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58142\Desktop\"/>
    </mc:Choice>
  </mc:AlternateContent>
  <xr:revisionPtr revIDLastSave="0" documentId="13_ncr:1_{5B3A6B30-2E73-4924-993A-354F7908BBFF}" xr6:coauthVersionLast="47" xr6:coauthVersionMax="47" xr10:uidLastSave="{00000000-0000-0000-0000-000000000000}"/>
  <bookViews>
    <workbookView xWindow="-108" yWindow="-108" windowWidth="23256" windowHeight="12720" tabRatio="978" xr2:uid="{00000000-000D-0000-FFFF-FFFF00000000}"/>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'別紙様式3-1'!$A$1:$AM$163</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<sst xmlns="http://schemas.openxmlformats.org/spreadsheetml/2006/main" count="380" uniqueCount="293">
  <si>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</si>
  <si>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</si>
  <si>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</si>
  <si>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</si>
  <si>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</si>
  <si>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</si>
  <si>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</si>
  <si>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</si>
  <si>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</si>
  <si>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</si>
  <si>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</si>
  <si>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</si>
  <si>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</si>
  <si>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</si>
  <si>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</si>
  <si>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</si>
  <si>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</si>
  <si>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</si>
  <si>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</si>
  <si>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</si>
  <si>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</si>
  <si>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</si>
  <si>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</si>
  <si>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</si>
  <si>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</si>
  <si>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</si>
  <si>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</si>
  <si>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</si>
  <si>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</si>
  <si>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</si>
  <si>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</si>
  <si>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</si>
  <si>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</si>
  <si>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</si>
  <si>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</si>
  <si>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</si>
  <si>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</si>
  <si>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</si>
  <si>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</si>
  <si>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</si>
  <si>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</si>
  <si>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</si>
  <si>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</si>
  <si>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</si>
  <si>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</si>
  <si>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</si>
  <si>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</si>
  <si>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</si>
  <si>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</si>
  <si>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</si>
  <si>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</si>
  <si>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</si>
  <si>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</si>
  <si>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</si>
  <si>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</si>
  <si>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</si>
  <si>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</si>
  <si>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</si>
  <si>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</si>
  <si>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</si>
  <si>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</si>
  <si>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</si>
  <si>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</si>
  <si>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</si>
  <si>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</si>
  <si>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</si>
  <si>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</si>
  <si>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</si>
  <si>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</si>
  <si>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</si>
  <si>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</si>
  <si>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</si>
  <si>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</si>
  <si>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</si>
  <si>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</si>
  <si>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</si>
  <si>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</si>
  <si>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</si>
  <si>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</si>
  <si>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</si>
  <si>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</si>
  <si>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</si>
  <si>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</si>
  <si>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</si>
  <si>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</si>
  <si>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</si>
  <si>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</si>
  <si>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</si>
  <si>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</si>
  <si>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</si>
  <si>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</si>
  <si>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</si>
  <si>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</si>
  <si>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</si>
  <si>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</si>
  <si>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</si>
  <si>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</si>
  <si>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</si>
  <si>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</si>
  <si>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</si>
  <si>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</si>
  <si>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</si>
  <si>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</si>
  <si>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</si>
  <si>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</si>
  <si>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</si>
  <si>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</si>
  <si>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</si>
  <si>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</si>
  <si>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</si>
  <si>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</si>
  <si>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</si>
  <si>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</si>
  <si>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</si>
  <si>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</si>
  <si>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</si>
  <si>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</si>
  <si>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</si>
  <si>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</si>
  <si>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</si>
  <si>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</si>
  <si>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</si>
  <si>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</si>
  <si>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</si>
  <si>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</si>
  <si>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</si>
  <si>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</si>
  <si>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</si>
  <si>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</si>
  <si>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</si>
  <si>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</si>
  <si>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</si>
  <si>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</si>
  <si>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</si>
  <si>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</si>
  <si>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</si>
  <si>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</si>
  <si>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</si>
  <si>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</si>
  <si>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</si>
  <si>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</si>
  <si>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</si>
  <si>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</si>
  <si>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</si>
  <si>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</si>
  <si>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</si>
  <si>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</si>
  <si>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</si>
  <si>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</si>
  <si>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</si>
  <si>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</si>
  <si>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</si>
  <si>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</si>
  <si>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</si>
  <si>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</si>
  <si>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</si>
  <si>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</si>
  <si>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</si>
  <si>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</si>
  <si>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</si>
  <si>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</si>
  <si>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</si>
  <si>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</si>
  <si>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</si>
  <si>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</si>
  <si>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</si>
  <si>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</si>
  <si>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</si>
  <si>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</si>
  <si>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</si>
  <si>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</si>
  <si>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</si>
  <si>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</si>
  <si>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</si>
  <si>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</si>
  <si>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</si>
  <si>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</si>
  <si>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</si>
  <si>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</si>
  <si>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</si>
  <si>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</si>
  <si>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</si>
  <si>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</si>
  <si>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</si>
  <si>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</si>
  <si>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</si>
  <si>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</si>
  <si>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</si>
  <si>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</si>
  <si>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</si>
  <si>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</si>
  <si>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</si>
  <si>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</si>
  <si>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</si>
  <si>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</si>
  <si>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</si>
  <si>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</si>
  <si>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</si>
  <si>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</si>
  <si>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</si>
  <si>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</si>
  <si>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</si>
  <si>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</si>
  <si>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</si>
  <si>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</si>
  <si>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</si>
  <si>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</si>
  <si>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</si>
  <si>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</si>
  <si>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</si>
  <si>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</si>
  <si>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</si>
  <si>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</si>
  <si>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</si>
  <si>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</si>
  <si>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</si>
  <si>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</si>
  <si>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</si>
  <si>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</si>
  <si>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</si>
  <si>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</si>
  <si>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</si>
  <si>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</si>
  <si>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</si>
  <si>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</si>
  <si>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</si>
  <si>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</si>
  <si>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</si>
  <si>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</si>
  <si>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</si>
  <si>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</si>
  <si>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</si>
  <si>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</si>
  <si>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</si>
  <si>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</si>
  <si>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</si>
  <si>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</si>
  <si>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</si>
  <si>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</si>
  <si>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</si>
  <si>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</si>
  <si>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</si>
  <si>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</si>
  <si>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</si>
  <si>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</si>
  <si>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</si>
  <si>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</si>
  <si>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</si>
  <si>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</si>
  <si>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</si>
  <si>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</si>
  <si>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</si>
  <si>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</si>
  <si>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</si>
  <si>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</si>
  <si>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</si>
  <si>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</si>
  <si>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</si>
  <si>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</si>
  <si>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</si>
  <si>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</si>
  <si>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</si>
  <si>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</si>
  <si>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</si>
  <si>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</si>
  <si>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</si>
  <si>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</si>
  <si>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</si>
  <si>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</si>
  <si>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</si>
  <si>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</si>
  <si>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</si>
  <si>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</si>
  <si>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</si>
  <si>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</si>
  <si>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</si>
  <si>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</si>
  <si>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</si>
  <si>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</si>
  <si>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</si>
  <si>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</si>
  <si>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</si>
  <si>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</si>
  <si>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</si>
  <si>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</si>
  <si>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</si>
  <si>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</si>
  <si>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</si>
  <si>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</si>
  <si>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</si>
  <si>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岐阜県</t>
    <rPh sb="0" eb="3">
      <t>ギフケン</t>
    </rPh>
    <phoneticPr fontId="3"/>
  </si>
  <si>
    <r>
      <t>うち、ベースアップ等（</t>
    </r>
    <r>
      <rPr>
        <u/>
        <sz val="6"/>
        <color theme="1"/>
        <rFont val="ＭＳ 明朝"/>
        <family val="1"/>
        <charset val="128"/>
      </rPr>
      <t>基本給又は毎月決まって支払われる手当の引上げ</t>
    </r>
    <r>
      <rPr>
        <sz val="6"/>
        <color theme="1"/>
        <rFont val="ＭＳ 明朝"/>
        <family val="1"/>
        <charset val="128"/>
      </rPr>
      <t>）による賃金改善所要額（年額）</t>
    </r>
    <phoneticPr fontId="3"/>
  </si>
  <si>
    <r>
      <t>うち、ベースアップ等（</t>
    </r>
    <r>
      <rPr>
        <u/>
        <sz val="6"/>
        <color theme="1"/>
        <rFont val="ＭＳ 明朝"/>
        <family val="1"/>
        <charset val="128"/>
      </rPr>
      <t>基本給又は毎月決まって支払われる手当の引上げ</t>
    </r>
    <r>
      <rPr>
        <sz val="6"/>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</si>
</sst>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b/>
      <sz val="6"/>
      <color theme="1"/>
      <name val="ＭＳ Ｐ明朝"/>
      <family val="1"/>
      <charset val="128"/>
    </font>
    <font>
      <sz val="6"/>
      <color theme="1"/>
      <name val="ＭＳ 明朝"/>
      <family val="1"/>
      <charset val="128"/>
    </font>
    <font>
      <u/>
      <sz val="6"/>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0" fillId="0" borderId="0" xfId="0" applyFont="1" applyFill="1">
      <alignment vertical="center"/>
    </xf>
    <xf numFmtId="0" fontId="10" fillId="0" borderId="5"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1"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shrinkToFit="1"/>
      <protection locked="0"/>
    </xf>
    <xf numFmtId="0" fontId="13"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4"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lignment vertical="center"/>
    </xf>
    <xf numFmtId="49" fontId="1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7" fillId="0" borderId="36" xfId="0" applyFont="1" applyFill="1" applyBorder="1" applyAlignment="1">
      <alignment vertical="center" wrapText="1"/>
    </xf>
    <xf numFmtId="0" fontId="17" fillId="0" borderId="33" xfId="0" applyFont="1" applyFill="1" applyBorder="1" applyAlignment="1">
      <alignment vertical="center" wrapText="1"/>
    </xf>
    <xf numFmtId="0" fontId="12" fillId="0" borderId="0" xfId="0" applyFont="1" applyFill="1" applyBorder="1" applyAlignment="1">
      <alignment vertical="center"/>
    </xf>
    <xf numFmtId="0" fontId="17" fillId="0" borderId="0" xfId="0" applyFont="1" applyFill="1" applyBorder="1" applyAlignment="1">
      <alignment vertical="center" wrapText="1"/>
    </xf>
    <xf numFmtId="0" fontId="17" fillId="0" borderId="36" xfId="0" applyFont="1" applyFill="1" applyBorder="1">
      <alignment vertical="center"/>
    </xf>
    <xf numFmtId="0" fontId="17" fillId="0" borderId="0" xfId="0" applyFont="1" applyFill="1" applyBorder="1">
      <alignment vertical="center"/>
    </xf>
    <xf numFmtId="0" fontId="18" fillId="0" borderId="0" xfId="0" applyFont="1" applyFill="1" applyBorder="1">
      <alignment vertical="center"/>
    </xf>
    <xf numFmtId="0" fontId="18" fillId="0" borderId="33" xfId="0" applyFont="1" applyFill="1" applyBorder="1">
      <alignment vertical="center"/>
    </xf>
    <xf numFmtId="0" fontId="18" fillId="0" borderId="0" xfId="0" applyFont="1" applyFill="1">
      <alignment vertical="center"/>
    </xf>
    <xf numFmtId="0" fontId="18" fillId="0" borderId="0" xfId="0" applyFont="1" applyFill="1" applyBorder="1" applyAlignment="1">
      <alignment horizontal="center" vertical="center"/>
    </xf>
    <xf numFmtId="0" fontId="17"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19" fillId="0" borderId="0" xfId="0" applyFont="1" applyProtection="1">
      <alignment vertical="center"/>
      <protection locked="0"/>
    </xf>
    <xf numFmtId="0" fontId="0" fillId="0" borderId="0" xfId="0" applyFont="1" applyProtection="1">
      <alignment vertical="center"/>
      <protection locked="0"/>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0" fillId="0" borderId="0" xfId="0" applyFont="1" applyFill="1" applyProtection="1">
      <alignment vertical="center"/>
      <protection locked="0"/>
    </xf>
    <xf numFmtId="0" fontId="12" fillId="5" borderId="2" xfId="0" applyFont="1" applyFill="1" applyBorder="1" applyProtection="1">
      <alignment vertical="center"/>
      <protection locked="0"/>
    </xf>
    <xf numFmtId="176" fontId="1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2"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4" fillId="2" borderId="41"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0" borderId="16" xfId="0" applyNumberFormat="1" applyFont="1" applyFill="1" applyBorder="1" applyAlignment="1" applyProtection="1">
      <alignment horizontal="center" vertical="center"/>
      <protection locked="0"/>
    </xf>
    <xf numFmtId="0" fontId="12" fillId="2" borderId="16" xfId="0" applyNumberFormat="1" applyFont="1" applyFill="1" applyBorder="1" applyAlignment="1" applyProtection="1">
      <alignment vertical="center"/>
      <protection locked="0"/>
    </xf>
    <xf numFmtId="0" fontId="12" fillId="2" borderId="41" xfId="0" applyNumberFormat="1" applyFont="1" applyFill="1" applyBorder="1" applyAlignment="1" applyProtection="1">
      <alignment vertical="center"/>
      <protection locked="0"/>
    </xf>
    <xf numFmtId="0" fontId="12" fillId="2" borderId="16" xfId="0" applyNumberFormat="1" applyFont="1" applyFill="1" applyBorder="1" applyAlignment="1" applyProtection="1">
      <alignment vertical="center" shrinkToFit="1"/>
      <protection locked="0"/>
    </xf>
    <xf numFmtId="0" fontId="12" fillId="7" borderId="16" xfId="0" applyFont="1" applyFill="1" applyBorder="1" applyAlignment="1" applyProtection="1">
      <alignment horizontal="center" vertical="center"/>
      <protection locked="0"/>
    </xf>
    <xf numFmtId="176" fontId="12" fillId="7" borderId="16" xfId="0" applyNumberFormat="1" applyFont="1" applyFill="1" applyBorder="1" applyAlignment="1" applyProtection="1">
      <alignment vertical="center" shrinkToFit="1"/>
    </xf>
    <xf numFmtId="0" fontId="12" fillId="5" borderId="16" xfId="0" applyFont="1" applyFill="1" applyBorder="1" applyAlignment="1" applyProtection="1">
      <alignment horizontal="center" vertical="center"/>
      <protection locked="0"/>
    </xf>
    <xf numFmtId="176" fontId="12" fillId="5" borderId="16" xfId="0" applyNumberFormat="1" applyFont="1" applyFill="1" applyBorder="1" applyAlignment="1" applyProtection="1">
      <alignment vertical="center" shrinkToFit="1"/>
    </xf>
    <xf numFmtId="179" fontId="12" fillId="5" borderId="7" xfId="0" applyNumberFormat="1" applyFont="1" applyFill="1" applyBorder="1" applyAlignment="1" applyProtection="1">
      <alignment vertical="center" shrinkToFit="1"/>
    </xf>
    <xf numFmtId="0" fontId="12" fillId="0" borderId="0" xfId="0" applyFont="1">
      <alignment vertical="center"/>
    </xf>
    <xf numFmtId="177" fontId="10" fillId="0" borderId="1"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vertical="center"/>
      <protection locked="0"/>
    </xf>
    <xf numFmtId="0" fontId="12" fillId="2" borderId="3" xfId="0" applyNumberFormat="1" applyFont="1" applyFill="1" applyBorder="1" applyAlignment="1" applyProtection="1">
      <alignment vertical="center"/>
      <protection locked="0"/>
    </xf>
    <xf numFmtId="0" fontId="12" fillId="2" borderId="1" xfId="0" applyNumberFormat="1" applyFont="1" applyFill="1" applyBorder="1" applyAlignment="1" applyProtection="1">
      <alignment horizontal="left" vertical="center" shrinkToFit="1"/>
      <protection locked="0"/>
    </xf>
    <xf numFmtId="0" fontId="12" fillId="2" borderId="1" xfId="0" applyNumberFormat="1" applyFont="1" applyFill="1" applyBorder="1" applyAlignment="1" applyProtection="1">
      <alignment horizontal="left" vertical="center" wrapText="1"/>
      <protection locked="0"/>
    </xf>
    <xf numFmtId="176" fontId="12" fillId="7" borderId="1" xfId="0" applyNumberFormat="1" applyFont="1" applyFill="1" applyBorder="1" applyAlignment="1" applyProtection="1">
      <alignment vertical="center" shrinkToFit="1"/>
    </xf>
    <xf numFmtId="176" fontId="12" fillId="5" borderId="1" xfId="0" applyNumberFormat="1" applyFont="1" applyFill="1" applyBorder="1" applyAlignment="1" applyProtection="1">
      <alignment vertical="center" shrinkToFit="1"/>
    </xf>
    <xf numFmtId="179" fontId="12" fillId="5" borderId="1" xfId="0" applyNumberFormat="1" applyFont="1" applyFill="1" applyBorder="1" applyAlignment="1">
      <alignment vertical="center" shrinkToFit="1"/>
    </xf>
    <xf numFmtId="0" fontId="12" fillId="2" borderId="16" xfId="0" applyNumberFormat="1" applyFont="1" applyFill="1" applyBorder="1" applyAlignment="1" applyProtection="1">
      <alignment horizontal="left" vertical="center" wrapText="1"/>
      <protection locked="0"/>
    </xf>
    <xf numFmtId="179" fontId="12" fillId="5" borderId="16" xfId="0" applyNumberFormat="1" applyFont="1" applyFill="1" applyBorder="1" applyAlignment="1">
      <alignment vertical="center" shrinkToFit="1"/>
    </xf>
    <xf numFmtId="0" fontId="12" fillId="5" borderId="1"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176" fontId="12" fillId="0" borderId="0" xfId="0" applyNumberFormat="1" applyFont="1" applyFill="1" applyBorder="1" applyAlignment="1" applyProtection="1">
      <alignment vertical="center" shrinkToFit="1"/>
    </xf>
    <xf numFmtId="176" fontId="14" fillId="0" borderId="0" xfId="0" applyNumberFormat="1" applyFont="1" applyFill="1" applyBorder="1" applyAlignment="1" applyProtection="1">
      <alignment vertical="center" shrinkToFit="1"/>
    </xf>
    <xf numFmtId="176" fontId="1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top"/>
    </xf>
    <xf numFmtId="0" fontId="1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4"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0" fillId="0" borderId="0" xfId="0" applyFont="1" applyBorder="1">
      <alignment vertical="center"/>
    </xf>
    <xf numFmtId="0" fontId="14" fillId="0" borderId="0" xfId="0" applyFont="1" applyFill="1" applyBorder="1" applyAlignment="1">
      <alignment vertical="top" wrapText="1"/>
    </xf>
    <xf numFmtId="0" fontId="14" fillId="2" borderId="22" xfId="0" applyFont="1" applyFill="1" applyBorder="1" applyAlignment="1" applyProtection="1">
      <alignment horizontal="center" vertical="center" wrapText="1"/>
      <protection locked="0"/>
    </xf>
    <xf numFmtId="176" fontId="12"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2" fillId="0" borderId="1" xfId="0" applyNumberFormat="1" applyFont="1" applyBorder="1" applyAlignment="1" applyProtection="1">
      <alignment vertical="center" shrinkToFit="1"/>
    </xf>
    <xf numFmtId="179" fontId="12" fillId="6" borderId="1" xfId="0" applyNumberFormat="1" applyFont="1" applyFill="1" applyBorder="1" applyAlignment="1">
      <alignment vertical="center" shrinkToFit="1"/>
    </xf>
    <xf numFmtId="179" fontId="12" fillId="6" borderId="17" xfId="0" applyNumberFormat="1" applyFont="1" applyFill="1" applyBorder="1" applyAlignment="1" applyProtection="1">
      <alignment vertical="center" shrinkToFit="1"/>
    </xf>
    <xf numFmtId="0" fontId="12" fillId="2" borderId="17" xfId="0" applyFont="1" applyFill="1" applyBorder="1" applyAlignment="1" applyProtection="1">
      <alignment vertical="center"/>
      <protection locked="0"/>
    </xf>
    <xf numFmtId="0" fontId="14" fillId="2" borderId="17" xfId="0" applyFont="1" applyFill="1" applyBorder="1" applyAlignment="1" applyProtection="1">
      <alignment vertical="center" wrapText="1"/>
      <protection locked="0"/>
    </xf>
    <xf numFmtId="0" fontId="14" fillId="0" borderId="0" xfId="0" applyFont="1" applyFill="1" applyAlignment="1">
      <alignment horizontal="center" vertical="center"/>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0" fillId="2" borderId="0" xfId="0" applyFont="1" applyFill="1" applyBorder="1" applyAlignment="1">
      <alignment horizontal="center" vertical="center"/>
    </xf>
    <xf numFmtId="49" fontId="14" fillId="0" borderId="0" xfId="0" applyNumberFormat="1" applyFont="1" applyFill="1" applyBorder="1" applyAlignment="1">
      <alignment horizontal="left" vertical="top" wrapText="1"/>
    </xf>
    <xf numFmtId="49" fontId="12" fillId="0" borderId="0" xfId="0" applyNumberFormat="1" applyFont="1" applyBorder="1" applyAlignment="1">
      <alignment horizontal="left" vertical="center" wrapText="1"/>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protection locked="0"/>
    </xf>
    <xf numFmtId="0" fontId="20" fillId="6"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vertical="center" wrapText="1"/>
      <protection locked="0"/>
    </xf>
    <xf numFmtId="179" fontId="12" fillId="6" borderId="0" xfId="0" applyNumberFormat="1" applyFont="1" applyFill="1" applyBorder="1" applyAlignment="1" applyProtection="1">
      <alignment vertical="center" shrinkToFit="1"/>
    </xf>
    <xf numFmtId="179" fontId="12" fillId="6" borderId="0" xfId="0" applyNumberFormat="1" applyFont="1" applyFill="1" applyBorder="1" applyAlignment="1">
      <alignment vertical="center" shrinkToFit="1"/>
    </xf>
    <xf numFmtId="176" fontId="12" fillId="0" borderId="82" xfId="0" applyNumberFormat="1" applyFont="1" applyBorder="1" applyAlignment="1" applyProtection="1">
      <alignment vertical="center" shrinkToFit="1"/>
    </xf>
    <xf numFmtId="0" fontId="26" fillId="0" borderId="0" xfId="0" applyFont="1">
      <alignment vertical="center"/>
    </xf>
    <xf numFmtId="0" fontId="23" fillId="0" borderId="0" xfId="0" applyFont="1" applyAlignment="1" applyProtection="1">
      <alignment horizontal="right" vertical="center"/>
      <protection locked="0"/>
    </xf>
    <xf numFmtId="0" fontId="25" fillId="0" borderId="0" xfId="0" applyFont="1" applyFill="1" applyBorder="1" applyAlignment="1">
      <alignment horizontal="center" vertical="center"/>
    </xf>
    <xf numFmtId="0" fontId="25" fillId="0" borderId="0" xfId="0" applyFont="1" applyFill="1" applyBorder="1" applyAlignment="1" applyProtection="1">
      <alignment vertical="center" shrinkToFit="1"/>
      <protection locked="0"/>
    </xf>
    <xf numFmtId="0" fontId="30" fillId="0" borderId="0" xfId="0" applyFont="1" applyFill="1">
      <alignment vertical="center"/>
    </xf>
    <xf numFmtId="0" fontId="32" fillId="0" borderId="0" xfId="0" applyFont="1" applyFill="1">
      <alignment vertical="center"/>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8" xfId="0" applyFont="1" applyBorder="1" applyAlignment="1">
      <alignment horizontal="left" vertical="center" wrapText="1"/>
    </xf>
    <xf numFmtId="0" fontId="30" fillId="0" borderId="29" xfId="0" applyFont="1" applyBorder="1">
      <alignment vertical="center"/>
    </xf>
    <xf numFmtId="0" fontId="31" fillId="0" borderId="36" xfId="0" applyFont="1" applyFill="1" applyBorder="1">
      <alignment vertical="center"/>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30" fillId="0" borderId="33" xfId="0" applyFont="1" applyBorder="1">
      <alignment vertical="center"/>
    </xf>
    <xf numFmtId="0" fontId="21" fillId="7" borderId="32" xfId="0" applyFont="1" applyFill="1" applyBorder="1" applyAlignment="1">
      <alignment horizontal="center" vertical="center"/>
    </xf>
    <xf numFmtId="0" fontId="21" fillId="4" borderId="32" xfId="0" applyFont="1" applyFill="1" applyBorder="1" applyAlignment="1">
      <alignment horizontal="center" vertical="center"/>
    </xf>
    <xf numFmtId="0" fontId="26" fillId="0" borderId="0" xfId="0" applyFont="1" applyFill="1">
      <alignment vertical="center"/>
    </xf>
    <xf numFmtId="0" fontId="35" fillId="0" borderId="0" xfId="0" applyFont="1" applyFill="1">
      <alignment vertical="center"/>
    </xf>
    <xf numFmtId="0" fontId="27" fillId="0" borderId="0" xfId="0" applyFont="1" applyFill="1" applyBorder="1" applyAlignment="1">
      <alignment horizontal="left" vertical="center" wrapText="1"/>
    </xf>
    <xf numFmtId="0" fontId="22" fillId="0" borderId="38" xfId="0" applyFont="1" applyFill="1" applyBorder="1">
      <alignment vertical="center"/>
    </xf>
    <xf numFmtId="0" fontId="22" fillId="0" borderId="24" xfId="0" applyFont="1" applyFill="1" applyBorder="1">
      <alignment vertical="center"/>
    </xf>
    <xf numFmtId="0" fontId="22" fillId="0" borderId="24" xfId="0" applyFont="1" applyBorder="1">
      <alignment vertical="center"/>
    </xf>
    <xf numFmtId="0" fontId="26" fillId="0" borderId="39" xfId="0" applyFont="1" applyBorder="1">
      <alignment vertical="center"/>
    </xf>
    <xf numFmtId="0" fontId="27" fillId="0" borderId="0" xfId="0" applyFont="1" applyFill="1" applyBorder="1" applyAlignment="1">
      <alignment vertical="center"/>
    </xf>
    <xf numFmtId="0" fontId="25" fillId="0" borderId="0"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7" fillId="9" borderId="32" xfId="0" applyFont="1" applyFill="1" applyBorder="1" applyAlignment="1">
      <alignment horizontal="center" vertical="center"/>
    </xf>
    <xf numFmtId="0" fontId="28" fillId="0" borderId="2" xfId="0" applyFont="1" applyFill="1" applyBorder="1">
      <alignment vertical="center"/>
    </xf>
    <xf numFmtId="0" fontId="23" fillId="0" borderId="3" xfId="0" applyFont="1" applyFill="1" applyBorder="1" applyAlignment="1">
      <alignment vertical="center"/>
    </xf>
    <xf numFmtId="0" fontId="29" fillId="0" borderId="3" xfId="0" applyFont="1" applyFill="1" applyBorder="1" applyAlignment="1">
      <alignment vertical="center"/>
    </xf>
    <xf numFmtId="0" fontId="29" fillId="0" borderId="4" xfId="0" applyFont="1" applyFill="1" applyBorder="1" applyAlignment="1">
      <alignment vertical="center"/>
    </xf>
    <xf numFmtId="176" fontId="29" fillId="0" borderId="0" xfId="0" applyNumberFormat="1" applyFont="1" applyFill="1">
      <alignment vertical="center"/>
    </xf>
    <xf numFmtId="176" fontId="29" fillId="0" borderId="79" xfId="0" applyNumberFormat="1" applyFont="1" applyBorder="1">
      <alignment vertical="center"/>
    </xf>
    <xf numFmtId="0" fontId="30" fillId="0" borderId="0" xfId="0" applyFont="1">
      <alignment vertical="center"/>
    </xf>
    <xf numFmtId="176" fontId="29" fillId="0" borderId="4" xfId="0" applyNumberFormat="1" applyFont="1" applyFill="1" applyBorder="1">
      <alignment vertical="center"/>
    </xf>
    <xf numFmtId="176" fontId="29" fillId="0" borderId="4" xfId="0" applyNumberFormat="1" applyFont="1" applyBorder="1">
      <alignment vertical="center"/>
    </xf>
    <xf numFmtId="0" fontId="26" fillId="0" borderId="20" xfId="0" applyFont="1" applyFill="1" applyBorder="1">
      <alignment vertical="center"/>
    </xf>
    <xf numFmtId="0" fontId="26" fillId="0" borderId="22" xfId="0" applyFont="1" applyFill="1" applyBorder="1">
      <alignment vertical="center"/>
    </xf>
    <xf numFmtId="0" fontId="21" fillId="10" borderId="32" xfId="0" applyFont="1" applyFill="1" applyBorder="1" applyAlignment="1">
      <alignment horizontal="center" vertical="center"/>
    </xf>
    <xf numFmtId="0" fontId="27" fillId="0" borderId="0" xfId="0" applyFont="1" applyFill="1" applyBorder="1" applyAlignment="1">
      <alignment horizontal="right" vertical="top"/>
    </xf>
    <xf numFmtId="0" fontId="40" fillId="0" borderId="18" xfId="0" applyFont="1" applyBorder="1" applyAlignment="1">
      <alignment vertical="center" shrinkToFit="1"/>
    </xf>
    <xf numFmtId="0" fontId="40" fillId="0" borderId="0" xfId="0" applyFont="1" applyBorder="1" applyAlignment="1">
      <alignment vertical="center" shrinkToFit="1"/>
    </xf>
    <xf numFmtId="0" fontId="40" fillId="0" borderId="5" xfId="0" applyFont="1" applyBorder="1" applyAlignment="1">
      <alignment vertical="center" shrinkToFit="1"/>
    </xf>
    <xf numFmtId="2" fontId="40" fillId="0" borderId="6" xfId="0" applyNumberFormat="1" applyFont="1" applyBorder="1" applyAlignment="1">
      <alignment vertical="center" shrinkToFit="1"/>
    </xf>
    <xf numFmtId="0" fontId="40" fillId="0" borderId="6" xfId="0" applyFont="1" applyBorder="1" applyAlignment="1">
      <alignment vertical="center" shrinkToFit="1"/>
    </xf>
    <xf numFmtId="0" fontId="40" fillId="0" borderId="7" xfId="0" applyFont="1" applyBorder="1" applyAlignment="1">
      <alignment vertical="center" shrinkToFit="1"/>
    </xf>
    <xf numFmtId="0" fontId="43" fillId="0" borderId="0" xfId="0" applyFont="1">
      <alignment vertical="center"/>
    </xf>
    <xf numFmtId="0" fontId="41" fillId="0" borderId="0" xfId="0" applyFont="1" applyFill="1">
      <alignment vertical="center"/>
    </xf>
    <xf numFmtId="0" fontId="40" fillId="0" borderId="0" xfId="0" applyFont="1" applyFill="1" applyBorder="1" applyAlignment="1">
      <alignment vertical="center" wrapText="1"/>
    </xf>
    <xf numFmtId="0" fontId="40" fillId="2" borderId="65" xfId="0" applyFont="1" applyFill="1" applyBorder="1" applyAlignment="1">
      <alignment vertical="center" shrinkToFit="1"/>
    </xf>
    <xf numFmtId="0" fontId="40" fillId="0" borderId="21" xfId="0" applyFont="1" applyBorder="1" applyAlignment="1">
      <alignment vertical="center" shrinkToFit="1"/>
    </xf>
    <xf numFmtId="0" fontId="37" fillId="0" borderId="0" xfId="0" applyFont="1" applyBorder="1" applyAlignment="1">
      <alignment horizontal="left" vertical="center"/>
    </xf>
    <xf numFmtId="0" fontId="40" fillId="0" borderId="18" xfId="0" applyFont="1" applyFill="1" applyBorder="1" applyAlignment="1">
      <alignment vertical="center" wrapText="1"/>
    </xf>
    <xf numFmtId="0" fontId="40" fillId="0" borderId="22" xfId="0" applyFont="1" applyBorder="1" applyAlignment="1">
      <alignment horizontal="right" vertical="center" shrinkToFit="1"/>
    </xf>
    <xf numFmtId="0" fontId="40" fillId="0" borderId="23" xfId="0" applyFont="1" applyBorder="1" applyAlignment="1">
      <alignment vertical="center" shrinkToFit="1"/>
    </xf>
    <xf numFmtId="0" fontId="27" fillId="0" borderId="0" xfId="0" applyFont="1" applyFill="1" applyBorder="1" applyAlignment="1">
      <alignment vertical="center" wrapText="1"/>
    </xf>
    <xf numFmtId="176" fontId="28" fillId="0" borderId="6" xfId="0" applyNumberFormat="1" applyFont="1" applyFill="1" applyBorder="1" applyAlignment="1">
      <alignment horizontal="right" vertical="center"/>
    </xf>
    <xf numFmtId="0" fontId="21" fillId="0" borderId="0" xfId="0" applyFont="1">
      <alignment vertical="center"/>
    </xf>
    <xf numFmtId="0" fontId="27" fillId="0" borderId="0" xfId="0" applyFo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pplyProtection="1">
      <alignment vertical="center" shrinkToFit="1"/>
      <protection locked="0"/>
    </xf>
    <xf numFmtId="176" fontId="36" fillId="0" borderId="0" xfId="0" applyNumberFormat="1" applyFont="1" applyAlignment="1" applyProtection="1">
      <alignment horizontal="right" vertical="center"/>
      <protection locked="0"/>
    </xf>
    <xf numFmtId="0" fontId="36" fillId="0" borderId="0" xfId="0" applyFont="1" applyAlignment="1" applyProtection="1">
      <alignment horizontal="right" vertical="center"/>
      <protection locked="0"/>
    </xf>
    <xf numFmtId="0" fontId="32" fillId="0" borderId="0" xfId="0" applyFont="1">
      <alignment vertical="center"/>
    </xf>
    <xf numFmtId="0" fontId="28" fillId="0" borderId="2" xfId="0" applyFont="1" applyBorder="1">
      <alignment vertical="center"/>
    </xf>
    <xf numFmtId="0" fontId="23" fillId="0" borderId="3" xfId="0" applyFont="1" applyBorder="1">
      <alignment vertical="center"/>
    </xf>
    <xf numFmtId="0" fontId="29" fillId="0" borderId="3" xfId="0" applyFont="1" applyBorder="1">
      <alignment vertical="center"/>
    </xf>
    <xf numFmtId="0" fontId="29" fillId="0" borderId="4" xfId="0" applyFont="1" applyBorder="1">
      <alignment vertical="center"/>
    </xf>
    <xf numFmtId="176" fontId="29" fillId="0" borderId="7" xfId="0" applyNumberFormat="1" applyFont="1" applyBorder="1">
      <alignment vertical="center"/>
    </xf>
    <xf numFmtId="176" fontId="29" fillId="0" borderId="31" xfId="0" applyNumberFormat="1" applyFont="1" applyBorder="1">
      <alignment vertical="center"/>
    </xf>
    <xf numFmtId="0" fontId="29" fillId="0" borderId="0" xfId="0" applyFont="1" applyAlignment="1">
      <alignment horizontal="left" vertical="center" wrapText="1"/>
    </xf>
    <xf numFmtId="176" fontId="29" fillId="0" borderId="0" xfId="0" applyNumberFormat="1" applyFont="1">
      <alignment vertical="center"/>
    </xf>
    <xf numFmtId="0" fontId="28" fillId="0" borderId="20" xfId="0" applyFont="1" applyFill="1" applyBorder="1">
      <alignment vertical="center"/>
    </xf>
    <xf numFmtId="0" fontId="29" fillId="0" borderId="6" xfId="0" applyFont="1" applyFill="1" applyBorder="1" applyAlignment="1">
      <alignment horizontal="left" vertical="center" wrapText="1"/>
    </xf>
    <xf numFmtId="0" fontId="29" fillId="0" borderId="6" xfId="0" applyFont="1" applyFill="1" applyBorder="1" applyAlignment="1">
      <alignment horizontal="left" vertical="center"/>
    </xf>
    <xf numFmtId="176" fontId="29" fillId="0" borderId="6" xfId="0" applyNumberFormat="1" applyFont="1" applyFill="1" applyBorder="1">
      <alignment vertical="center"/>
    </xf>
    <xf numFmtId="176" fontId="29" fillId="0" borderId="0" xfId="0" applyNumberFormat="1" applyFont="1" applyBorder="1">
      <alignment vertical="center"/>
    </xf>
    <xf numFmtId="0" fontId="26" fillId="0" borderId="0" xfId="0" applyFont="1" applyFill="1" applyBorder="1">
      <alignment vertical="center"/>
    </xf>
    <xf numFmtId="0" fontId="29" fillId="0" borderId="18" xfId="0" applyFont="1" applyFill="1" applyBorder="1" applyAlignment="1">
      <alignment horizontal="left" vertical="center" wrapText="1"/>
    </xf>
    <xf numFmtId="0" fontId="29" fillId="0" borderId="18" xfId="0" applyFont="1" applyFill="1" applyBorder="1" applyAlignment="1">
      <alignment horizontal="left" vertical="center"/>
    </xf>
    <xf numFmtId="176" fontId="28" fillId="0" borderId="18" xfId="0" applyNumberFormat="1" applyFont="1" applyFill="1" applyBorder="1" applyAlignment="1">
      <alignment horizontal="right" vertical="center"/>
    </xf>
    <xf numFmtId="176" fontId="29" fillId="0" borderId="18" xfId="0" applyNumberFormat="1" applyFont="1" applyFill="1" applyBorder="1">
      <alignment vertical="center"/>
    </xf>
    <xf numFmtId="0" fontId="28" fillId="0" borderId="5" xfId="0" applyFont="1" applyBorder="1">
      <alignment vertical="center"/>
    </xf>
    <xf numFmtId="176" fontId="29" fillId="0" borderId="40" xfId="0" applyNumberFormat="1" applyFont="1" applyBorder="1">
      <alignment vertical="center"/>
    </xf>
    <xf numFmtId="0" fontId="26" fillId="0" borderId="20" xfId="0" applyFont="1" applyBorder="1">
      <alignment vertical="center"/>
    </xf>
    <xf numFmtId="176" fontId="28" fillId="0" borderId="0" xfId="0" applyNumberFormat="1" applyFont="1" applyFill="1" applyBorder="1" applyAlignment="1">
      <alignment horizontal="right" vertical="center"/>
    </xf>
    <xf numFmtId="176" fontId="29" fillId="0" borderId="0" xfId="0" applyNumberFormat="1" applyFont="1" applyFill="1" applyBorder="1">
      <alignment vertical="center"/>
    </xf>
    <xf numFmtId="176" fontId="29" fillId="0" borderId="60" xfId="0" applyNumberFormat="1" applyFont="1" applyBorder="1">
      <alignment vertical="center"/>
    </xf>
    <xf numFmtId="176" fontId="29" fillId="0" borderId="55" xfId="0" applyNumberFormat="1" applyFont="1" applyFill="1" applyBorder="1">
      <alignment vertical="center"/>
    </xf>
    <xf numFmtId="176" fontId="29" fillId="2" borderId="94" xfId="0" applyNumberFormat="1" applyFont="1" applyFill="1" applyBorder="1">
      <alignment vertical="center"/>
    </xf>
    <xf numFmtId="176" fontId="29" fillId="0" borderId="55" xfId="0" applyNumberFormat="1" applyFont="1" applyBorder="1">
      <alignment vertical="center"/>
    </xf>
    <xf numFmtId="0" fontId="28" fillId="0" borderId="0" xfId="0" applyFont="1">
      <alignment vertical="center"/>
    </xf>
    <xf numFmtId="0" fontId="28"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right" vertical="top"/>
    </xf>
    <xf numFmtId="49" fontId="48" fillId="0" borderId="0" xfId="0" applyNumberFormat="1"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pplyProtection="1">
      <alignment vertical="center" shrinkToFit="1"/>
      <protection locked="0"/>
    </xf>
    <xf numFmtId="0" fontId="49" fillId="0" borderId="0" xfId="0" applyFont="1">
      <alignment vertical="center"/>
    </xf>
    <xf numFmtId="0" fontId="50" fillId="0" borderId="0" xfId="0" applyFont="1">
      <alignment vertical="center"/>
    </xf>
    <xf numFmtId="0" fontId="30" fillId="0" borderId="0" xfId="0" quotePrefix="1" applyFont="1">
      <alignment vertical="center"/>
    </xf>
    <xf numFmtId="0" fontId="27" fillId="0" borderId="0" xfId="0" applyFont="1" applyAlignment="1">
      <alignment horizontal="left" vertical="center" wrapText="1"/>
    </xf>
    <xf numFmtId="0" fontId="21" fillId="0" borderId="0" xfId="0" applyFont="1" applyAlignment="1">
      <alignment horizontal="left" vertical="center"/>
    </xf>
    <xf numFmtId="0" fontId="25" fillId="0" borderId="0" xfId="0" applyFont="1">
      <alignment vertical="center"/>
    </xf>
    <xf numFmtId="0" fontId="27" fillId="0" borderId="0" xfId="0" applyFont="1" applyAlignment="1">
      <alignment horizontal="left" vertical="top" wrapText="1"/>
    </xf>
    <xf numFmtId="0" fontId="23" fillId="0" borderId="0" xfId="0" applyFont="1" applyAlignment="1">
      <alignment horizontal="left" vertical="center"/>
    </xf>
    <xf numFmtId="0" fontId="25" fillId="3" borderId="5" xfId="0" applyFont="1" applyFill="1" applyBorder="1">
      <alignment vertical="center"/>
    </xf>
    <xf numFmtId="0" fontId="30" fillId="3" borderId="6" xfId="0" applyFont="1" applyFill="1" applyBorder="1">
      <alignment vertical="center"/>
    </xf>
    <xf numFmtId="0" fontId="25" fillId="3" borderId="6" xfId="0" applyFont="1" applyFill="1" applyBorder="1">
      <alignment vertical="center"/>
    </xf>
    <xf numFmtId="0" fontId="22" fillId="3" borderId="6" xfId="0" applyFont="1" applyFill="1" applyBorder="1">
      <alignment vertical="center"/>
    </xf>
    <xf numFmtId="0" fontId="25" fillId="3" borderId="6" xfId="0" applyFont="1" applyFill="1" applyBorder="1" applyAlignment="1" applyProtection="1">
      <alignment horizontal="center" vertical="center"/>
      <protection locked="0"/>
    </xf>
    <xf numFmtId="0" fontId="27" fillId="3" borderId="7" xfId="0" applyFont="1" applyFill="1" applyBorder="1">
      <alignment vertical="center"/>
    </xf>
    <xf numFmtId="0" fontId="25" fillId="2" borderId="11" xfId="0" applyFont="1" applyFill="1" applyBorder="1">
      <alignment vertical="center"/>
    </xf>
    <xf numFmtId="0" fontId="30" fillId="0" borderId="9" xfId="0" applyFont="1" applyBorder="1">
      <alignment vertical="center"/>
    </xf>
    <xf numFmtId="0" fontId="23" fillId="2" borderId="9" xfId="0" applyFont="1" applyFill="1" applyBorder="1">
      <alignment vertical="center"/>
    </xf>
    <xf numFmtId="0" fontId="25" fillId="2" borderId="9" xfId="0" applyFont="1" applyFill="1" applyBorder="1">
      <alignment vertical="center"/>
    </xf>
    <xf numFmtId="0" fontId="25" fillId="0" borderId="11" xfId="0" applyFont="1" applyBorder="1" applyAlignment="1">
      <alignment horizontal="left" vertical="center"/>
    </xf>
    <xf numFmtId="0" fontId="25" fillId="0" borderId="9" xfId="0" applyFont="1" applyBorder="1" applyAlignment="1">
      <alignment horizontal="left" vertical="center"/>
    </xf>
    <xf numFmtId="0" fontId="25" fillId="0" borderId="9" xfId="0" applyFont="1" applyBorder="1" applyAlignment="1">
      <alignment horizontal="center" vertical="center"/>
    </xf>
    <xf numFmtId="0" fontId="25" fillId="0" borderId="9" xfId="0" applyFont="1" applyBorder="1" applyAlignment="1" applyProtection="1">
      <alignment vertical="center" shrinkToFit="1"/>
      <protection locked="0"/>
    </xf>
    <xf numFmtId="0" fontId="28" fillId="0" borderId="0" xfId="0" applyFont="1" applyAlignment="1">
      <alignment horizontal="center" vertical="center"/>
    </xf>
    <xf numFmtId="0" fontId="23" fillId="0" borderId="0" xfId="0" applyFont="1" applyAlignment="1">
      <alignment horizontal="left" vertical="center" wrapText="1"/>
    </xf>
    <xf numFmtId="0" fontId="25" fillId="0" borderId="19" xfId="0" applyFont="1" applyBorder="1">
      <alignment vertical="center"/>
    </xf>
    <xf numFmtId="0" fontId="25" fillId="0" borderId="19" xfId="0" applyFont="1" applyBorder="1" applyAlignment="1">
      <alignment horizontal="left" vertical="center"/>
    </xf>
    <xf numFmtId="0" fontId="25" fillId="0" borderId="19" xfId="0" applyFont="1" applyBorder="1" applyAlignment="1">
      <alignment horizontal="center" vertical="center"/>
    </xf>
    <xf numFmtId="182" fontId="23" fillId="0" borderId="0" xfId="0" applyNumberFormat="1" applyFont="1" applyAlignment="1" applyProtection="1">
      <alignment vertical="center" wrapText="1"/>
      <protection locked="0"/>
    </xf>
    <xf numFmtId="182" fontId="27" fillId="0" borderId="0" xfId="0" applyNumberFormat="1" applyFont="1" applyAlignment="1" applyProtection="1">
      <alignment vertical="center" wrapText="1"/>
      <protection locked="0"/>
    </xf>
    <xf numFmtId="0" fontId="30" fillId="0" borderId="20" xfId="0" applyFont="1" applyBorder="1">
      <alignment vertical="center"/>
    </xf>
    <xf numFmtId="0" fontId="30" fillId="0" borderId="85" xfId="0" applyFont="1" applyBorder="1">
      <alignment vertical="center"/>
    </xf>
    <xf numFmtId="0" fontId="42" fillId="9" borderId="32" xfId="0" applyFont="1" applyFill="1" applyBorder="1">
      <alignment vertical="center"/>
    </xf>
    <xf numFmtId="181" fontId="25" fillId="0" borderId="0" xfId="0" applyNumberFormat="1" applyFont="1">
      <alignment vertical="center"/>
    </xf>
    <xf numFmtId="0" fontId="22" fillId="0" borderId="0" xfId="0" applyFont="1" applyAlignment="1">
      <alignment horizontal="left" vertical="center"/>
    </xf>
    <xf numFmtId="0" fontId="39" fillId="0" borderId="0" xfId="0" applyFont="1" applyAlignment="1">
      <alignment vertical="center" wrapText="1" shrinkToFit="1"/>
    </xf>
    <xf numFmtId="0" fontId="40" fillId="0" borderId="0" xfId="0" applyFont="1" applyAlignment="1">
      <alignment vertical="center" wrapText="1" shrinkToFit="1"/>
    </xf>
    <xf numFmtId="0" fontId="40" fillId="0" borderId="0" xfId="0" applyFont="1" applyAlignment="1">
      <alignment vertical="center" shrinkToFit="1"/>
    </xf>
    <xf numFmtId="176" fontId="40" fillId="0" borderId="0" xfId="0" applyNumberFormat="1" applyFont="1" applyProtection="1">
      <alignment vertical="center"/>
      <protection locked="0"/>
    </xf>
    <xf numFmtId="0" fontId="39" fillId="0" borderId="0" xfId="0" applyFont="1" applyAlignment="1">
      <alignment horizontal="center" vertical="center"/>
    </xf>
    <xf numFmtId="0" fontId="39" fillId="0" borderId="0" xfId="0" applyFont="1" applyBorder="1" applyAlignment="1">
      <alignment vertical="center" wrapText="1" shrinkToFit="1"/>
    </xf>
    <xf numFmtId="0" fontId="40" fillId="2" borderId="23" xfId="0" applyFont="1" applyFill="1" applyBorder="1" applyAlignment="1">
      <alignment vertical="center" shrinkToFit="1"/>
    </xf>
    <xf numFmtId="0" fontId="40" fillId="0" borderId="20" xfId="0" applyFont="1" applyBorder="1" applyAlignment="1">
      <alignment vertical="center" shrinkToFit="1"/>
    </xf>
    <xf numFmtId="2" fontId="40" fillId="0" borderId="0" xfId="0" applyNumberFormat="1" applyFont="1" applyBorder="1" applyAlignment="1">
      <alignment vertical="center" shrinkToFit="1"/>
    </xf>
    <xf numFmtId="0" fontId="26" fillId="0" borderId="6" xfId="0" applyFont="1" applyFill="1" applyBorder="1">
      <alignment vertical="center"/>
    </xf>
    <xf numFmtId="176" fontId="24" fillId="8" borderId="0" xfId="0" applyNumberFormat="1" applyFont="1" applyFill="1" applyBorder="1" applyAlignment="1" applyProtection="1">
      <alignment vertical="center" shrinkToFit="1"/>
      <protection locked="0"/>
    </xf>
    <xf numFmtId="0" fontId="23" fillId="2" borderId="2" xfId="0" applyFont="1" applyFill="1" applyBorder="1">
      <alignment vertical="center"/>
    </xf>
    <xf numFmtId="0" fontId="25" fillId="2" borderId="3" xfId="0" applyFont="1" applyFill="1" applyBorder="1">
      <alignment vertical="center"/>
    </xf>
    <xf numFmtId="0" fontId="25" fillId="2" borderId="4" xfId="0" applyFont="1" applyFill="1" applyBorder="1">
      <alignment vertical="center"/>
    </xf>
    <xf numFmtId="0" fontId="23" fillId="2" borderId="4" xfId="0" applyFont="1" applyFill="1" applyBorder="1">
      <alignment vertical="center"/>
    </xf>
    <xf numFmtId="176" fontId="25" fillId="0" borderId="0" xfId="0" applyNumberFormat="1" applyFont="1">
      <alignment vertical="center"/>
    </xf>
    <xf numFmtId="0" fontId="45" fillId="0" borderId="0" xfId="0" applyFont="1" applyAlignment="1">
      <alignment horizontal="center" vertical="center"/>
    </xf>
    <xf numFmtId="0" fontId="40" fillId="0" borderId="0" xfId="0" applyFont="1" applyAlignment="1">
      <alignment horizontal="center" vertical="center" textRotation="255" shrinkToFit="1"/>
    </xf>
    <xf numFmtId="0" fontId="41" fillId="0" borderId="0" xfId="0" applyFont="1">
      <alignment vertical="center"/>
    </xf>
    <xf numFmtId="49" fontId="21" fillId="0" borderId="0" xfId="0" applyNumberFormat="1" applyFont="1">
      <alignment vertical="center"/>
    </xf>
    <xf numFmtId="0" fontId="23" fillId="0" borderId="0" xfId="0" applyFont="1" applyAlignment="1">
      <alignment vertical="center" wrapText="1"/>
    </xf>
    <xf numFmtId="0" fontId="23" fillId="0" borderId="0" xfId="0" applyFont="1" applyAlignment="1" applyProtection="1">
      <alignment horizontal="left" vertical="center"/>
      <protection locked="0"/>
    </xf>
    <xf numFmtId="0" fontId="25"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35" fillId="0" borderId="0" xfId="0" applyFont="1">
      <alignment vertical="center"/>
    </xf>
    <xf numFmtId="49" fontId="22" fillId="0" borderId="0" xfId="0" applyNumberFormat="1" applyFont="1">
      <alignment vertical="center"/>
    </xf>
    <xf numFmtId="0" fontId="22" fillId="0" borderId="0" xfId="0" applyFont="1">
      <alignment vertical="center"/>
    </xf>
    <xf numFmtId="0" fontId="18" fillId="8" borderId="0" xfId="0" applyFont="1" applyFill="1">
      <alignment vertical="center"/>
    </xf>
    <xf numFmtId="0" fontId="0" fillId="0" borderId="0" xfId="0" applyAlignment="1">
      <alignment horizontal="center" vertical="center"/>
    </xf>
    <xf numFmtId="0" fontId="54" fillId="0" borderId="0" xfId="0" applyFont="1">
      <alignment vertical="center"/>
    </xf>
    <xf numFmtId="0" fontId="9" fillId="0" borderId="0" xfId="0" applyFont="1">
      <alignment vertical="center"/>
    </xf>
    <xf numFmtId="0" fontId="54" fillId="0" borderId="0" xfId="0" applyFont="1" applyAlignment="1">
      <alignment vertical="center" wrapText="1"/>
    </xf>
    <xf numFmtId="0" fontId="55"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6" fillId="0" borderId="0" xfId="0" applyFont="1" applyAlignment="1">
      <alignment horizontal="center" vertical="center"/>
    </xf>
    <xf numFmtId="0" fontId="5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0"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56" fillId="0" borderId="0" xfId="0" applyFont="1" applyAlignment="1">
      <alignment horizontal="left" vertical="center"/>
    </xf>
    <xf numFmtId="0" fontId="16" fillId="0" borderId="0" xfId="0" applyFont="1">
      <alignment vertical="center"/>
    </xf>
    <xf numFmtId="0" fontId="59" fillId="0" borderId="0" xfId="0" applyFont="1">
      <alignment vertical="center"/>
    </xf>
    <xf numFmtId="0" fontId="57" fillId="0" borderId="0" xfId="0" applyFont="1" applyAlignment="1">
      <alignment horizontal="left" vertical="center" wrapText="1"/>
    </xf>
    <xf numFmtId="0" fontId="14" fillId="0" borderId="0" xfId="0" applyFont="1" applyAlignment="1">
      <alignment horizontal="center" vertical="top"/>
    </xf>
    <xf numFmtId="0" fontId="57" fillId="0" borderId="0" xfId="0" applyFont="1" applyAlignment="1">
      <alignment vertical="center" wrapText="1"/>
    </xf>
    <xf numFmtId="0" fontId="14"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0" fillId="0" borderId="0" xfId="0" applyFont="1" applyBorder="1">
      <alignment vertical="center"/>
    </xf>
    <xf numFmtId="0" fontId="0" fillId="0" borderId="0" xfId="0" applyBorder="1">
      <alignment vertical="center"/>
    </xf>
    <xf numFmtId="0" fontId="60" fillId="2" borderId="108" xfId="0" applyFont="1" applyFill="1" applyBorder="1">
      <alignment vertical="center"/>
    </xf>
    <xf numFmtId="0" fontId="23" fillId="0" borderId="20" xfId="0" applyFont="1" applyBorder="1" applyAlignment="1">
      <alignment vertical="center"/>
    </xf>
    <xf numFmtId="0" fontId="60" fillId="2" borderId="39" xfId="0" applyFont="1" applyFill="1" applyBorder="1">
      <alignment vertical="center"/>
    </xf>
    <xf numFmtId="0" fontId="14" fillId="0" borderId="36" xfId="0" applyFont="1" applyBorder="1" applyAlignment="1">
      <alignment vertical="center" textRotation="255"/>
    </xf>
    <xf numFmtId="0" fontId="51" fillId="9" borderId="46" xfId="0" applyFont="1" applyFill="1" applyBorder="1">
      <alignment vertical="center"/>
    </xf>
    <xf numFmtId="0" fontId="60" fillId="2" borderId="112" xfId="0" applyFont="1" applyFill="1" applyBorder="1">
      <alignment vertical="center"/>
    </xf>
    <xf numFmtId="0" fontId="23" fillId="0" borderId="108" xfId="0" applyFont="1" applyBorder="1" applyAlignment="1">
      <alignment horizontal="left" vertical="center"/>
    </xf>
    <xf numFmtId="0" fontId="57" fillId="0" borderId="114" xfId="0" applyFont="1" applyBorder="1" applyAlignment="1" applyProtection="1">
      <alignment horizontal="center" vertical="center" wrapText="1"/>
      <protection locked="0"/>
    </xf>
    <xf numFmtId="0" fontId="60" fillId="0" borderId="115" xfId="0" applyFont="1" applyBorder="1" applyProtection="1">
      <alignment vertical="center"/>
      <protection locked="0"/>
    </xf>
    <xf numFmtId="0" fontId="60" fillId="2" borderId="115" xfId="0" applyFont="1" applyFill="1" applyBorder="1" applyProtection="1">
      <alignment vertical="center"/>
      <protection locked="0"/>
    </xf>
    <xf numFmtId="0" fontId="60" fillId="0" borderId="21" xfId="0" applyFont="1" applyBorder="1" applyAlignment="1">
      <alignment horizontal="left" vertical="center"/>
    </xf>
    <xf numFmtId="0" fontId="57" fillId="0" borderId="41" xfId="0" applyFont="1" applyBorder="1" applyAlignment="1" applyProtection="1">
      <alignment horizontal="center" vertical="center"/>
      <protection locked="0"/>
    </xf>
    <xf numFmtId="0" fontId="60" fillId="2" borderId="99" xfId="0" applyFont="1" applyFill="1" applyBorder="1">
      <alignment vertical="center"/>
    </xf>
    <xf numFmtId="0" fontId="60" fillId="2" borderId="73" xfId="0" applyFont="1" applyFill="1" applyBorder="1">
      <alignment vertical="center"/>
    </xf>
    <xf numFmtId="0" fontId="60" fillId="2" borderId="48" xfId="0" applyFont="1" applyFill="1" applyBorder="1">
      <alignment vertical="center"/>
    </xf>
    <xf numFmtId="0" fontId="62" fillId="2" borderId="101" xfId="0" applyFont="1" applyFill="1" applyBorder="1">
      <alignment vertical="center"/>
    </xf>
    <xf numFmtId="0" fontId="60" fillId="0" borderId="27" xfId="0" applyFont="1" applyBorder="1">
      <alignment vertical="center"/>
    </xf>
    <xf numFmtId="0" fontId="60" fillId="0" borderId="28" xfId="0" applyFont="1" applyBorder="1" applyAlignment="1">
      <alignment horizontal="center" vertical="center"/>
    </xf>
    <xf numFmtId="0" fontId="61" fillId="0" borderId="28" xfId="0" applyFont="1" applyBorder="1" applyAlignment="1">
      <alignment horizontal="center" vertical="center"/>
    </xf>
    <xf numFmtId="0" fontId="61" fillId="0" borderId="28" xfId="0" applyFont="1" applyBorder="1" applyAlignment="1">
      <alignment vertical="center" shrinkToFit="1"/>
    </xf>
    <xf numFmtId="0" fontId="61" fillId="0" borderId="0" xfId="0" applyFont="1" applyAlignment="1">
      <alignment vertical="center" shrinkToFit="1"/>
    </xf>
    <xf numFmtId="0" fontId="61" fillId="0" borderId="29" xfId="0" applyFont="1" applyBorder="1" applyAlignment="1">
      <alignment vertical="center" shrinkToFit="1"/>
    </xf>
    <xf numFmtId="0" fontId="11" fillId="0" borderId="0" xfId="0" applyFont="1">
      <alignment vertical="center"/>
    </xf>
    <xf numFmtId="0" fontId="63" fillId="5" borderId="36" xfId="0" applyFont="1" applyFill="1" applyBorder="1" applyAlignment="1" applyProtection="1">
      <alignment horizontal="center" vertical="center"/>
      <protection locked="0"/>
    </xf>
    <xf numFmtId="0" fontId="60" fillId="0" borderId="0" xfId="0" applyFont="1">
      <alignment vertical="center"/>
    </xf>
    <xf numFmtId="0" fontId="64" fillId="0" borderId="0" xfId="0" applyFont="1" applyAlignment="1">
      <alignment horizontal="center" vertical="center"/>
    </xf>
    <xf numFmtId="0" fontId="64" fillId="0" borderId="0" xfId="0" applyFont="1" applyAlignment="1">
      <alignment vertical="center" shrinkToFit="1"/>
    </xf>
    <xf numFmtId="0" fontId="10" fillId="0" borderId="33" xfId="0" applyFont="1" applyBorder="1">
      <alignment vertical="center"/>
    </xf>
    <xf numFmtId="176" fontId="10" fillId="0" borderId="33" xfId="0" applyNumberFormat="1" applyFont="1" applyBorder="1">
      <alignment vertical="center"/>
    </xf>
    <xf numFmtId="176" fontId="10" fillId="0" borderId="0" xfId="0" applyNumberFormat="1" applyFont="1">
      <alignment vertical="center"/>
    </xf>
    <xf numFmtId="0" fontId="64" fillId="0" borderId="0" xfId="0" applyFont="1">
      <alignment vertical="center"/>
    </xf>
    <xf numFmtId="176" fontId="40" fillId="0" borderId="0" xfId="0" applyNumberFormat="1" applyFont="1" applyBorder="1" applyProtection="1">
      <alignment vertical="center"/>
      <protection locked="0"/>
    </xf>
    <xf numFmtId="0" fontId="0" fillId="0" borderId="24" xfId="0" applyBorder="1">
      <alignment vertical="center"/>
    </xf>
    <xf numFmtId="0" fontId="65" fillId="9" borderId="32" xfId="0" applyFont="1" applyFill="1" applyBorder="1" applyAlignment="1">
      <alignment horizontal="center" vertical="center"/>
    </xf>
    <xf numFmtId="0" fontId="0" fillId="0" borderId="33" xfId="0" applyBorder="1" applyAlignment="1">
      <alignment horizontal="center" vertical="center"/>
    </xf>
    <xf numFmtId="0" fontId="60" fillId="2" borderId="7" xfId="0" applyFont="1" applyFill="1" applyBorder="1">
      <alignment vertical="center"/>
    </xf>
    <xf numFmtId="49" fontId="57" fillId="0" borderId="0" xfId="0" applyNumberFormat="1" applyFont="1">
      <alignment vertical="center"/>
    </xf>
    <xf numFmtId="49" fontId="61" fillId="0" borderId="0" xfId="0" applyNumberFormat="1" applyFont="1">
      <alignment vertical="center"/>
    </xf>
    <xf numFmtId="0" fontId="58" fillId="0" borderId="0" xfId="0" applyFont="1" applyAlignment="1">
      <alignment horizontal="left" vertical="center" wrapText="1"/>
    </xf>
    <xf numFmtId="49" fontId="57" fillId="0" borderId="0" xfId="0" applyNumberFormat="1" applyFont="1" applyAlignment="1">
      <alignment horizontal="center" vertical="center"/>
    </xf>
    <xf numFmtId="0" fontId="10" fillId="0" borderId="0" xfId="0" applyFont="1" applyAlignment="1">
      <alignment vertical="top"/>
    </xf>
    <xf numFmtId="49" fontId="12" fillId="0" borderId="0" xfId="0" applyNumberFormat="1" applyFont="1" applyFill="1" applyBorder="1" applyAlignment="1">
      <alignment horizontal="left" vertical="center" wrapText="1"/>
    </xf>
    <xf numFmtId="49" fontId="12" fillId="0" borderId="0" xfId="0" applyNumberFormat="1" applyFont="1" applyAlignment="1">
      <alignment horizontal="left" vertical="center" wrapText="1"/>
    </xf>
    <xf numFmtId="49" fontId="57" fillId="0" borderId="0" xfId="0" applyNumberFormat="1" applyFont="1" applyBorder="1" applyAlignment="1">
      <alignment horizontal="center" vertical="top"/>
    </xf>
    <xf numFmtId="0" fontId="66" fillId="6" borderId="119" xfId="0" applyFont="1" applyFill="1" applyBorder="1" applyAlignment="1" applyProtection="1">
      <alignment horizontal="center" vertical="center" wrapText="1"/>
      <protection locked="0"/>
    </xf>
    <xf numFmtId="0" fontId="66" fillId="6" borderId="47" xfId="0" applyFont="1" applyFill="1" applyBorder="1" applyAlignment="1" applyProtection="1">
      <alignment horizontal="center" vertical="center" wrapText="1"/>
      <protection locked="0"/>
    </xf>
    <xf numFmtId="0" fontId="66" fillId="6" borderId="106" xfId="0" applyFont="1" applyFill="1" applyBorder="1" applyAlignment="1" applyProtection="1">
      <alignment horizontal="center" vertical="center" wrapText="1"/>
      <protection locked="0"/>
    </xf>
    <xf numFmtId="0" fontId="66" fillId="6" borderId="72" xfId="0" applyFont="1" applyFill="1" applyBorder="1" applyAlignment="1" applyProtection="1">
      <alignment horizontal="center" vertical="center" wrapText="1"/>
      <protection locked="0"/>
    </xf>
    <xf numFmtId="0" fontId="66" fillId="6" borderId="110" xfId="0" applyFont="1" applyFill="1" applyBorder="1" applyAlignment="1" applyProtection="1">
      <alignment horizontal="center" vertical="center" wrapText="1"/>
      <protection locked="0"/>
    </xf>
    <xf numFmtId="0" fontId="66" fillId="6" borderId="70" xfId="0" applyFont="1" applyFill="1" applyBorder="1" applyAlignment="1" applyProtection="1">
      <alignment horizontal="center" vertical="center" wrapText="1"/>
      <protection locked="0"/>
    </xf>
    <xf numFmtId="0" fontId="66" fillId="6" borderId="49" xfId="0" applyFont="1" applyFill="1" applyBorder="1" applyAlignment="1" applyProtection="1">
      <alignment horizontal="center" vertical="center" wrapText="1"/>
      <protection locked="0"/>
    </xf>
    <xf numFmtId="0" fontId="67" fillId="0" borderId="0" xfId="0" applyFont="1">
      <alignment vertical="center"/>
    </xf>
    <xf numFmtId="0" fontId="17" fillId="0" borderId="0" xfId="0" applyFont="1">
      <alignment vertical="center"/>
    </xf>
    <xf numFmtId="0" fontId="68" fillId="0" borderId="0" xfId="0" applyFont="1">
      <alignment vertical="center"/>
    </xf>
    <xf numFmtId="0" fontId="57" fillId="0" borderId="0" xfId="0" applyFont="1">
      <alignment vertical="center"/>
    </xf>
    <xf numFmtId="0" fontId="15" fillId="0" borderId="0" xfId="0" applyFont="1">
      <alignment vertical="center"/>
    </xf>
    <xf numFmtId="0" fontId="69" fillId="9" borderId="1" xfId="0" applyFont="1" applyFill="1" applyBorder="1" applyAlignment="1">
      <alignment horizontal="center" vertical="center"/>
    </xf>
    <xf numFmtId="0" fontId="12" fillId="0" borderId="123" xfId="0" quotePrefix="1" applyFont="1" applyBorder="1" applyAlignment="1">
      <alignment horizontal="center" vertical="center"/>
    </xf>
    <xf numFmtId="0" fontId="12" fillId="6" borderId="1" xfId="0" applyFont="1" applyFill="1" applyBorder="1" applyAlignment="1">
      <alignment vertical="center"/>
    </xf>
    <xf numFmtId="0" fontId="12"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4" fillId="0" borderId="0" xfId="0" applyFont="1" applyAlignment="1">
      <alignment horizontal="left" vertical="center" wrapText="1"/>
    </xf>
    <xf numFmtId="0" fontId="55"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2" fillId="0" borderId="7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9" xfId="0" applyFont="1" applyBorder="1" applyAlignment="1">
      <alignment horizontal="center" vertical="center" wrapText="1"/>
    </xf>
    <xf numFmtId="0" fontId="14" fillId="0" borderId="43" xfId="0" applyFont="1" applyBorder="1" applyAlignment="1">
      <alignment horizontal="left" vertical="center" wrapText="1"/>
    </xf>
    <xf numFmtId="0" fontId="14" fillId="0" borderId="73" xfId="0" applyFont="1" applyBorder="1" applyAlignment="1">
      <alignment horizontal="left" vertical="center" wrapText="1"/>
    </xf>
    <xf numFmtId="0" fontId="14" fillId="0" borderId="9"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0" fontId="14" fillId="0" borderId="69" xfId="0" applyFont="1" applyBorder="1" applyAlignment="1">
      <alignment horizontal="left" vertical="center" wrapText="1"/>
    </xf>
    <xf numFmtId="0" fontId="29" fillId="0" borderId="92" xfId="0" applyFont="1" applyBorder="1" applyAlignment="1">
      <alignment horizontal="left" vertical="center"/>
    </xf>
    <xf numFmtId="0" fontId="29" fillId="0" borderId="8" xfId="0" applyFont="1" applyBorder="1" applyAlignment="1">
      <alignment horizontal="left" vertical="center"/>
    </xf>
    <xf numFmtId="0" fontId="29" fillId="0" borderId="93" xfId="0" applyFont="1" applyBorder="1" applyAlignment="1">
      <alignment horizontal="left" vertical="center"/>
    </xf>
    <xf numFmtId="0" fontId="29" fillId="0" borderId="37" xfId="0" applyFont="1" applyBorder="1" applyAlignment="1">
      <alignment horizontal="left" vertical="center"/>
    </xf>
    <xf numFmtId="176" fontId="28" fillId="0" borderId="20" xfId="0" applyNumberFormat="1" applyFont="1" applyBorder="1" applyAlignment="1">
      <alignment horizontal="right" vertical="center"/>
    </xf>
    <xf numFmtId="176" fontId="28" fillId="0" borderId="0" xfId="0" applyNumberFormat="1" applyFont="1" applyAlignment="1">
      <alignment horizontal="right" vertical="center"/>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180" fontId="28" fillId="7" borderId="25" xfId="5" applyNumberFormat="1" applyFont="1" applyFill="1" applyBorder="1" applyAlignment="1">
      <alignment horizontal="right" vertical="center"/>
    </xf>
    <xf numFmtId="180" fontId="28" fillId="7" borderId="26" xfId="5" applyNumberFormat="1" applyFont="1" applyFill="1" applyBorder="1" applyAlignment="1">
      <alignment horizontal="right" vertical="center"/>
    </xf>
    <xf numFmtId="180" fontId="28" fillId="7" borderId="46" xfId="5" applyNumberFormat="1" applyFont="1" applyFill="1" applyBorder="1" applyAlignment="1">
      <alignment horizontal="right" vertical="center"/>
    </xf>
    <xf numFmtId="176" fontId="25" fillId="2" borderId="2" xfId="0" applyNumberFormat="1" applyFont="1" applyFill="1" applyBorder="1" applyAlignment="1">
      <alignment horizontal="center" vertical="center"/>
    </xf>
    <xf numFmtId="176" fontId="25" fillId="2" borderId="3" xfId="0" applyNumberFormat="1" applyFont="1" applyFill="1" applyBorder="1" applyAlignment="1">
      <alignment horizontal="center" vertical="center"/>
    </xf>
    <xf numFmtId="49" fontId="60" fillId="3" borderId="68" xfId="0" applyNumberFormat="1" applyFont="1" applyFill="1" applyBorder="1" applyAlignment="1">
      <alignment horizontal="center" vertical="center" wrapText="1"/>
    </xf>
    <xf numFmtId="49" fontId="60" fillId="3" borderId="95" xfId="0" applyNumberFormat="1" applyFont="1" applyFill="1" applyBorder="1" applyAlignment="1">
      <alignment horizontal="center" vertical="center" wrapText="1"/>
    </xf>
    <xf numFmtId="49" fontId="60" fillId="3" borderId="96" xfId="0" applyNumberFormat="1" applyFont="1" applyFill="1" applyBorder="1" applyAlignment="1">
      <alignment horizontal="center" vertical="center" wrapText="1"/>
    </xf>
    <xf numFmtId="176" fontId="28" fillId="0" borderId="2" xfId="0" applyNumberFormat="1" applyFont="1" applyBorder="1" applyAlignment="1">
      <alignment horizontal="right" vertical="center"/>
    </xf>
    <xf numFmtId="176" fontId="28" fillId="0" borderId="3" xfId="0" applyNumberFormat="1" applyFont="1" applyBorder="1" applyAlignment="1">
      <alignment horizontal="right" vertical="center"/>
    </xf>
    <xf numFmtId="176" fontId="28" fillId="0" borderId="15" xfId="0" applyNumberFormat="1" applyFont="1" applyBorder="1" applyAlignment="1">
      <alignment horizontal="right" vertical="center"/>
    </xf>
    <xf numFmtId="0" fontId="29" fillId="0" borderId="91" xfId="0" applyFont="1" applyBorder="1" applyAlignment="1">
      <alignment horizontal="left" vertical="center" wrapText="1"/>
    </xf>
    <xf numFmtId="0" fontId="29" fillId="0" borderId="13" xfId="0" applyFont="1" applyBorder="1" applyAlignment="1">
      <alignment horizontal="left" vertical="center" wrapText="1"/>
    </xf>
    <xf numFmtId="0" fontId="29" fillId="0" borderId="69" xfId="0" applyFont="1" applyBorder="1" applyAlignment="1">
      <alignment horizontal="left" vertical="center" wrapText="1"/>
    </xf>
    <xf numFmtId="176" fontId="28" fillId="8" borderId="51" xfId="0" applyNumberFormat="1" applyFont="1" applyFill="1" applyBorder="1" applyAlignment="1">
      <alignment horizontal="right" vertical="center"/>
    </xf>
    <xf numFmtId="176" fontId="28" fillId="8" borderId="34" xfId="0" applyNumberFormat="1" applyFont="1" applyFill="1" applyBorder="1" applyAlignment="1">
      <alignment horizontal="right" vertical="center"/>
    </xf>
    <xf numFmtId="176" fontId="28" fillId="8" borderId="35" xfId="0" applyNumberFormat="1" applyFont="1" applyFill="1" applyBorder="1" applyAlignment="1">
      <alignment horizontal="right" vertical="center"/>
    </xf>
    <xf numFmtId="0" fontId="57" fillId="0" borderId="0" xfId="0" applyFont="1" applyAlignment="1">
      <alignment horizontal="left" vertical="top" wrapText="1"/>
    </xf>
    <xf numFmtId="0" fontId="37" fillId="9" borderId="86" xfId="0" applyFont="1" applyFill="1" applyBorder="1" applyAlignment="1">
      <alignment horizontal="center" vertical="center"/>
    </xf>
    <xf numFmtId="0" fontId="37" fillId="9" borderId="87" xfId="0" applyFont="1" applyFill="1" applyBorder="1" applyAlignment="1">
      <alignment horizontal="center" vertical="center"/>
    </xf>
    <xf numFmtId="0" fontId="37" fillId="9" borderId="88" xfId="0" applyFont="1" applyFill="1" applyBorder="1" applyAlignment="1">
      <alignment horizontal="center" vertical="center"/>
    </xf>
    <xf numFmtId="176" fontId="29" fillId="0" borderId="36" xfId="0" applyNumberFormat="1" applyFont="1" applyBorder="1" applyAlignment="1">
      <alignment horizontal="center" vertical="center" textRotation="255"/>
    </xf>
    <xf numFmtId="0" fontId="29" fillId="0" borderId="6" xfId="0" applyFont="1" applyBorder="1" applyAlignment="1">
      <alignment horizontal="left" vertical="center" wrapText="1"/>
    </xf>
    <xf numFmtId="0" fontId="29" fillId="0" borderId="6" xfId="0" applyFont="1" applyBorder="1" applyAlignment="1">
      <alignment horizontal="left" vertical="center"/>
    </xf>
    <xf numFmtId="0" fontId="29" fillId="0" borderId="9" xfId="0" applyFont="1" applyBorder="1" applyAlignment="1">
      <alignment horizontal="left" vertical="center"/>
    </xf>
    <xf numFmtId="0" fontId="29" fillId="0" borderId="48" xfId="0" applyFont="1" applyBorder="1" applyAlignment="1">
      <alignment horizontal="left" vertical="center"/>
    </xf>
    <xf numFmtId="0" fontId="54" fillId="0" borderId="107" xfId="0" applyFont="1" applyBorder="1" applyAlignment="1">
      <alignment horizontal="center" vertical="center"/>
    </xf>
    <xf numFmtId="0" fontId="54" fillId="0" borderId="58" xfId="0" applyFont="1" applyBorder="1" applyAlignment="1">
      <alignment horizontal="center" vertical="center"/>
    </xf>
    <xf numFmtId="2" fontId="61" fillId="0" borderId="27" xfId="0" applyNumberFormat="1" applyFont="1" applyBorder="1" applyAlignment="1">
      <alignment horizontal="center" vertical="center"/>
    </xf>
    <xf numFmtId="2" fontId="61" fillId="0" borderId="28" xfId="0" applyNumberFormat="1" applyFont="1" applyBorder="1" applyAlignment="1">
      <alignment horizontal="center" vertical="center"/>
    </xf>
    <xf numFmtId="2" fontId="61" fillId="0" borderId="29" xfId="0" applyNumberFormat="1" applyFont="1" applyBorder="1" applyAlignment="1">
      <alignment horizontal="center" vertical="center"/>
    </xf>
    <xf numFmtId="2" fontId="61" fillId="0" borderId="38" xfId="0" applyNumberFormat="1" applyFont="1" applyBorder="1" applyAlignment="1">
      <alignment horizontal="center" vertical="center"/>
    </xf>
    <xf numFmtId="2" fontId="61" fillId="0" borderId="24" xfId="0" applyNumberFormat="1" applyFont="1" applyBorder="1" applyAlignment="1">
      <alignment horizontal="center" vertical="center"/>
    </xf>
    <xf numFmtId="2" fontId="61" fillId="0" borderId="39" xfId="0" applyNumberFormat="1" applyFont="1" applyBorder="1" applyAlignment="1">
      <alignment horizontal="center" vertical="center"/>
    </xf>
    <xf numFmtId="0" fontId="61" fillId="0" borderId="106" xfId="0" applyFont="1" applyBorder="1" applyAlignment="1">
      <alignment horizontal="center" vertical="center"/>
    </xf>
    <xf numFmtId="0" fontId="61" fillId="0" borderId="111" xfId="0" applyFont="1" applyBorder="1" applyAlignment="1">
      <alignment horizontal="center" vertical="center"/>
    </xf>
    <xf numFmtId="0" fontId="60" fillId="0" borderId="0" xfId="0" applyFont="1" applyAlignment="1">
      <alignment horizontal="left" vertical="center" wrapText="1"/>
    </xf>
    <xf numFmtId="0" fontId="23" fillId="0" borderId="6" xfId="0" applyFont="1" applyBorder="1" applyAlignment="1">
      <alignment horizontal="center" vertical="center"/>
    </xf>
    <xf numFmtId="0" fontId="23" fillId="0" borderId="43" xfId="0" applyFont="1" applyBorder="1" applyAlignment="1">
      <alignment horizontal="left" vertical="center"/>
    </xf>
    <xf numFmtId="0" fontId="23" fillId="0" borderId="73" xfId="0" applyFont="1" applyBorder="1" applyAlignment="1">
      <alignment horizontal="left" vertical="center"/>
    </xf>
    <xf numFmtId="0" fontId="14" fillId="0" borderId="76" xfId="0" applyFont="1" applyBorder="1" applyAlignment="1">
      <alignment horizontal="left" vertical="center" wrapText="1"/>
    </xf>
    <xf numFmtId="0" fontId="14" fillId="0" borderId="26" xfId="0" applyFont="1" applyBorder="1" applyAlignment="1">
      <alignment horizontal="left" vertical="center" wrapText="1"/>
    </xf>
    <xf numFmtId="0" fontId="14" fillId="0" borderId="46" xfId="0" applyFont="1" applyBorder="1" applyAlignment="1">
      <alignment horizontal="left" vertical="center" wrapText="1"/>
    </xf>
    <xf numFmtId="0" fontId="23" fillId="8" borderId="25" xfId="0" applyFont="1" applyFill="1" applyBorder="1" applyAlignment="1" applyProtection="1">
      <alignment horizontal="left" vertical="center"/>
      <protection locked="0"/>
    </xf>
    <xf numFmtId="0" fontId="23" fillId="8" borderId="26" xfId="0" applyFont="1" applyFill="1" applyBorder="1" applyAlignment="1" applyProtection="1">
      <alignment horizontal="left" vertical="center"/>
      <protection locked="0"/>
    </xf>
    <xf numFmtId="0" fontId="23" fillId="8" borderId="46" xfId="0" applyFont="1" applyFill="1" applyBorder="1" applyAlignment="1" applyProtection="1">
      <alignment horizontal="left" vertical="center"/>
      <protection locked="0"/>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83" xfId="0" applyFont="1" applyBorder="1" applyAlignment="1">
      <alignment vertical="center" wrapText="1"/>
    </xf>
    <xf numFmtId="0" fontId="60" fillId="0" borderId="99" xfId="0" applyFont="1" applyBorder="1" applyAlignment="1">
      <alignment horizontal="center" vertical="center"/>
    </xf>
    <xf numFmtId="0" fontId="60" fillId="0" borderId="100" xfId="0" applyFont="1" applyBorder="1" applyAlignment="1">
      <alignment horizontal="center" vertical="center"/>
    </xf>
    <xf numFmtId="0" fontId="10" fillId="2" borderId="1" xfId="0" applyFont="1" applyFill="1" applyBorder="1" applyAlignment="1">
      <alignment horizontal="center" vertical="center"/>
    </xf>
    <xf numFmtId="0" fontId="5" fillId="8" borderId="0" xfId="0" applyFont="1" applyFill="1" applyAlignment="1">
      <alignment horizontal="center" vertical="center"/>
    </xf>
    <xf numFmtId="0" fontId="10" fillId="2" borderId="22" xfId="0" applyFont="1" applyFill="1" applyBorder="1" applyAlignment="1">
      <alignment vertical="center"/>
    </xf>
    <xf numFmtId="0" fontId="10" fillId="2" borderId="18" xfId="0" applyFont="1" applyFill="1" applyBorder="1" applyAlignment="1">
      <alignment vertical="center"/>
    </xf>
    <xf numFmtId="0" fontId="10" fillId="2" borderId="23" xfId="0" applyFont="1" applyFill="1" applyBorder="1" applyAlignment="1">
      <alignment vertical="center"/>
    </xf>
    <xf numFmtId="0" fontId="10" fillId="2" borderId="6" xfId="0" applyNumberFormat="1" applyFont="1" applyFill="1" applyBorder="1" applyAlignment="1" applyProtection="1">
      <alignment vertical="center"/>
      <protection locked="0"/>
    </xf>
    <xf numFmtId="0" fontId="10" fillId="2" borderId="2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21" xfId="0" applyFont="1" applyFill="1" applyBorder="1" applyAlignment="1" applyProtection="1">
      <alignment vertical="center"/>
      <protection locked="0"/>
    </xf>
    <xf numFmtId="0" fontId="10" fillId="2" borderId="22" xfId="0" applyFont="1" applyFill="1" applyBorder="1" applyAlignment="1" applyProtection="1">
      <alignment vertical="center"/>
      <protection locked="0"/>
    </xf>
    <xf numFmtId="0" fontId="10" fillId="2" borderId="18"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4" fillId="0" borderId="0" xfId="0" applyFont="1" applyFill="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0" borderId="17" xfId="0" applyFont="1" applyFill="1" applyBorder="1" applyAlignment="1">
      <alignment horizontal="center" vertical="center"/>
    </xf>
    <xf numFmtId="0" fontId="10" fillId="2" borderId="42" xfId="0" applyFont="1" applyFill="1" applyBorder="1" applyAlignment="1" applyProtection="1">
      <alignment vertical="center"/>
      <protection locked="0"/>
    </xf>
    <xf numFmtId="0" fontId="10" fillId="2" borderId="43" xfId="0" applyFont="1" applyFill="1" applyBorder="1" applyAlignment="1" applyProtection="1">
      <alignment vertical="center"/>
      <protection locked="0"/>
    </xf>
    <xf numFmtId="0" fontId="10" fillId="2" borderId="65" xfId="0" applyFont="1" applyFill="1" applyBorder="1" applyAlignment="1" applyProtection="1">
      <alignment vertical="center"/>
      <protection locked="0"/>
    </xf>
    <xf numFmtId="0" fontId="10" fillId="2" borderId="44"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66" xfId="0" applyFont="1" applyFill="1" applyBorder="1" applyAlignment="1" applyProtection="1">
      <alignment vertical="center" wrapText="1"/>
      <protection locked="0"/>
    </xf>
    <xf numFmtId="0" fontId="60" fillId="0" borderId="90" xfId="0" applyFont="1" applyBorder="1" applyAlignment="1">
      <alignment horizontal="left" vertical="center" wrapText="1"/>
    </xf>
    <xf numFmtId="0" fontId="60" fillId="0" borderId="19" xfId="0" applyFont="1" applyBorder="1" applyAlignment="1">
      <alignment horizontal="left" vertical="center" wrapText="1"/>
    </xf>
    <xf numFmtId="0" fontId="60" fillId="0" borderId="98" xfId="0" applyFont="1" applyBorder="1" applyAlignment="1">
      <alignment horizontal="left" vertical="center" wrapText="1"/>
    </xf>
    <xf numFmtId="0" fontId="60" fillId="0" borderId="12" xfId="0" applyFont="1" applyBorder="1" applyAlignment="1">
      <alignment horizontal="left" vertical="center" wrapText="1"/>
    </xf>
    <xf numFmtId="176" fontId="54" fillId="0" borderId="105" xfId="0" applyNumberFormat="1" applyFont="1" applyBorder="1" applyAlignment="1">
      <alignment horizontal="center" vertical="center"/>
    </xf>
    <xf numFmtId="176" fontId="54" fillId="0" borderId="109" xfId="0" applyNumberFormat="1" applyFont="1" applyBorder="1" applyAlignment="1">
      <alignment horizontal="center" vertical="center"/>
    </xf>
    <xf numFmtId="0" fontId="54" fillId="0" borderId="106" xfId="0" applyFont="1" applyBorder="1" applyAlignment="1">
      <alignment horizontal="center" vertical="center"/>
    </xf>
    <xf numFmtId="0" fontId="54" fillId="0" borderId="110" xfId="0" applyFont="1" applyBorder="1" applyAlignment="1">
      <alignment horizontal="center" vertical="center"/>
    </xf>
    <xf numFmtId="0" fontId="54" fillId="0" borderId="85" xfId="0" applyFont="1" applyBorder="1" applyAlignment="1">
      <alignment horizontal="center" vertical="center"/>
    </xf>
    <xf numFmtId="0" fontId="54" fillId="0" borderId="36" xfId="0" applyFont="1" applyBorder="1" applyAlignment="1">
      <alignment horizontal="center" vertical="center"/>
    </xf>
    <xf numFmtId="176" fontId="52" fillId="5" borderId="53" xfId="0" applyNumberFormat="1" applyFont="1" applyFill="1" applyBorder="1" applyAlignment="1" applyProtection="1">
      <alignment horizontal="center" vertical="center"/>
      <protection locked="0"/>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176" fontId="52" fillId="5" borderId="52" xfId="0" applyNumberFormat="1" applyFont="1" applyFill="1" applyBorder="1" applyAlignment="1" applyProtection="1">
      <alignment horizontal="center" vertical="center"/>
      <protection locked="0"/>
    </xf>
    <xf numFmtId="0" fontId="10" fillId="2" borderId="42" xfId="0" applyFont="1" applyFill="1" applyBorder="1" applyAlignment="1">
      <alignment vertical="center"/>
    </xf>
    <xf numFmtId="0" fontId="10" fillId="2" borderId="43" xfId="0" applyFont="1" applyFill="1" applyBorder="1" applyAlignment="1">
      <alignment vertical="center"/>
    </xf>
    <xf numFmtId="0" fontId="10" fillId="2" borderId="65" xfId="0" applyFont="1" applyFill="1" applyBorder="1" applyAlignment="1">
      <alignmen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83" xfId="0" applyFont="1" applyFill="1" applyBorder="1" applyAlignment="1">
      <alignment horizontal="center" vertical="center"/>
    </xf>
    <xf numFmtId="0" fontId="29" fillId="3" borderId="77" xfId="0" applyFont="1" applyFill="1" applyBorder="1" applyAlignment="1">
      <alignment horizontal="center" vertical="center"/>
    </xf>
    <xf numFmtId="0" fontId="29" fillId="0" borderId="3" xfId="0" applyFont="1" applyFill="1" applyBorder="1" applyAlignment="1">
      <alignment horizontal="center" vertical="center"/>
    </xf>
    <xf numFmtId="0" fontId="23" fillId="0" borderId="3" xfId="0" applyFont="1" applyFill="1" applyBorder="1" applyAlignment="1">
      <alignment horizontal="center" vertical="center"/>
    </xf>
    <xf numFmtId="176" fontId="28" fillId="0" borderId="5"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84" xfId="0" applyNumberFormat="1" applyFont="1" applyFill="1" applyBorder="1" applyAlignment="1">
      <alignment horizontal="righ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9" fillId="0" borderId="3" xfId="0" applyFont="1" applyBorder="1" applyAlignment="1">
      <alignment horizontal="center" vertical="center"/>
    </xf>
    <xf numFmtId="0" fontId="23" fillId="0" borderId="3" xfId="0" applyFont="1" applyBorder="1" applyAlignment="1">
      <alignment horizontal="center" vertical="center"/>
    </xf>
    <xf numFmtId="176" fontId="28" fillId="0" borderId="5" xfId="0" applyNumberFormat="1" applyFont="1" applyBorder="1" applyAlignment="1">
      <alignment horizontal="right" vertical="center"/>
    </xf>
    <xf numFmtId="176" fontId="28" fillId="0" borderId="6" xfId="0" applyNumberFormat="1" applyFont="1" applyBorder="1" applyAlignment="1">
      <alignment horizontal="right" vertical="center"/>
    </xf>
    <xf numFmtId="176" fontId="28" fillId="0" borderId="84" xfId="0" applyNumberFormat="1" applyFont="1" applyBorder="1" applyAlignment="1">
      <alignment horizontal="right" vertical="center"/>
    </xf>
    <xf numFmtId="0" fontId="29" fillId="0" borderId="3" xfId="0" applyFont="1" applyBorder="1" applyAlignment="1">
      <alignment horizontal="left" vertical="center"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33" fillId="7" borderId="47"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2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29"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28"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5" fillId="4" borderId="55" xfId="0" applyNumberFormat="1" applyFont="1" applyFill="1" applyBorder="1">
      <alignment vertical="center"/>
    </xf>
    <xf numFmtId="181" fontId="25" fillId="4" borderId="1" xfId="0" applyNumberFormat="1" applyFont="1" applyFill="1" applyBorder="1">
      <alignment vertical="center"/>
    </xf>
    <xf numFmtId="38" fontId="25" fillId="4" borderId="55" xfId="5" applyFont="1" applyFill="1" applyBorder="1" applyAlignment="1">
      <alignment vertical="center"/>
    </xf>
    <xf numFmtId="38" fontId="25" fillId="4" borderId="1" xfId="5" applyFont="1" applyFill="1" applyBorder="1" applyAlignment="1">
      <alignment vertical="center"/>
    </xf>
    <xf numFmtId="176" fontId="25" fillId="0" borderId="113" xfId="0" applyNumberFormat="1" applyFont="1" applyBorder="1" applyAlignment="1" applyProtection="1">
      <alignment horizontal="right" vertical="center"/>
      <protection locked="0"/>
    </xf>
    <xf numFmtId="176" fontId="25" fillId="0" borderId="6" xfId="0" applyNumberFormat="1" applyFont="1" applyBorder="1" applyAlignment="1" applyProtection="1">
      <alignment horizontal="right" vertical="center"/>
      <protection locked="0"/>
    </xf>
    <xf numFmtId="176" fontId="25" fillId="0" borderId="42" xfId="0" applyNumberFormat="1" applyFont="1" applyBorder="1" applyAlignment="1" applyProtection="1">
      <alignment horizontal="right" vertical="center"/>
      <protection locked="0"/>
    </xf>
    <xf numFmtId="176" fontId="25" fillId="0" borderId="43" xfId="0" applyNumberFormat="1" applyFont="1" applyBorder="1" applyAlignment="1" applyProtection="1">
      <alignment horizontal="right" vertical="center"/>
      <protection locked="0"/>
    </xf>
    <xf numFmtId="0" fontId="29" fillId="0" borderId="0" xfId="0" applyFont="1" applyAlignment="1">
      <alignment horizontal="center" vertical="top" textRotation="255"/>
    </xf>
    <xf numFmtId="0" fontId="23" fillId="3" borderId="63" xfId="0" applyFont="1" applyFill="1" applyBorder="1" applyAlignment="1">
      <alignment horizontal="center" vertical="center" wrapText="1"/>
    </xf>
    <xf numFmtId="0" fontId="23" fillId="3" borderId="63" xfId="0" applyFont="1" applyFill="1" applyBorder="1" applyAlignment="1">
      <alignment horizontal="center" vertical="center"/>
    </xf>
    <xf numFmtId="0" fontId="14" fillId="0" borderId="36" xfId="0" applyFont="1" applyBorder="1" applyAlignment="1">
      <alignment horizontal="center" textRotation="255"/>
    </xf>
    <xf numFmtId="0" fontId="14" fillId="0" borderId="36" xfId="0" applyFont="1" applyBorder="1" applyAlignment="1">
      <alignment horizontal="center" vertical="top" textRotation="255"/>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14" fillId="0" borderId="0" xfId="0" applyFont="1" applyAlignment="1">
      <alignment horizontal="left" vertical="center" wrapText="1"/>
    </xf>
    <xf numFmtId="0" fontId="28" fillId="0" borderId="0" xfId="0" applyFont="1" applyFill="1" applyBorder="1" applyAlignment="1">
      <alignment vertical="center" wrapText="1"/>
    </xf>
    <xf numFmtId="0" fontId="57"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7" fillId="0" borderId="0" xfId="0" applyFont="1" applyFill="1" applyBorder="1" applyAlignment="1">
      <alignment horizontal="left" vertical="top" wrapText="1"/>
    </xf>
    <xf numFmtId="176" fontId="28" fillId="0" borderId="25" xfId="0" applyNumberFormat="1" applyFont="1" applyBorder="1" applyAlignment="1">
      <alignment horizontal="right" vertical="center"/>
    </xf>
    <xf numFmtId="176" fontId="28" fillId="0" borderId="26" xfId="0" applyNumberFormat="1" applyFont="1" applyBorder="1" applyAlignment="1">
      <alignment horizontal="right" vertical="center"/>
    </xf>
    <xf numFmtId="176" fontId="28" fillId="0" borderId="46" xfId="0" applyNumberFormat="1" applyFont="1" applyBorder="1" applyAlignment="1">
      <alignment horizontal="right" vertical="center"/>
    </xf>
    <xf numFmtId="176" fontId="28" fillId="8" borderId="25" xfId="0" applyNumberFormat="1" applyFont="1" applyFill="1" applyBorder="1" applyAlignment="1">
      <alignment horizontal="right" vertical="center"/>
    </xf>
    <xf numFmtId="176" fontId="28" fillId="8" borderId="26" xfId="0" applyNumberFormat="1" applyFont="1" applyFill="1" applyBorder="1" applyAlignment="1">
      <alignment horizontal="right" vertical="center"/>
    </xf>
    <xf numFmtId="176" fontId="28" fillId="8" borderId="46" xfId="0" applyNumberFormat="1" applyFont="1" applyFill="1" applyBorder="1" applyAlignment="1">
      <alignment horizontal="right" vertical="center"/>
    </xf>
    <xf numFmtId="0" fontId="28" fillId="0" borderId="90" xfId="0" applyFont="1" applyBorder="1" applyAlignment="1">
      <alignment horizontal="center" vertical="center"/>
    </xf>
    <xf numFmtId="0" fontId="28" fillId="0" borderId="22" xfId="0" applyFont="1" applyBorder="1" applyAlignment="1">
      <alignment horizontal="center" vertical="center"/>
    </xf>
    <xf numFmtId="0" fontId="29" fillId="0" borderId="6" xfId="0" applyFont="1" applyBorder="1" applyAlignment="1">
      <alignment horizontal="center" vertical="center"/>
    </xf>
    <xf numFmtId="0" fontId="51" fillId="5" borderId="27" xfId="0" applyFont="1" applyFill="1" applyBorder="1" applyAlignment="1">
      <alignment horizontal="left" vertical="center" wrapText="1"/>
    </xf>
    <xf numFmtId="0" fontId="51" fillId="5" borderId="28" xfId="0" applyFont="1" applyFill="1" applyBorder="1" applyAlignment="1">
      <alignment horizontal="left" vertical="center" wrapText="1"/>
    </xf>
    <xf numFmtId="0" fontId="51" fillId="5" borderId="29" xfId="0" applyFont="1" applyFill="1" applyBorder="1" applyAlignment="1">
      <alignment horizontal="left" vertical="center" wrapText="1"/>
    </xf>
    <xf numFmtId="0" fontId="51" fillId="5" borderId="38" xfId="0" applyFont="1" applyFill="1" applyBorder="1" applyAlignment="1">
      <alignment horizontal="left" vertical="center" wrapText="1"/>
    </xf>
    <xf numFmtId="0" fontId="51" fillId="5" borderId="24" xfId="0" applyFont="1" applyFill="1" applyBorder="1" applyAlignment="1">
      <alignment horizontal="left" vertical="center" wrapText="1"/>
    </xf>
    <xf numFmtId="0" fontId="51" fillId="5" borderId="39" xfId="0" applyFont="1" applyFill="1" applyBorder="1" applyAlignment="1">
      <alignment horizontal="left" vertical="center" wrapText="1"/>
    </xf>
    <xf numFmtId="0" fontId="29" fillId="0" borderId="116" xfId="0" applyFont="1" applyBorder="1" applyAlignment="1">
      <alignment horizontal="left" vertical="center" wrapText="1"/>
    </xf>
    <xf numFmtId="0" fontId="29" fillId="0" borderId="45" xfId="0" applyFont="1" applyBorder="1" applyAlignment="1">
      <alignment horizontal="left" vertical="center" wrapText="1"/>
    </xf>
    <xf numFmtId="0" fontId="29" fillId="0" borderId="50" xfId="0" applyFont="1" applyBorder="1" applyAlignment="1">
      <alignment horizontal="left" vertical="center" wrapText="1"/>
    </xf>
    <xf numFmtId="38" fontId="61" fillId="0" borderId="70" xfId="5" applyFont="1" applyFill="1" applyBorder="1" applyAlignment="1" applyProtection="1">
      <alignment horizontal="right" vertical="center"/>
    </xf>
    <xf numFmtId="38" fontId="61" fillId="0" borderId="13" xfId="5" applyFont="1" applyFill="1" applyBorder="1" applyAlignment="1" applyProtection="1">
      <alignment horizontal="right" vertical="center"/>
    </xf>
    <xf numFmtId="0" fontId="26" fillId="0" borderId="97" xfId="0" applyFont="1" applyBorder="1" applyAlignment="1">
      <alignment horizontal="center" vertical="center"/>
    </xf>
    <xf numFmtId="0" fontId="26" fillId="0" borderId="95" xfId="0" applyFont="1" applyBorder="1" applyAlignment="1">
      <alignment horizontal="center" vertical="center"/>
    </xf>
    <xf numFmtId="38" fontId="25" fillId="4" borderId="2" xfId="5" applyFont="1" applyFill="1" applyBorder="1" applyAlignment="1">
      <alignment vertical="center"/>
    </xf>
    <xf numFmtId="38" fontId="25" fillId="4" borderId="18" xfId="5" applyFont="1" applyFill="1" applyBorder="1" applyAlignment="1">
      <alignment vertical="center"/>
    </xf>
    <xf numFmtId="38" fontId="25" fillId="4" borderId="4" xfId="5" applyFont="1" applyFill="1" applyBorder="1" applyAlignment="1">
      <alignment vertical="center"/>
    </xf>
    <xf numFmtId="38" fontId="61" fillId="4" borderId="63" xfId="5" applyFont="1" applyFill="1" applyBorder="1" applyAlignment="1" applyProtection="1">
      <alignment vertical="center"/>
      <protection locked="0"/>
    </xf>
    <xf numFmtId="38" fontId="61" fillId="4" borderId="82" xfId="5" applyFont="1" applyFill="1" applyBorder="1" applyAlignment="1" applyProtection="1">
      <alignment vertical="center"/>
      <protection locked="0"/>
    </xf>
    <xf numFmtId="0" fontId="25" fillId="2" borderId="42" xfId="0" applyFont="1" applyFill="1" applyBorder="1">
      <alignment vertical="center"/>
    </xf>
    <xf numFmtId="0" fontId="25" fillId="2" borderId="43" xfId="0" applyFont="1" applyFill="1" applyBorder="1">
      <alignment vertical="center"/>
    </xf>
    <xf numFmtId="0" fontId="25" fillId="2" borderId="12" xfId="0" applyFont="1" applyFill="1" applyBorder="1">
      <alignment vertical="center"/>
    </xf>
    <xf numFmtId="0" fontId="25" fillId="2" borderId="100" xfId="0" applyFont="1" applyFill="1" applyBorder="1">
      <alignment vertical="center"/>
    </xf>
    <xf numFmtId="38" fontId="61" fillId="2" borderId="77" xfId="5" applyFont="1" applyFill="1" applyBorder="1" applyProtection="1">
      <alignment vertical="center"/>
    </xf>
    <xf numFmtId="38" fontId="61" fillId="2" borderId="3" xfId="5" applyFont="1" applyFill="1" applyBorder="1" applyProtection="1">
      <alignment vertical="center"/>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48" xfId="0" applyFont="1" applyBorder="1" applyAlignment="1">
      <alignment horizontal="left" vertical="center" wrapText="1"/>
    </xf>
    <xf numFmtId="38" fontId="61" fillId="4" borderId="77" xfId="5" applyFont="1" applyFill="1" applyBorder="1" applyAlignment="1" applyProtection="1">
      <alignment vertical="center"/>
      <protection locked="0"/>
    </xf>
    <xf numFmtId="38" fontId="61" fillId="4" borderId="3" xfId="5" applyFont="1" applyFill="1" applyBorder="1" applyAlignment="1" applyProtection="1">
      <alignment vertical="center"/>
      <protection locked="0"/>
    </xf>
    <xf numFmtId="38" fontId="61" fillId="4" borderId="4" xfId="5" applyFont="1" applyFill="1" applyBorder="1" applyAlignment="1" applyProtection="1">
      <alignment vertical="center"/>
      <protection locked="0"/>
    </xf>
    <xf numFmtId="0" fontId="29" fillId="0" borderId="11" xfId="0" applyFont="1" applyBorder="1" applyAlignment="1">
      <alignment horizontal="left" vertical="center" wrapText="1"/>
    </xf>
    <xf numFmtId="0" fontId="29" fillId="0" borderId="9" xfId="0" applyFont="1" applyBorder="1" applyAlignment="1">
      <alignment horizontal="left" vertical="center" wrapText="1"/>
    </xf>
    <xf numFmtId="0" fontId="29" fillId="0" borderId="48" xfId="0" applyFont="1" applyBorder="1" applyAlignment="1">
      <alignment horizontal="left" vertical="center" wrapText="1"/>
    </xf>
    <xf numFmtId="38" fontId="61" fillId="0" borderId="113" xfId="5" applyFont="1" applyFill="1" applyBorder="1" applyAlignment="1" applyProtection="1">
      <alignment vertical="center"/>
    </xf>
    <xf numFmtId="38" fontId="61" fillId="0" borderId="6" xfId="5" applyFont="1" applyFill="1" applyBorder="1" applyAlignment="1" applyProtection="1">
      <alignment vertical="center"/>
    </xf>
    <xf numFmtId="0" fontId="42" fillId="9" borderId="86" xfId="0" applyFont="1" applyFill="1" applyBorder="1" applyAlignment="1">
      <alignment horizontal="center" vertical="center"/>
    </xf>
    <xf numFmtId="0" fontId="42" fillId="9" borderId="88" xfId="0" applyFont="1" applyFill="1" applyBorder="1" applyAlignment="1">
      <alignment horizontal="center" vertical="center"/>
    </xf>
    <xf numFmtId="0" fontId="14" fillId="0" borderId="36" xfId="0" applyFont="1" applyBorder="1" applyAlignment="1">
      <alignment horizontal="center" vertical="center" textRotation="255"/>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17" fillId="0" borderId="0" xfId="0" applyFont="1" applyFill="1" applyBorder="1" applyAlignment="1">
      <alignment horizontal="left" vertical="center" wrapText="1"/>
    </xf>
    <xf numFmtId="49" fontId="60" fillId="3" borderId="2" xfId="0" applyNumberFormat="1" applyFont="1" applyFill="1" applyBorder="1" applyAlignment="1">
      <alignment horizontal="center" vertical="center" wrapText="1"/>
    </xf>
    <xf numFmtId="49" fontId="60" fillId="3" borderId="3" xfId="0" applyNumberFormat="1" applyFont="1" applyFill="1" applyBorder="1" applyAlignment="1">
      <alignment horizontal="center" vertical="center" wrapText="1"/>
    </xf>
    <xf numFmtId="49" fontId="60" fillId="3" borderId="4"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12" fillId="0" borderId="38" xfId="0" applyFont="1" applyBorder="1" applyAlignment="1">
      <alignment vertical="center" wrapText="1"/>
    </xf>
    <xf numFmtId="0" fontId="12" fillId="0" borderId="24" xfId="0" applyFont="1" applyBorder="1" applyAlignment="1">
      <alignment vertical="center" wrapText="1"/>
    </xf>
    <xf numFmtId="0" fontId="12" fillId="0" borderId="74" xfId="0" applyFont="1" applyBorder="1" applyAlignment="1">
      <alignment vertical="center" wrapText="1"/>
    </xf>
    <xf numFmtId="0" fontId="12" fillId="0" borderId="75" xfId="0" applyFont="1" applyBorder="1" applyAlignment="1">
      <alignment horizontal="center" vertical="center" wrapText="1"/>
    </xf>
    <xf numFmtId="0" fontId="14" fillId="0" borderId="7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0"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50" xfId="0" applyFont="1" applyBorder="1" applyAlignment="1">
      <alignment horizontal="left" vertical="center" wrapText="1"/>
    </xf>
    <xf numFmtId="0" fontId="60" fillId="0" borderId="38" xfId="0" applyFont="1" applyBorder="1" applyAlignment="1">
      <alignment horizontal="left" vertical="center" shrinkToFit="1"/>
    </xf>
    <xf numFmtId="0" fontId="60" fillId="0" borderId="24" xfId="0" applyFont="1" applyBorder="1" applyAlignment="1">
      <alignment horizontal="left" vertical="center" shrinkToFit="1"/>
    </xf>
    <xf numFmtId="0" fontId="60" fillId="0" borderId="117" xfId="0" applyFont="1" applyBorder="1" applyAlignment="1">
      <alignment horizontal="left" vertical="center" shrinkToFit="1"/>
    </xf>
    <xf numFmtId="0" fontId="61" fillId="4" borderId="68" xfId="0" applyFont="1" applyFill="1" applyBorder="1" applyAlignment="1" applyProtection="1">
      <alignment horizontal="left" vertical="center" shrinkToFit="1"/>
      <protection locked="0"/>
    </xf>
    <xf numFmtId="0" fontId="61" fillId="4" borderId="95" xfId="0" applyFont="1" applyFill="1" applyBorder="1" applyAlignment="1" applyProtection="1">
      <alignment horizontal="left" vertical="center" shrinkToFit="1"/>
      <protection locked="0"/>
    </xf>
    <xf numFmtId="0" fontId="61" fillId="4" borderId="96" xfId="0" applyFont="1" applyFill="1" applyBorder="1" applyAlignment="1" applyProtection="1">
      <alignment horizontal="left" vertical="center" shrinkToFit="1"/>
      <protection locked="0"/>
    </xf>
    <xf numFmtId="0" fontId="60"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64" fillId="5" borderId="0" xfId="0" applyFont="1" applyFill="1" applyAlignment="1" applyProtection="1">
      <alignment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0" fontId="44" fillId="0" borderId="5" xfId="0" applyFont="1" applyBorder="1" applyAlignment="1">
      <alignment horizontal="center" vertical="center" textRotation="255" wrapText="1"/>
    </xf>
    <xf numFmtId="0" fontId="44" fillId="0" borderId="7" xfId="0" applyFont="1" applyBorder="1" applyAlignment="1">
      <alignment horizontal="center" vertical="center" textRotation="255" wrapText="1"/>
    </xf>
    <xf numFmtId="0" fontId="44" fillId="0" borderId="22" xfId="0" applyFont="1" applyBorder="1" applyAlignment="1">
      <alignment horizontal="center" vertical="center" textRotation="255" wrapText="1"/>
    </xf>
    <xf numFmtId="0" fontId="44" fillId="0" borderId="23" xfId="0" applyFont="1" applyBorder="1" applyAlignment="1">
      <alignment horizontal="center" vertical="center" textRotation="255" wrapText="1"/>
    </xf>
    <xf numFmtId="0" fontId="44" fillId="0" borderId="0" xfId="0" applyFont="1" applyBorder="1" applyAlignment="1">
      <alignment horizontal="center" vertical="center" textRotation="255" wrapText="1"/>
    </xf>
    <xf numFmtId="0" fontId="40" fillId="0" borderId="102" xfId="0" applyFont="1" applyFill="1" applyBorder="1" applyAlignment="1">
      <alignment vertical="center" wrapText="1"/>
    </xf>
    <xf numFmtId="0" fontId="40" fillId="0" borderId="103" xfId="0" applyFont="1" applyFill="1" applyBorder="1" applyAlignment="1">
      <alignment vertical="center" wrapText="1"/>
    </xf>
    <xf numFmtId="0" fontId="40" fillId="0" borderId="118" xfId="0" applyFont="1" applyFill="1" applyBorder="1" applyAlignment="1">
      <alignment vertical="center" wrapText="1"/>
    </xf>
    <xf numFmtId="0" fontId="40" fillId="0" borderId="0" xfId="0" applyFont="1" applyFill="1" applyBorder="1" applyAlignment="1">
      <alignment vertical="center" wrapText="1"/>
    </xf>
    <xf numFmtId="38" fontId="40" fillId="10" borderId="89" xfId="0" applyNumberFormat="1" applyFont="1" applyFill="1" applyBorder="1" applyAlignment="1">
      <alignment horizontal="center" vertical="center" shrinkToFit="1"/>
    </xf>
    <xf numFmtId="38" fontId="40" fillId="10" borderId="78" xfId="0" applyNumberFormat="1" applyFont="1" applyFill="1" applyBorder="1" applyAlignment="1">
      <alignment horizontal="center" vertical="center" shrinkToFit="1"/>
    </xf>
    <xf numFmtId="38" fontId="40" fillId="10" borderId="80" xfId="0" applyNumberFormat="1" applyFont="1" applyFill="1" applyBorder="1" applyAlignment="1">
      <alignment horizontal="center" vertical="center" shrinkToFit="1"/>
    </xf>
    <xf numFmtId="38" fontId="40" fillId="10" borderId="77" xfId="0" applyNumberFormat="1" applyFont="1" applyFill="1" applyBorder="1" applyAlignment="1">
      <alignment horizontal="center" vertical="center" shrinkToFit="1"/>
    </xf>
    <xf numFmtId="38" fontId="40" fillId="10" borderId="3" xfId="0" applyNumberFormat="1" applyFont="1" applyFill="1" applyBorder="1" applyAlignment="1">
      <alignment horizontal="center" vertical="center" shrinkToFit="1"/>
    </xf>
    <xf numFmtId="38" fontId="40" fillId="10" borderId="83" xfId="0" applyNumberFormat="1" applyFont="1" applyFill="1" applyBorder="1" applyAlignment="1">
      <alignment horizontal="center" vertical="center" shrinkToFit="1"/>
    </xf>
    <xf numFmtId="2" fontId="40" fillId="0" borderId="25" xfId="0" applyNumberFormat="1" applyFont="1" applyBorder="1" applyAlignment="1">
      <alignment horizontal="center" vertical="center" shrinkToFit="1"/>
    </xf>
    <xf numFmtId="2" fontId="40" fillId="0" borderId="26" xfId="0" applyNumberFormat="1" applyFont="1" applyBorder="1" applyAlignment="1">
      <alignment horizontal="center" vertical="center" shrinkToFit="1"/>
    </xf>
    <xf numFmtId="2" fontId="40" fillId="0" borderId="46" xfId="0" applyNumberFormat="1" applyFont="1" applyBorder="1" applyAlignment="1">
      <alignment horizontal="center" vertical="center" shrinkToFit="1"/>
    </xf>
    <xf numFmtId="38" fontId="40" fillId="10" borderId="97" xfId="0" applyNumberFormat="1" applyFont="1" applyFill="1" applyBorder="1" applyAlignment="1">
      <alignment horizontal="center" vertical="center" shrinkToFit="1"/>
    </xf>
    <xf numFmtId="38" fontId="40" fillId="10" borderId="95" xfId="0" applyNumberFormat="1" applyFont="1" applyFill="1" applyBorder="1" applyAlignment="1">
      <alignment horizontal="center" vertical="center" shrinkToFit="1"/>
    </xf>
    <xf numFmtId="38" fontId="40" fillId="10" borderId="96" xfId="0" applyNumberFormat="1" applyFont="1" applyFill="1" applyBorder="1" applyAlignment="1">
      <alignment horizontal="center" vertical="center" shrinkToFit="1"/>
    </xf>
    <xf numFmtId="0" fontId="12" fillId="0" borderId="13" xfId="0" applyFont="1" applyBorder="1" applyAlignment="1">
      <alignment horizontal="left" vertical="center" wrapText="1"/>
    </xf>
    <xf numFmtId="0" fontId="12" fillId="0" borderId="66" xfId="0" applyFont="1" applyBorder="1" applyAlignment="1">
      <alignment horizontal="left" vertical="center" wrapText="1"/>
    </xf>
    <xf numFmtId="0" fontId="12" fillId="0" borderId="91" xfId="0" applyFont="1" applyBorder="1" applyAlignment="1">
      <alignment horizontal="left" vertical="center"/>
    </xf>
    <xf numFmtId="0" fontId="12" fillId="0" borderId="13" xfId="0" applyFont="1" applyBorder="1" applyAlignment="1">
      <alignment horizontal="left" vertical="center"/>
    </xf>
    <xf numFmtId="0" fontId="12" fillId="0" borderId="66" xfId="0" applyFont="1" applyBorder="1" applyAlignment="1">
      <alignment horizontal="left" vertical="center"/>
    </xf>
    <xf numFmtId="0" fontId="10" fillId="3" borderId="1" xfId="0" applyFont="1" applyFill="1" applyBorder="1" applyAlignment="1">
      <alignment horizontal="center" vertical="center"/>
    </xf>
    <xf numFmtId="0" fontId="12" fillId="0" borderId="120" xfId="0" quotePrefix="1" applyFont="1" applyBorder="1" applyAlignment="1">
      <alignment horizontal="center" vertical="center"/>
    </xf>
    <xf numFmtId="0" fontId="12" fillId="0" borderId="122" xfId="0" applyFont="1" applyBorder="1" applyAlignment="1">
      <alignment horizontal="center" vertical="center"/>
    </xf>
    <xf numFmtId="0" fontId="12" fillId="0" borderId="43" xfId="0" applyFont="1" applyBorder="1" applyAlignment="1">
      <alignment horizontal="left" vertical="center"/>
    </xf>
    <xf numFmtId="0" fontId="12" fillId="0" borderId="65"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1" xfId="0" applyFont="1" applyBorder="1" applyAlignment="1">
      <alignment horizontal="left" vertical="center"/>
    </xf>
    <xf numFmtId="0" fontId="12" fillId="0" borderId="8" xfId="0" applyFont="1" applyBorder="1" applyAlignment="1">
      <alignment horizontal="left" vertical="center"/>
    </xf>
    <xf numFmtId="0" fontId="24"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2" fillId="0" borderId="122" xfId="0" quotePrefix="1" applyFont="1" applyBorder="1" applyAlignment="1">
      <alignment horizontal="center" vertical="center"/>
    </xf>
    <xf numFmtId="0" fontId="17" fillId="0" borderId="0" xfId="0" applyFont="1" applyFill="1" applyBorder="1" applyAlignment="1">
      <alignment horizontal="center" vertical="center"/>
    </xf>
    <xf numFmtId="0" fontId="24"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3" fillId="0" borderId="0" xfId="0" applyFont="1" applyFill="1" applyBorder="1" applyAlignment="1">
      <alignment horizontal="center" vertical="center"/>
    </xf>
    <xf numFmtId="0" fontId="53" fillId="0" borderId="0" xfId="0" applyFont="1" applyFill="1" applyAlignment="1">
      <alignment horizontal="center" vertical="center"/>
    </xf>
    <xf numFmtId="0" fontId="53" fillId="0" borderId="0" xfId="0" applyFont="1" applyAlignment="1">
      <alignment horizontal="center" vertical="center"/>
    </xf>
    <xf numFmtId="0" fontId="16" fillId="0" borderId="25" xfId="0" applyFont="1" applyFill="1" applyBorder="1" applyAlignment="1">
      <alignment vertical="center"/>
    </xf>
    <xf numFmtId="0" fontId="16" fillId="0" borderId="26" xfId="0" applyFont="1" applyFill="1" applyBorder="1" applyAlignment="1">
      <alignment vertical="center"/>
    </xf>
    <xf numFmtId="0" fontId="16" fillId="0" borderId="46"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2" fillId="0" borderId="5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2" fillId="7" borderId="77"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5" borderId="77" xfId="0" applyFont="1" applyFill="1" applyBorder="1" applyAlignment="1" applyProtection="1">
      <alignment vertical="center"/>
      <protection locked="0"/>
    </xf>
    <xf numFmtId="0" fontId="12" fillId="5" borderId="3" xfId="0" applyFont="1" applyFill="1" applyBorder="1" applyAlignment="1" applyProtection="1">
      <alignment vertical="center"/>
      <protection locked="0"/>
    </xf>
    <xf numFmtId="0" fontId="12" fillId="5" borderId="4" xfId="0" applyFont="1" applyFill="1" applyBorder="1" applyAlignment="1" applyProtection="1">
      <alignment vertical="center"/>
      <protection locked="0"/>
    </xf>
    <xf numFmtId="0" fontId="12" fillId="6" borderId="81" xfId="0" applyFont="1" applyFill="1" applyBorder="1" applyAlignment="1" applyProtection="1">
      <alignment vertical="center"/>
      <protection locked="0"/>
    </xf>
    <xf numFmtId="0" fontId="12" fillId="6" borderId="82" xfId="0" applyFont="1" applyFill="1" applyBorder="1" applyAlignment="1" applyProtection="1">
      <alignment vertical="center"/>
      <protection locked="0"/>
    </xf>
    <xf numFmtId="0" fontId="10" fillId="0" borderId="0" xfId="0" applyFont="1" applyAlignment="1">
      <alignment vertical="center" wrapText="1"/>
    </xf>
    <xf numFmtId="0" fontId="10" fillId="0" borderId="0" xfId="0" applyFont="1" applyAlignment="1">
      <alignment vertical="center"/>
    </xf>
    <xf numFmtId="0" fontId="12" fillId="2" borderId="20"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2"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70" fillId="10" borderId="47" xfId="0" applyFont="1" applyFill="1" applyBorder="1" applyAlignment="1">
      <alignment horizontal="center" vertical="center" wrapText="1"/>
    </xf>
    <xf numFmtId="0" fontId="70" fillId="10" borderId="9" xfId="0" applyFont="1" applyFill="1" applyBorder="1" applyAlignment="1">
      <alignment horizontal="center" vertical="center" wrapText="1"/>
    </xf>
    <xf numFmtId="0" fontId="70" fillId="4" borderId="47" xfId="0" applyFont="1" applyFill="1" applyBorder="1" applyAlignment="1">
      <alignment horizontal="center" vertical="center" wrapText="1"/>
    </xf>
    <xf numFmtId="0" fontId="70" fillId="4" borderId="9" xfId="0" applyFont="1" applyFill="1" applyBorder="1" applyAlignment="1">
      <alignment horizontal="center" vertical="center" wrapText="1"/>
    </xf>
    <xf numFmtId="0" fontId="70" fillId="4" borderId="48" xfId="0" applyFont="1" applyFill="1" applyBorder="1" applyAlignment="1">
      <alignment horizontal="center" vertical="center" wrapText="1"/>
    </xf>
    <xf numFmtId="0" fontId="3" fillId="0" borderId="0" xfId="0" applyFont="1" applyAlignment="1">
      <alignment horizontal="left" vertical="center" wrapText="1"/>
    </xf>
    <xf numFmtId="0" fontId="71" fillId="0" borderId="0" xfId="0" applyFont="1" applyFill="1" applyBorder="1" applyAlignment="1">
      <alignment vertical="center" wrapText="1"/>
    </xf>
    <xf numFmtId="0" fontId="71" fillId="0" borderId="18" xfId="0" applyFont="1" applyFill="1" applyBorder="1" applyAlignment="1">
      <alignment vertical="center" wrapText="1"/>
    </xf>
    <xf numFmtId="0" fontId="71" fillId="0" borderId="101" xfId="0" applyFont="1" applyFill="1" applyBorder="1" applyAlignment="1">
      <alignment vertical="center"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0222" y="31765461"/>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0222" y="31765461"/>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0222" y="32633478"/>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0222" y="32633478"/>
              <a:ext cx="173106"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190533" y="358517"/>
          <a:ext cx="4691423" cy="1538360"/>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xdr:twoCellAnchor editAs="oneCell">
    <xdr:from>
      <xdr:col>19</xdr:col>
      <xdr:colOff>180975</xdr:colOff>
      <xdr:row>73</xdr:row>
      <xdr:rowOff>85725</xdr:rowOff>
    </xdr:from>
    <xdr:to>
      <xdr:col>22</xdr:col>
      <xdr:colOff>82</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34</xdr:col>
      <xdr:colOff>82</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xmlns:a14="http://schemas.microsoft.com/office/drawing/2010/main"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xmlns:a14="http://schemas.microsoft.com/office/drawing/2010/main"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xmlns:a14="http://schemas.microsoft.com/office/drawing/2010/main"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xmlns:a14="http://schemas.microsoft.com/office/drawing/2010/main"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xmlns:a14="http://schemas.microsoft.com/office/drawing/2010/main"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xmlns:a14="http://schemas.microsoft.com/office/drawing/2010/main"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xmlns:a14="http://schemas.microsoft.com/office/drawing/2010/main"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xmlns:a14="http://schemas.microsoft.com/office/drawing/2010/main"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xmlns:a14="http://schemas.microsoft.com/office/drawing/2010/main"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0222" y="31288383"/>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0222" y="25331530"/>
              <a:ext cx="173106" cy="459047"/>
              <a:chOff x="9239" y="107537"/>
              <a:chExt cx="2190" cy="12573"/>
            </a:xfrm>
          </xdr:grpSpPr>
        </xdr:grpSp>
        <xdr:clientData/>
      </xdr:twoCellAnchor>
    </mc:Choice>
    <mc:Fallback/>
  </mc:AlternateContent>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xmlns:a14="http://schemas.microsoft.com/office/drawing/2010/main"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xmlns:a14="http://schemas.microsoft.com/office/drawing/2010/main"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xmlns:a14="http://schemas.microsoft.com/office/drawing/2010/main"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xmlns:a14="http://schemas.microsoft.com/office/drawing/2010/main"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xmlns:a14="http://schemas.microsoft.com/office/drawing/2010/main"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5</xdr:col>
      <xdr:colOff>19050</xdr:colOff>
      <xdr:row>110</xdr:row>
      <xdr:rowOff>192156</xdr:rowOff>
    </xdr:to>
    <xdr:sp macro="" textlink="">
      <xdr:nvSpPr>
        <xdr:cNvPr id="15798" name="Check Box 438" hidden="1">
          <a:extLst>
            <a:ext uri="{63B3BB69-23CF-44E3-9099-C40C66FF867C}">
              <a14:compatExt xmlns:a14="http://schemas.microsoft.com/office/drawing/2010/main"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5</xdr:col>
      <xdr:colOff>0</xdr:colOff>
      <xdr:row>112</xdr:row>
      <xdr:rowOff>9526</xdr:rowOff>
    </xdr:to>
    <xdr:sp macro="" textlink="">
      <xdr:nvSpPr>
        <xdr:cNvPr id="15799" name="Check Box 439" hidden="1">
          <a:extLst>
            <a:ext uri="{63B3BB69-23CF-44E3-9099-C40C66FF867C}">
              <a14:compatExt xmlns:a14="http://schemas.microsoft.com/office/drawing/2010/main"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9525</xdr:rowOff>
    </xdr:from>
    <xdr:to>
      <xdr:col>5</xdr:col>
      <xdr:colOff>19050</xdr:colOff>
      <xdr:row>114</xdr:row>
      <xdr:rowOff>38101</xdr:rowOff>
    </xdr:to>
    <xdr:sp macro="" textlink="">
      <xdr:nvSpPr>
        <xdr:cNvPr id="15800" name="Check Box 440" hidden="1">
          <a:extLst>
            <a:ext uri="{63B3BB69-23CF-44E3-9099-C40C66FF867C}">
              <a14:compatExt xmlns:a14="http://schemas.microsoft.com/office/drawing/2010/main"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5</xdr:col>
      <xdr:colOff>249</xdr:colOff>
      <xdr:row>113</xdr:row>
      <xdr:rowOff>9524</xdr:rowOff>
    </xdr:to>
    <xdr:sp macro="" textlink="">
      <xdr:nvSpPr>
        <xdr:cNvPr id="15801" name="Check Box 441" hidden="1">
          <a:extLst>
            <a:ext uri="{63B3BB69-23CF-44E3-9099-C40C66FF867C}">
              <a14:compatExt xmlns:a14="http://schemas.microsoft.com/office/drawing/2010/main"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xmlns:a14="http://schemas.microsoft.com/office/drawing/2010/main"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xmlns:a14="http://schemas.microsoft.com/office/drawing/2010/main"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xmlns:a14="http://schemas.microsoft.com/office/drawing/2010/main"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xmlns:a14="http://schemas.microsoft.com/office/drawing/2010/main"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xmlns:a14="http://schemas.microsoft.com/office/drawing/2010/main"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129</xdr:row>
      <xdr:rowOff>0</xdr:rowOff>
    </xdr:from>
    <xdr:to>
      <xdr:col>5</xdr:col>
      <xdr:colOff>9525</xdr:colOff>
      <xdr:row>129</xdr:row>
      <xdr:rowOff>192156</xdr:rowOff>
    </xdr:to>
    <xdr:sp macro="" textlink="">
      <xdr:nvSpPr>
        <xdr:cNvPr id="15808" name="Check Box 448" hidden="1">
          <a:extLst>
            <a:ext uri="{63B3BB69-23CF-44E3-9099-C40C66FF867C}">
              <a14:compatExt xmlns:a14="http://schemas.microsoft.com/office/drawing/2010/main"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119</xdr:row>
      <xdr:rowOff>9525</xdr:rowOff>
    </xdr:from>
    <xdr:to>
      <xdr:col>5</xdr:col>
      <xdr:colOff>28575</xdr:colOff>
      <xdr:row>120</xdr:row>
      <xdr:rowOff>1</xdr:rowOff>
    </xdr:to>
    <xdr:sp macro="" textlink="">
      <xdr:nvSpPr>
        <xdr:cNvPr id="15810" name="Check Box 450" hidden="1">
          <a:extLst>
            <a:ext uri="{63B3BB69-23CF-44E3-9099-C40C66FF867C}">
              <a14:compatExt xmlns:a14="http://schemas.microsoft.com/office/drawing/2010/main"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5</xdr:col>
      <xdr:colOff>38100</xdr:colOff>
      <xdr:row>120</xdr:row>
      <xdr:rowOff>192156</xdr:rowOff>
    </xdr:to>
    <xdr:sp macro="" textlink="">
      <xdr:nvSpPr>
        <xdr:cNvPr id="15811" name="Check Box 451" hidden="1">
          <a:extLst>
            <a:ext uri="{63B3BB69-23CF-44E3-9099-C40C66FF867C}">
              <a14:compatExt xmlns:a14="http://schemas.microsoft.com/office/drawing/2010/main"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xmlns:a14="http://schemas.microsoft.com/office/drawing/2010/main"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xmlns:a14="http://schemas.microsoft.com/office/drawing/2010/main"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xmlns:a14="http://schemas.microsoft.com/office/drawing/2010/main"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xmlns:a14="http://schemas.microsoft.com/office/drawing/2010/main"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xmlns:a14="http://schemas.microsoft.com/office/drawing/2010/main"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xmlns:a14="http://schemas.microsoft.com/office/drawing/2010/main"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127</xdr:row>
      <xdr:rowOff>28575</xdr:rowOff>
    </xdr:from>
    <xdr:to>
      <xdr:col>5</xdr:col>
      <xdr:colOff>249</xdr:colOff>
      <xdr:row>128</xdr:row>
      <xdr:rowOff>9524</xdr:rowOff>
    </xdr:to>
    <xdr:sp macro="" textlink="">
      <xdr:nvSpPr>
        <xdr:cNvPr id="15818" name="Check Box 458" hidden="1">
          <a:extLst>
            <a:ext uri="{63B3BB69-23CF-44E3-9099-C40C66FF867C}">
              <a14:compatExt xmlns:a14="http://schemas.microsoft.com/office/drawing/2010/main"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9525</xdr:rowOff>
    </xdr:from>
    <xdr:to>
      <xdr:col>5</xdr:col>
      <xdr:colOff>249</xdr:colOff>
      <xdr:row>128</xdr:row>
      <xdr:rowOff>180975</xdr:rowOff>
    </xdr:to>
    <xdr:sp macro="" textlink="">
      <xdr:nvSpPr>
        <xdr:cNvPr id="15819" name="Check Box 459" hidden="1">
          <a:extLst>
            <a:ext uri="{63B3BB69-23CF-44E3-9099-C40C66FF867C}">
              <a14:compatExt xmlns:a14="http://schemas.microsoft.com/office/drawing/2010/main"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0222" y="30711913"/>
              <a:ext cx="173106" cy="192157"/>
              <a:chOff x="9239" y="107537"/>
              <a:chExt cx="2190" cy="12573"/>
            </a:xfrm>
          </xdr:grpSpPr>
        </xdr:grpSp>
        <xdr:clientData/>
      </xdr:twoCellAnchor>
    </mc:Choice>
    <mc:Fallback/>
  </mc:AlternateContent>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xmlns:a14="http://schemas.microsoft.com/office/drawing/2010/main"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144780</xdr:colOff>
          <xdr:row>73</xdr:row>
          <xdr:rowOff>68580</xdr:rowOff>
        </xdr:from>
        <xdr:to>
          <xdr:col>21</xdr:col>
          <xdr:colOff>144780</xdr:colOff>
          <xdr:row>73</xdr:row>
          <xdr:rowOff>198120</xdr:rowOff>
        </xdr:to>
        <xdr:sp macro="" textlink="">
          <xdr:nvSpPr>
            <xdr:cNvPr id="2" name="Check Box 198" hidden="1">
              <a:extLst>
                <a:ext uri="{63B3BB69-23CF-44E3-9099-C40C66FF867C}">
                  <a14:compatExt spid="_x0000_s1555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73</xdr:row>
          <xdr:rowOff>76200</xdr:rowOff>
        </xdr:from>
        <xdr:to>
          <xdr:col>27</xdr:col>
          <xdr:colOff>129540</xdr:colOff>
          <xdr:row>73</xdr:row>
          <xdr:rowOff>205740</xdr:rowOff>
        </xdr:to>
        <xdr:sp macro="" textlink="">
          <xdr:nvSpPr>
            <xdr:cNvPr id="4" name="Check Box 199" hidden="1">
              <a:extLst>
                <a:ext uri="{63B3BB69-23CF-44E3-9099-C40C66FF867C}">
                  <a14:compatExt spid="_x0000_s1555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73</xdr:row>
          <xdr:rowOff>68580</xdr:rowOff>
        </xdr:from>
        <xdr:to>
          <xdr:col>33</xdr:col>
          <xdr:colOff>144780</xdr:colOff>
          <xdr:row>73</xdr:row>
          <xdr:rowOff>198120</xdr:rowOff>
        </xdr:to>
        <xdr:sp macro="" textlink="">
          <xdr:nvSpPr>
            <xdr:cNvPr id="5" name="Check Box 200" hidden="1">
              <a:extLst>
                <a:ext uri="{63B3BB69-23CF-44E3-9099-C40C66FF867C}">
                  <a14:compatExt spid="_x0000_s15560"/>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38100</xdr:colOff>
          <xdr:row>85</xdr:row>
          <xdr:rowOff>182880</xdr:rowOff>
        </xdr:to>
        <xdr:sp macro="" textlink="">
          <xdr:nvSpPr>
            <xdr:cNvPr id="6" name="Check Box 209" hidden="1">
              <a:extLst>
                <a:ext uri="{63B3BB69-23CF-44E3-9099-C40C66FF867C}">
                  <a14:compatExt spid="_x0000_s15569"/>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175260</xdr:rowOff>
        </xdr:from>
        <xdr:to>
          <xdr:col>1</xdr:col>
          <xdr:colOff>38100</xdr:colOff>
          <xdr:row>86</xdr:row>
          <xdr:rowOff>167640</xdr:rowOff>
        </xdr:to>
        <xdr:sp macro="" textlink="">
          <xdr:nvSpPr>
            <xdr:cNvPr id="7" name="Check Box 210" hidden="1">
              <a:extLst>
                <a:ext uri="{63B3BB69-23CF-44E3-9099-C40C66FF867C}">
                  <a14:compatExt spid="_x0000_s15570"/>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45720</xdr:rowOff>
        </xdr:from>
        <xdr:to>
          <xdr:col>1</xdr:col>
          <xdr:colOff>38100</xdr:colOff>
          <xdr:row>87</xdr:row>
          <xdr:rowOff>236220</xdr:rowOff>
        </xdr:to>
        <xdr:sp macro="" textlink="">
          <xdr:nvSpPr>
            <xdr:cNvPr id="8" name="Check Box 211" hidden="1">
              <a:extLst>
                <a:ext uri="{63B3BB69-23CF-44E3-9099-C40C66FF867C}">
                  <a14:compatExt spid="_x0000_s15571"/>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289560</xdr:rowOff>
        </xdr:from>
        <xdr:to>
          <xdr:col>1</xdr:col>
          <xdr:colOff>38100</xdr:colOff>
          <xdr:row>88</xdr:row>
          <xdr:rowOff>175260</xdr:rowOff>
        </xdr:to>
        <xdr:sp macro="" textlink="">
          <xdr:nvSpPr>
            <xdr:cNvPr id="9" name="Check Box 212" hidden="1">
              <a:extLst>
                <a:ext uri="{63B3BB69-23CF-44E3-9099-C40C66FF867C}">
                  <a14:compatExt spid="_x0000_s15572"/>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45720</xdr:colOff>
          <xdr:row>85</xdr:row>
          <xdr:rowOff>182880</xdr:rowOff>
        </xdr:to>
        <xdr:sp macro="" textlink="">
          <xdr:nvSpPr>
            <xdr:cNvPr id="10" name="Check Box 231" hidden="1">
              <a:extLst>
                <a:ext uri="{63B3BB69-23CF-44E3-9099-C40C66FF867C}">
                  <a14:compatExt spid="_x0000_s15591"/>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45720</xdr:colOff>
          <xdr:row>85</xdr:row>
          <xdr:rowOff>182880</xdr:rowOff>
        </xdr:to>
        <xdr:sp macro="" textlink="">
          <xdr:nvSpPr>
            <xdr:cNvPr id="11" name="Check Box 232" hidden="1">
              <a:extLst>
                <a:ext uri="{63B3BB69-23CF-44E3-9099-C40C66FF867C}">
                  <a14:compatExt spid="_x0000_s15592"/>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175260</xdr:rowOff>
        </xdr:from>
        <xdr:to>
          <xdr:col>1</xdr:col>
          <xdr:colOff>45720</xdr:colOff>
          <xdr:row>86</xdr:row>
          <xdr:rowOff>160020</xdr:rowOff>
        </xdr:to>
        <xdr:sp macro="" textlink="">
          <xdr:nvSpPr>
            <xdr:cNvPr id="12" name="Check Box 233" hidden="1">
              <a:extLst>
                <a:ext uri="{63B3BB69-23CF-44E3-9099-C40C66FF867C}">
                  <a14:compatExt spid="_x0000_s15593"/>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45720</xdr:rowOff>
        </xdr:from>
        <xdr:to>
          <xdr:col>1</xdr:col>
          <xdr:colOff>45720</xdr:colOff>
          <xdr:row>87</xdr:row>
          <xdr:rowOff>236220</xdr:rowOff>
        </xdr:to>
        <xdr:sp macro="" textlink="">
          <xdr:nvSpPr>
            <xdr:cNvPr id="13" name="Check Box 234" hidden="1">
              <a:extLst>
                <a:ext uri="{63B3BB69-23CF-44E3-9099-C40C66FF867C}">
                  <a14:compatExt spid="_x0000_s15594"/>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289560</xdr:rowOff>
        </xdr:from>
        <xdr:to>
          <xdr:col>1</xdr:col>
          <xdr:colOff>45720</xdr:colOff>
          <xdr:row>88</xdr:row>
          <xdr:rowOff>175260</xdr:rowOff>
        </xdr:to>
        <xdr:sp macro="" textlink="">
          <xdr:nvSpPr>
            <xdr:cNvPr id="14" name="Check Box 235" hidden="1">
              <a:extLst>
                <a:ext uri="{63B3BB69-23CF-44E3-9099-C40C66FF867C}">
                  <a14:compatExt spid="_x0000_s15595"/>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15240</xdr:rowOff>
        </xdr:to>
        <xdr:sp macro="" textlink="">
          <xdr:nvSpPr>
            <xdr:cNvPr id="15" name="Check Box 432" hidden="1">
              <a:extLst>
                <a:ext uri="{63B3BB69-23CF-44E3-9099-C40C66FF867C}">
                  <a14:compatExt spid="_x0000_s15792"/>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152400</xdr:colOff>
          <xdr:row>107</xdr:row>
          <xdr:rowOff>7620</xdr:rowOff>
        </xdr:to>
        <xdr:sp macro="" textlink="">
          <xdr:nvSpPr>
            <xdr:cNvPr id="16" name="Check Box 433" hidden="1">
              <a:extLst>
                <a:ext uri="{63B3BB69-23CF-44E3-9099-C40C66FF867C}">
                  <a14:compatExt spid="_x0000_s1579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22860</xdr:colOff>
          <xdr:row>107</xdr:row>
          <xdr:rowOff>144780</xdr:rowOff>
        </xdr:to>
        <xdr:sp macro="" textlink="">
          <xdr:nvSpPr>
            <xdr:cNvPr id="17" name="Check Box 434" hidden="1">
              <a:extLst>
                <a:ext uri="{63B3BB69-23CF-44E3-9099-C40C66FF867C}">
                  <a14:compatExt spid="_x0000_s15794"/>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137160</xdr:rowOff>
        </xdr:from>
        <xdr:to>
          <xdr:col>5</xdr:col>
          <xdr:colOff>0</xdr:colOff>
          <xdr:row>109</xdr:row>
          <xdr:rowOff>205740</xdr:rowOff>
        </xdr:to>
        <xdr:sp macro="" textlink="">
          <xdr:nvSpPr>
            <xdr:cNvPr id="18" name="Check Box 435" hidden="1">
              <a:extLst>
                <a:ext uri="{63B3BB69-23CF-44E3-9099-C40C66FF867C}">
                  <a14:compatExt spid="_x0000_s15795"/>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137160</xdr:rowOff>
        </xdr:to>
        <xdr:sp macro="" textlink="">
          <xdr:nvSpPr>
            <xdr:cNvPr id="19" name="Check Box 436" hidden="1">
              <a:extLst>
                <a:ext uri="{63B3BB69-23CF-44E3-9099-C40C66FF867C}">
                  <a14:compatExt spid="_x0000_s15796"/>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15240</xdr:colOff>
          <xdr:row>110</xdr:row>
          <xdr:rowOff>192156</xdr:rowOff>
        </xdr:to>
        <xdr:sp macro="" textlink="">
          <xdr:nvSpPr>
            <xdr:cNvPr id="20" name="Check Box 438" hidden="1">
              <a:extLst>
                <a:ext uri="{63B3BB69-23CF-44E3-9099-C40C66FF867C}">
                  <a14:compatExt spid="_x0000_s15798"/>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7621</xdr:rowOff>
        </xdr:to>
        <xdr:sp macro="" textlink="">
          <xdr:nvSpPr>
            <xdr:cNvPr id="21" name="Check Box 439" hidden="1">
              <a:extLst>
                <a:ext uri="{63B3BB69-23CF-44E3-9099-C40C66FF867C}">
                  <a14:compatExt spid="_x0000_s15799"/>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15240</xdr:colOff>
          <xdr:row>114</xdr:row>
          <xdr:rowOff>30481</xdr:rowOff>
        </xdr:to>
        <xdr:sp macro="" textlink="">
          <xdr:nvSpPr>
            <xdr:cNvPr id="26" name="Check Box 440" hidden="1">
              <a:extLst>
                <a:ext uri="{63B3BB69-23CF-44E3-9099-C40C66FF867C}">
                  <a14:compatExt spid="_x0000_s1580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160020</xdr:colOff>
          <xdr:row>113</xdr:row>
          <xdr:rowOff>7619</xdr:rowOff>
        </xdr:to>
        <xdr:sp macro="" textlink="">
          <xdr:nvSpPr>
            <xdr:cNvPr id="27" name="Check Box 441" hidden="1">
              <a:extLst>
                <a:ext uri="{63B3BB69-23CF-44E3-9099-C40C66FF867C}">
                  <a14:compatExt spid="_x0000_s15801"/>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38100</xdr:rowOff>
        </xdr:from>
        <xdr:to>
          <xdr:col>5</xdr:col>
          <xdr:colOff>15240</xdr:colOff>
          <xdr:row>114</xdr:row>
          <xdr:rowOff>281940</xdr:rowOff>
        </xdr:to>
        <xdr:sp macro="" textlink="">
          <xdr:nvSpPr>
            <xdr:cNvPr id="28" name="Check Box 443" hidden="1">
              <a:extLst>
                <a:ext uri="{63B3BB69-23CF-44E3-9099-C40C66FF867C}">
                  <a14:compatExt spid="_x0000_s15803"/>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22860</xdr:colOff>
          <xdr:row>115</xdr:row>
          <xdr:rowOff>144780</xdr:rowOff>
        </xdr:to>
        <xdr:sp macro="" textlink="">
          <xdr:nvSpPr>
            <xdr:cNvPr id="29" name="Check Box 444" hidden="1">
              <a:extLst>
                <a:ext uri="{63B3BB69-23CF-44E3-9099-C40C66FF867C}">
                  <a14:compatExt spid="_x0000_s15804"/>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22860</xdr:rowOff>
        </xdr:from>
        <xdr:to>
          <xdr:col>5</xdr:col>
          <xdr:colOff>22860</xdr:colOff>
          <xdr:row>118</xdr:row>
          <xdr:rowOff>274320</xdr:rowOff>
        </xdr:to>
        <xdr:sp macro="" textlink="">
          <xdr:nvSpPr>
            <xdr:cNvPr id="30" name="Check Box 445" hidden="1">
              <a:extLst>
                <a:ext uri="{63B3BB69-23CF-44E3-9099-C40C66FF867C}">
                  <a14:compatExt spid="_x0000_s15805"/>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144780</xdr:rowOff>
        </xdr:from>
        <xdr:to>
          <xdr:col>5</xdr:col>
          <xdr:colOff>7620</xdr:colOff>
          <xdr:row>118</xdr:row>
          <xdr:rowOff>7620</xdr:rowOff>
        </xdr:to>
        <xdr:sp macro="" textlink="">
          <xdr:nvSpPr>
            <xdr:cNvPr id="31" name="Check Box 446" hidden="1">
              <a:extLst>
                <a:ext uri="{63B3BB69-23CF-44E3-9099-C40C66FF867C}">
                  <a14:compatExt spid="_x0000_s1580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152400</xdr:rowOff>
        </xdr:from>
        <xdr:to>
          <xdr:col>5</xdr:col>
          <xdr:colOff>22860</xdr:colOff>
          <xdr:row>117</xdr:row>
          <xdr:rowOff>15240</xdr:rowOff>
        </xdr:to>
        <xdr:sp macro="" textlink="">
          <xdr:nvSpPr>
            <xdr:cNvPr id="32" name="Check Box 447" hidden="1">
              <a:extLst>
                <a:ext uri="{63B3BB69-23CF-44E3-9099-C40C66FF867C}">
                  <a14:compatExt spid="_x0000_s15807"/>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129</xdr:row>
          <xdr:rowOff>0</xdr:rowOff>
        </xdr:from>
        <xdr:to>
          <xdr:col>5</xdr:col>
          <xdr:colOff>7620</xdr:colOff>
          <xdr:row>129</xdr:row>
          <xdr:rowOff>192156</xdr:rowOff>
        </xdr:to>
        <xdr:sp macro="" textlink="">
          <xdr:nvSpPr>
            <xdr:cNvPr id="33" name="Check Box 448" hidden="1">
              <a:extLst>
                <a:ext uri="{63B3BB69-23CF-44E3-9099-C40C66FF867C}">
                  <a14:compatExt spid="_x0000_s15808"/>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119</xdr:row>
          <xdr:rowOff>7620</xdr:rowOff>
        </xdr:from>
        <xdr:to>
          <xdr:col>5</xdr:col>
          <xdr:colOff>22860</xdr:colOff>
          <xdr:row>120</xdr:row>
          <xdr:rowOff>1</xdr:rowOff>
        </xdr:to>
        <xdr:sp macro="" textlink="">
          <xdr:nvSpPr>
            <xdr:cNvPr id="34" name="Check Box 450" hidden="1">
              <a:extLst>
                <a:ext uri="{63B3BB69-23CF-44E3-9099-C40C66FF867C}">
                  <a14:compatExt spid="_x0000_s15810"/>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30480</xdr:colOff>
          <xdr:row>120</xdr:row>
          <xdr:rowOff>192156</xdr:rowOff>
        </xdr:to>
        <xdr:sp macro="" textlink="">
          <xdr:nvSpPr>
            <xdr:cNvPr id="35" name="Check Box 451" hidden="1">
              <a:extLst>
                <a:ext uri="{63B3BB69-23CF-44E3-9099-C40C66FF867C}">
                  <a14:compatExt spid="_x0000_s15811"/>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137160</xdr:rowOff>
        </xdr:from>
        <xdr:to>
          <xdr:col>5</xdr:col>
          <xdr:colOff>0</xdr:colOff>
          <xdr:row>122</xdr:row>
          <xdr:rowOff>0</xdr:rowOff>
        </xdr:to>
        <xdr:sp macro="" textlink="">
          <xdr:nvSpPr>
            <xdr:cNvPr id="36" name="Check Box 452" hidden="1">
              <a:extLst>
                <a:ext uri="{63B3BB69-23CF-44E3-9099-C40C66FF867C}">
                  <a14:compatExt spid="_x0000_s15812"/>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15240</xdr:rowOff>
        </xdr:from>
        <xdr:to>
          <xdr:col>5</xdr:col>
          <xdr:colOff>7620</xdr:colOff>
          <xdr:row>122</xdr:row>
          <xdr:rowOff>137160</xdr:rowOff>
        </xdr:to>
        <xdr:sp macro="" textlink="">
          <xdr:nvSpPr>
            <xdr:cNvPr id="37" name="Check Box 453" hidden="1">
              <a:extLst>
                <a:ext uri="{63B3BB69-23CF-44E3-9099-C40C66FF867C}">
                  <a14:compatExt spid="_x0000_s15813"/>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152400</xdr:rowOff>
        </xdr:from>
        <xdr:to>
          <xdr:col>5</xdr:col>
          <xdr:colOff>7620</xdr:colOff>
          <xdr:row>123</xdr:row>
          <xdr:rowOff>289560</xdr:rowOff>
        </xdr:to>
        <xdr:sp macro="" textlink="">
          <xdr:nvSpPr>
            <xdr:cNvPr id="38" name="Check Box 454" hidden="1">
              <a:extLst>
                <a:ext uri="{63B3BB69-23CF-44E3-9099-C40C66FF867C}">
                  <a14:compatExt spid="_x0000_s15814"/>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39" name="Check Box 455" hidden="1">
              <a:extLst>
                <a:ext uri="{63B3BB69-23CF-44E3-9099-C40C66FF867C}">
                  <a14:compatExt spid="_x0000_s15815"/>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15240</xdr:rowOff>
        </xdr:from>
        <xdr:to>
          <xdr:col>5</xdr:col>
          <xdr:colOff>7620</xdr:colOff>
          <xdr:row>124</xdr:row>
          <xdr:rowOff>144780</xdr:rowOff>
        </xdr:to>
        <xdr:sp macro="" textlink="">
          <xdr:nvSpPr>
            <xdr:cNvPr id="40" name="Check Box 456" hidden="1">
              <a:extLst>
                <a:ext uri="{63B3BB69-23CF-44E3-9099-C40C66FF867C}">
                  <a14:compatExt spid="_x0000_s15816"/>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126</xdr:row>
          <xdr:rowOff>15240</xdr:rowOff>
        </xdr:from>
        <xdr:to>
          <xdr:col>5</xdr:col>
          <xdr:colOff>7620</xdr:colOff>
          <xdr:row>126</xdr:row>
          <xdr:rowOff>289560</xdr:rowOff>
        </xdr:to>
        <xdr:sp macro="" textlink="">
          <xdr:nvSpPr>
            <xdr:cNvPr id="41" name="Check Box 457" hidden="1">
              <a:extLst>
                <a:ext uri="{63B3BB69-23CF-44E3-9099-C40C66FF867C}">
                  <a14:compatExt spid="_x0000_s15817"/>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22860</xdr:rowOff>
        </xdr:from>
        <xdr:to>
          <xdr:col>4</xdr:col>
          <xdr:colOff>160020</xdr:colOff>
          <xdr:row>128</xdr:row>
          <xdr:rowOff>7619</xdr:rowOff>
        </xdr:to>
        <xdr:sp macro="" textlink="">
          <xdr:nvSpPr>
            <xdr:cNvPr id="42" name="Check Box 458" hidden="1">
              <a:extLst>
                <a:ext uri="{63B3BB69-23CF-44E3-9099-C40C66FF867C}">
                  <a14:compatExt spid="_x0000_s1581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160020</xdr:colOff>
          <xdr:row>128</xdr:row>
          <xdr:rowOff>144780</xdr:rowOff>
        </xdr:to>
        <xdr:sp macro="" textlink="">
          <xdr:nvSpPr>
            <xdr:cNvPr id="43" name="Check Box 459" hidden="1">
              <a:extLst>
                <a:ext uri="{63B3BB69-23CF-44E3-9099-C40C66FF867C}">
                  <a14:compatExt spid="_x0000_s1581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130</xdr:row>
          <xdr:rowOff>22860</xdr:rowOff>
        </xdr:from>
        <xdr:to>
          <xdr:col>15</xdr:col>
          <xdr:colOff>76200</xdr:colOff>
          <xdr:row>130</xdr:row>
          <xdr:rowOff>297180</xdr:rowOff>
        </xdr:to>
        <xdr:sp macro="" textlink="">
          <xdr:nvSpPr>
            <xdr:cNvPr id="44" name="Check Box 461" hidden="1">
              <a:extLst>
                <a:ext uri="{63B3BB69-23CF-44E3-9099-C40C66FF867C}">
                  <a14:compatExt spid="_x0000_s15821"/>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election activeCell="C33" sqref="C33"/>
    </sheetView>
  </sheetViews>
  <sheetFormatPr defaultColWidth="8.88671875" defaultRowHeight="20.100000000000001" customHeight="1" x14ac:dyDescent="0.2"/>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x14ac:dyDescent="0.2">
      <c r="A1" s="2" t="s">
        <v>107</v>
      </c>
      <c r="AD1" s="5" t="s">
        <v>85</v>
      </c>
    </row>
    <row r="3" spans="1:30" s="333" customFormat="1" ht="24" customHeight="1" x14ac:dyDescent="0.2">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x14ac:dyDescent="0.2">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x14ac:dyDescent="0.2">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x14ac:dyDescent="0.2">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x14ac:dyDescent="0.2">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x14ac:dyDescent="0.2">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x14ac:dyDescent="0.2">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x14ac:dyDescent="0.2">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x14ac:dyDescent="0.2">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x14ac:dyDescent="0.2">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x14ac:dyDescent="0.2">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x14ac:dyDescent="0.2">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x14ac:dyDescent="0.2">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x14ac:dyDescent="0.2">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x14ac:dyDescent="0.2">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x14ac:dyDescent="0.2">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x14ac:dyDescent="0.2">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x14ac:dyDescent="0.2">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x14ac:dyDescent="0.2">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x14ac:dyDescent="0.2">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x14ac:dyDescent="0.2">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x14ac:dyDescent="0.2">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x14ac:dyDescent="0.2">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x14ac:dyDescent="0.2">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x14ac:dyDescent="0.2">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x14ac:dyDescent="0.2">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x14ac:dyDescent="0.2">
      <c r="A30" s="2" t="s">
        <v>42</v>
      </c>
    </row>
    <row r="31" spans="1:27" ht="20.100000000000001" customHeight="1" thickBot="1" x14ac:dyDescent="0.25">
      <c r="B31" s="5" t="s">
        <v>106</v>
      </c>
    </row>
    <row r="32" spans="1:27" ht="20.100000000000001" customHeight="1" thickBot="1" x14ac:dyDescent="0.25">
      <c r="B32" s="6" t="s">
        <v>19</v>
      </c>
      <c r="C32" s="423" t="s">
        <v>290</v>
      </c>
      <c r="D32" s="424"/>
      <c r="E32" s="424"/>
      <c r="F32" s="424"/>
      <c r="G32" s="424"/>
      <c r="H32" s="424"/>
      <c r="I32" s="424"/>
      <c r="J32" s="424"/>
      <c r="K32" s="424"/>
      <c r="L32" s="425"/>
    </row>
    <row r="34" spans="1:30" ht="20.100000000000001" customHeight="1" x14ac:dyDescent="0.2">
      <c r="A34" s="2" t="s">
        <v>43</v>
      </c>
    </row>
    <row r="35" spans="1:30" ht="20.100000000000001" customHeight="1" thickBot="1" x14ac:dyDescent="0.25">
      <c r="B35" s="333" t="s">
        <v>108</v>
      </c>
    </row>
    <row r="36" spans="1:30" ht="20.100000000000001" customHeight="1" x14ac:dyDescent="0.2">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x14ac:dyDescent="0.25">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x14ac:dyDescent="0.25">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x14ac:dyDescent="0.2">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x14ac:dyDescent="0.2">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x14ac:dyDescent="0.2">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x14ac:dyDescent="0.2">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x14ac:dyDescent="0.2">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x14ac:dyDescent="0.2">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x14ac:dyDescent="0.2">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x14ac:dyDescent="0.25">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x14ac:dyDescent="0.2">
      <c r="A48" s="2" t="s">
        <v>38</v>
      </c>
    </row>
    <row r="49" spans="2:28" ht="20.100000000000001" customHeight="1" x14ac:dyDescent="0.2">
      <c r="B49" s="5" t="s">
        <v>108</v>
      </c>
      <c r="X49" s="17"/>
    </row>
    <row r="50" spans="2:28" ht="13.2" x14ac:dyDescent="0.2">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x14ac:dyDescent="0.2">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x14ac:dyDescent="0.25">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x14ac:dyDescent="0.2">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x14ac:dyDescent="0.2">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x14ac:dyDescent="0.2">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x14ac:dyDescent="0.2">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x14ac:dyDescent="0.2">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x14ac:dyDescent="0.2">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x14ac:dyDescent="0.2">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x14ac:dyDescent="0.2">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x14ac:dyDescent="0.2">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x14ac:dyDescent="0.2">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x14ac:dyDescent="0.2">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x14ac:dyDescent="0.2">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x14ac:dyDescent="0.2">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x14ac:dyDescent="0.2">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x14ac:dyDescent="0.2">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x14ac:dyDescent="0.2">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x14ac:dyDescent="0.2">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x14ac:dyDescent="0.2">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x14ac:dyDescent="0.2">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x14ac:dyDescent="0.2">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x14ac:dyDescent="0.2">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x14ac:dyDescent="0.2">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x14ac:dyDescent="0.2">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x14ac:dyDescent="0.2">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x14ac:dyDescent="0.2">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x14ac:dyDescent="0.2">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x14ac:dyDescent="0.2">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x14ac:dyDescent="0.2">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x14ac:dyDescent="0.2">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x14ac:dyDescent="0.2">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x14ac:dyDescent="0.2">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x14ac:dyDescent="0.2">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x14ac:dyDescent="0.2">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x14ac:dyDescent="0.2">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x14ac:dyDescent="0.2">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x14ac:dyDescent="0.2">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x14ac:dyDescent="0.2">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x14ac:dyDescent="0.2">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x14ac:dyDescent="0.2">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x14ac:dyDescent="0.2">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x14ac:dyDescent="0.2">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x14ac:dyDescent="0.2">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x14ac:dyDescent="0.2">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x14ac:dyDescent="0.2">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x14ac:dyDescent="0.2">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x14ac:dyDescent="0.2">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x14ac:dyDescent="0.2">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x14ac:dyDescent="0.2">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x14ac:dyDescent="0.2">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x14ac:dyDescent="0.2">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x14ac:dyDescent="0.2">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x14ac:dyDescent="0.2">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x14ac:dyDescent="0.2">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x14ac:dyDescent="0.2">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x14ac:dyDescent="0.2">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x14ac:dyDescent="0.2">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x14ac:dyDescent="0.2">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x14ac:dyDescent="0.2">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x14ac:dyDescent="0.2">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x14ac:dyDescent="0.2">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x14ac:dyDescent="0.2">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x14ac:dyDescent="0.2">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x14ac:dyDescent="0.2">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x14ac:dyDescent="0.2">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x14ac:dyDescent="0.2">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x14ac:dyDescent="0.2">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x14ac:dyDescent="0.2">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x14ac:dyDescent="0.2">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x14ac:dyDescent="0.2">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x14ac:dyDescent="0.2">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x14ac:dyDescent="0.2">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x14ac:dyDescent="0.2">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x14ac:dyDescent="0.2">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x14ac:dyDescent="0.2">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x14ac:dyDescent="0.2">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x14ac:dyDescent="0.2">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x14ac:dyDescent="0.2">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x14ac:dyDescent="0.2">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x14ac:dyDescent="0.2">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x14ac:dyDescent="0.2">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x14ac:dyDescent="0.2">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x14ac:dyDescent="0.2">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x14ac:dyDescent="0.2">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x14ac:dyDescent="0.2">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x14ac:dyDescent="0.2">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x14ac:dyDescent="0.2">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x14ac:dyDescent="0.2">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x14ac:dyDescent="0.2">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x14ac:dyDescent="0.2">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x14ac:dyDescent="0.2">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x14ac:dyDescent="0.2">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x14ac:dyDescent="0.2">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x14ac:dyDescent="0.2">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x14ac:dyDescent="0.2">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x14ac:dyDescent="0.2">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x14ac:dyDescent="0.2">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x14ac:dyDescent="0.2">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x14ac:dyDescent="0.2">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x14ac:dyDescent="0.2">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x14ac:dyDescent="0.25">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x14ac:dyDescent="0.2">
      <c r="A153" s="3"/>
    </row>
    <row r="154" spans="1:28" ht="28.5" customHeight="1" x14ac:dyDescent="0.2">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x14ac:dyDescent="0.2">
      <c r="T155" s="34"/>
      <c r="U155" s="34"/>
      <c r="V155" s="34"/>
      <c r="W155" s="34"/>
      <c r="X155" s="34"/>
      <c r="Y155" s="34"/>
    </row>
    <row r="156" spans="1:28" ht="20.100000000000001" customHeight="1" x14ac:dyDescent="0.2">
      <c r="T156" s="34"/>
      <c r="U156" s="34"/>
      <c r="V156" s="34"/>
      <c r="W156" s="34"/>
      <c r="X156" s="34"/>
      <c r="Y156" s="34"/>
    </row>
    <row r="157" spans="1:28" ht="20.100000000000001" customHeight="1" x14ac:dyDescent="0.2">
      <c r="T157" s="34"/>
      <c r="U157" s="34"/>
      <c r="V157" s="34"/>
      <c r="W157" s="34"/>
      <c r="X157" s="34"/>
      <c r="Y157" s="34"/>
    </row>
    <row r="158" spans="1:28" ht="20.100000000000001" customHeight="1" x14ac:dyDescent="0.2">
      <c r="T158" s="34"/>
      <c r="U158" s="34"/>
      <c r="V158" s="35"/>
      <c r="W158" s="35"/>
      <c r="X158" s="34"/>
      <c r="Y158" s="34"/>
    </row>
    <row r="159" spans="1:28" ht="20.100000000000001" customHeight="1" x14ac:dyDescent="0.2">
      <c r="T159" s="34"/>
      <c r="U159" s="34"/>
      <c r="V159" s="36"/>
      <c r="W159" s="36"/>
      <c r="X159" s="34"/>
      <c r="Y159" s="34"/>
    </row>
    <row r="160" spans="1:28" ht="20.100000000000001" customHeight="1" x14ac:dyDescent="0.2">
      <c r="T160" s="34"/>
      <c r="U160" s="34"/>
      <c r="V160" s="37"/>
      <c r="W160" s="37"/>
      <c r="X160" s="34"/>
      <c r="Y160" s="34"/>
    </row>
    <row r="161" spans="20:25" ht="20.100000000000001" customHeight="1" x14ac:dyDescent="0.2">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115" zoomScaleNormal="120" zoomScaleSheetLayoutView="115" workbookViewId="0">
      <selection activeCell="D95" sqref="D95:R95"/>
    </sheetView>
  </sheetViews>
  <sheetFormatPr defaultColWidth="9" defaultRowHeight="13.2" x14ac:dyDescent="0.2"/>
  <cols>
    <col min="1" max="1" width="2.44140625" style="38" customWidth="1"/>
    <col min="2" max="6" width="2.77734375" style="38" customWidth="1"/>
    <col min="7" max="38" width="2.44140625" style="38" customWidth="1"/>
    <col min="39" max="39" width="4.77734375" style="38" customWidth="1"/>
    <col min="40" max="40" width="4.109375" style="38" customWidth="1"/>
    <col min="41" max="16384" width="9" style="38"/>
  </cols>
  <sheetData>
    <row r="1" spans="1:49" x14ac:dyDescent="0.2">
      <c r="A1" s="38" t="s">
        <v>103</v>
      </c>
      <c r="Y1" s="569" t="s">
        <v>19</v>
      </c>
      <c r="Z1" s="569"/>
      <c r="AA1" s="569"/>
      <c r="AB1" s="569"/>
      <c r="AC1" s="569" t="str">
        <f>IF(基本情報入力シート!C32="","",基本情報入力シート!C32)</f>
        <v>岐阜県</v>
      </c>
      <c r="AD1" s="569"/>
      <c r="AE1" s="569"/>
      <c r="AF1" s="569"/>
      <c r="AG1" s="569"/>
      <c r="AH1" s="569"/>
      <c r="AI1" s="569"/>
      <c r="AJ1" s="569"/>
      <c r="AK1" s="155"/>
      <c r="AL1" s="155"/>
      <c r="AM1" s="155"/>
    </row>
    <row r="3" spans="1:49" ht="16.5" customHeight="1" x14ac:dyDescent="0.2">
      <c r="B3" s="78"/>
      <c r="C3" s="78"/>
      <c r="D3" s="78"/>
      <c r="E3" s="78"/>
      <c r="F3" s="78"/>
      <c r="G3" s="78"/>
      <c r="H3" s="78"/>
      <c r="I3" s="78"/>
      <c r="J3" s="78"/>
      <c r="K3" s="78"/>
      <c r="L3" s="78"/>
      <c r="M3" s="78"/>
      <c r="N3" s="78"/>
      <c r="O3" s="78"/>
      <c r="P3" s="78"/>
      <c r="Q3" s="78"/>
      <c r="R3" s="78"/>
      <c r="S3" s="78"/>
      <c r="T3" s="78"/>
      <c r="U3" s="78"/>
      <c r="V3" s="78"/>
      <c r="W3" s="78"/>
      <c r="X3" s="78"/>
      <c r="Y3" s="78"/>
      <c r="Z3" s="79" t="s">
        <v>81</v>
      </c>
      <c r="AA3" s="570">
        <v>5</v>
      </c>
      <c r="AB3" s="570"/>
      <c r="AC3" s="39" t="s">
        <v>10</v>
      </c>
      <c r="AD3" s="78"/>
      <c r="AI3" s="39"/>
      <c r="AJ3" s="39"/>
      <c r="AK3" s="39"/>
      <c r="AL3" s="39"/>
      <c r="AM3" s="39"/>
    </row>
    <row r="4" spans="1:49" x14ac:dyDescent="0.2">
      <c r="A4" s="581" t="s">
        <v>111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152"/>
      <c r="AL4" s="152"/>
      <c r="AM4" s="152"/>
    </row>
    <row r="5" spans="1:49" x14ac:dyDescent="0.2">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x14ac:dyDescent="0.2"/>
    <row r="7" spans="1:49" s="43" customFormat="1" ht="13.5" customHeight="1" x14ac:dyDescent="0.2">
      <c r="A7" s="592" t="s">
        <v>26</v>
      </c>
      <c r="B7" s="593"/>
      <c r="C7" s="593"/>
      <c r="D7" s="593"/>
      <c r="E7" s="593"/>
      <c r="F7" s="593"/>
      <c r="G7" s="596" t="str">
        <f>IF(基本情報入力シート!M36="","",基本情報入力シート!M36)</f>
        <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8"/>
      <c r="AK7" s="158"/>
      <c r="AL7" s="158"/>
      <c r="AM7" s="158"/>
    </row>
    <row r="8" spans="1:49" s="43" customFormat="1" ht="22.5" customHeight="1" x14ac:dyDescent="0.2">
      <c r="A8" s="588" t="s">
        <v>25</v>
      </c>
      <c r="B8" s="589"/>
      <c r="C8" s="589"/>
      <c r="D8" s="589"/>
      <c r="E8" s="589"/>
      <c r="F8" s="589"/>
      <c r="G8" s="599" t="str">
        <f>IF(基本情報入力シート!M37="","",基本情報入力シート!M37)</f>
        <v/>
      </c>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1"/>
      <c r="AK8" s="159"/>
      <c r="AL8" s="159"/>
      <c r="AM8" s="159"/>
    </row>
    <row r="9" spans="1:49" s="43" customFormat="1" ht="12.75" customHeight="1" x14ac:dyDescent="0.2">
      <c r="A9" s="582" t="s">
        <v>21</v>
      </c>
      <c r="B9" s="583"/>
      <c r="C9" s="583"/>
      <c r="D9" s="583"/>
      <c r="E9" s="583"/>
      <c r="F9" s="583"/>
      <c r="G9" s="44" t="s">
        <v>1</v>
      </c>
      <c r="H9" s="574" t="str">
        <f>IF(基本情報入力シート!AD38="","",基本情報入力シート!AD38)</f>
        <v>－</v>
      </c>
      <c r="I9" s="574"/>
      <c r="J9" s="574"/>
      <c r="K9" s="574"/>
      <c r="L9" s="57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x14ac:dyDescent="0.2">
      <c r="A10" s="584"/>
      <c r="B10" s="585"/>
      <c r="C10" s="585"/>
      <c r="D10" s="585"/>
      <c r="E10" s="585"/>
      <c r="F10" s="585"/>
      <c r="G10" s="575" t="str">
        <f>IF(基本情報入力シート!M39="","",基本情報入力シート!M39)</f>
        <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7"/>
      <c r="AK10" s="158"/>
      <c r="AL10" s="158"/>
      <c r="AM10" s="158"/>
    </row>
    <row r="11" spans="1:49" s="43" customFormat="1" ht="12" customHeight="1" x14ac:dyDescent="0.2">
      <c r="A11" s="586"/>
      <c r="B11" s="587"/>
      <c r="C11" s="587"/>
      <c r="D11" s="587"/>
      <c r="E11" s="587"/>
      <c r="F11" s="587"/>
      <c r="G11" s="578" t="str">
        <f>IF(基本情報入力シート!M40="","",基本情報入力シート!M40)</f>
        <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80"/>
      <c r="AK11" s="158"/>
      <c r="AL11" s="158"/>
      <c r="AM11" s="158"/>
    </row>
    <row r="12" spans="1:49" s="43" customFormat="1" ht="12" x14ac:dyDescent="0.2">
      <c r="A12" s="590" t="s">
        <v>0</v>
      </c>
      <c r="B12" s="591"/>
      <c r="C12" s="591"/>
      <c r="D12" s="591"/>
      <c r="E12" s="591"/>
      <c r="F12" s="591"/>
      <c r="G12" s="616" t="str">
        <f>IF(基本情報入力シート!M43="","",基本情報入力シート!M43)</f>
        <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8"/>
      <c r="AK12" s="56"/>
      <c r="AL12" s="56"/>
      <c r="AM12" s="56"/>
      <c r="AW12" s="48"/>
    </row>
    <row r="13" spans="1:49" s="43" customFormat="1" ht="22.5" customHeight="1" x14ac:dyDescent="0.2">
      <c r="A13" s="584" t="s">
        <v>22</v>
      </c>
      <c r="B13" s="585"/>
      <c r="C13" s="585"/>
      <c r="D13" s="585"/>
      <c r="E13" s="585"/>
      <c r="F13" s="585"/>
      <c r="G13" s="571" t="str">
        <f>IF(基本情報入力シート!M44="","",基本情報入力シート!M44)</f>
        <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3"/>
      <c r="AK13" s="56"/>
      <c r="AL13" s="56"/>
      <c r="AM13" s="56"/>
      <c r="AW13" s="48"/>
    </row>
    <row r="14" spans="1:49" s="43" customFormat="1" ht="15" customHeight="1" x14ac:dyDescent="0.2">
      <c r="A14" s="594" t="s">
        <v>23</v>
      </c>
      <c r="B14" s="594"/>
      <c r="C14" s="594"/>
      <c r="D14" s="594"/>
      <c r="E14" s="594"/>
      <c r="F14" s="594"/>
      <c r="G14" s="595" t="s">
        <v>11</v>
      </c>
      <c r="H14" s="595"/>
      <c r="I14" s="595"/>
      <c r="J14" s="588"/>
      <c r="K14" s="645" t="str">
        <f>IF(基本情報入力シート!M45="","",基本情報入力シート!M45)</f>
        <v/>
      </c>
      <c r="L14" s="646"/>
      <c r="M14" s="646"/>
      <c r="N14" s="646"/>
      <c r="O14" s="646"/>
      <c r="P14" s="646"/>
      <c r="Q14" s="646"/>
      <c r="R14" s="646"/>
      <c r="S14" s="646"/>
      <c r="T14" s="647"/>
      <c r="U14" s="648" t="s">
        <v>24</v>
      </c>
      <c r="V14" s="595"/>
      <c r="W14" s="595"/>
      <c r="X14" s="588"/>
      <c r="Y14" s="649" t="str">
        <f>IF(基本情報入力シート!M46="","",基本情報入力シート!M46)</f>
        <v/>
      </c>
      <c r="Z14" s="649"/>
      <c r="AA14" s="649"/>
      <c r="AB14" s="649"/>
      <c r="AC14" s="649"/>
      <c r="AD14" s="649"/>
      <c r="AE14" s="649"/>
      <c r="AF14" s="649"/>
      <c r="AG14" s="649"/>
      <c r="AH14" s="649"/>
      <c r="AI14" s="649"/>
      <c r="AJ14" s="650"/>
      <c r="AK14" s="160"/>
      <c r="AL14" s="160"/>
      <c r="AM14" s="160"/>
      <c r="AW14" s="48"/>
    </row>
    <row r="15" spans="1:49" s="171" customFormat="1" ht="12" customHeight="1" thickBot="1" x14ac:dyDescent="0.25">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x14ac:dyDescent="0.2">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x14ac:dyDescent="0.25">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x14ac:dyDescent="0.25">
      <c r="A18" s="359"/>
      <c r="B18" s="181" t="s">
        <v>113</v>
      </c>
      <c r="C18" s="642" t="s">
        <v>114</v>
      </c>
      <c r="D18" s="643"/>
      <c r="E18" s="643"/>
      <c r="F18" s="643"/>
      <c r="G18" s="643"/>
      <c r="H18" s="643"/>
      <c r="I18" s="643"/>
      <c r="J18" s="643"/>
      <c r="K18" s="643"/>
      <c r="L18" s="644"/>
      <c r="M18" s="182" t="s">
        <v>113</v>
      </c>
      <c r="N18" s="862" t="s">
        <v>115</v>
      </c>
      <c r="O18" s="863"/>
      <c r="P18" s="863"/>
      <c r="Q18" s="863"/>
      <c r="R18" s="863"/>
      <c r="S18" s="863"/>
      <c r="T18" s="863"/>
      <c r="U18" s="863"/>
      <c r="V18" s="863"/>
      <c r="W18" s="864"/>
      <c r="X18" s="206" t="s">
        <v>113</v>
      </c>
      <c r="Y18" s="860" t="s">
        <v>116</v>
      </c>
      <c r="Z18" s="861"/>
      <c r="AA18" s="861"/>
      <c r="AB18" s="861"/>
      <c r="AC18" s="861"/>
      <c r="AD18" s="861"/>
      <c r="AE18" s="861"/>
      <c r="AF18" s="861"/>
      <c r="AG18" s="861"/>
      <c r="AH18" s="861"/>
      <c r="AI18" s="861"/>
      <c r="AJ18" s="361"/>
      <c r="AK18" s="362"/>
      <c r="AL18" s="360"/>
      <c r="AR18" s="344"/>
    </row>
    <row r="19" spans="1:73" s="183" customFormat="1" ht="3.75" customHeight="1" thickBot="1" x14ac:dyDescent="0.25">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x14ac:dyDescent="0.2">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x14ac:dyDescent="0.2">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x14ac:dyDescent="0.2">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x14ac:dyDescent="0.2">
      <c r="A23" s="345" t="s">
        <v>186</v>
      </c>
      <c r="B23" s="677" t="s">
        <v>287</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6" t="s">
        <v>187</v>
      </c>
      <c r="AM23" s="676"/>
      <c r="AN23" s="676"/>
      <c r="AO23" s="676"/>
      <c r="AP23" s="676"/>
      <c r="AQ23" s="676"/>
      <c r="AR23" s="676"/>
      <c r="AS23" s="676"/>
      <c r="AT23" s="676"/>
      <c r="AU23" s="676"/>
      <c r="AV23" s="676"/>
      <c r="AW23" s="676"/>
      <c r="AX23" s="676"/>
      <c r="AY23" s="676"/>
      <c r="AZ23" s="676"/>
      <c r="BA23" s="676"/>
      <c r="BB23" s="676"/>
      <c r="BC23" s="676"/>
      <c r="BD23" s="676"/>
      <c r="BE23" s="676"/>
      <c r="BF23" s="676"/>
      <c r="BG23" s="676"/>
      <c r="BH23" s="676"/>
      <c r="BI23" s="676"/>
      <c r="BJ23" s="676"/>
      <c r="BK23" s="676"/>
      <c r="BL23" s="676"/>
      <c r="BM23" s="676"/>
      <c r="BN23" s="676"/>
      <c r="BO23" s="676"/>
      <c r="BP23" s="676"/>
      <c r="BQ23" s="676"/>
      <c r="BR23" s="676"/>
      <c r="BS23" s="676"/>
      <c r="BT23" s="676"/>
      <c r="BU23" s="349"/>
    </row>
    <row r="24" spans="1:73" s="347" customFormat="1" ht="12.75" customHeight="1" x14ac:dyDescent="0.2">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x14ac:dyDescent="0.2">
      <c r="A25" s="345" t="s">
        <v>190</v>
      </c>
      <c r="B25" s="865" t="s">
        <v>191</v>
      </c>
      <c r="C25" s="865"/>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x14ac:dyDescent="0.2">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x14ac:dyDescent="0.2">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x14ac:dyDescent="0.2">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x14ac:dyDescent="0.2">
      <c r="A29" s="631" t="s">
        <v>130</v>
      </c>
      <c r="B29" s="632"/>
      <c r="C29" s="632"/>
      <c r="D29" s="632"/>
      <c r="E29" s="632"/>
      <c r="F29" s="632"/>
      <c r="G29" s="632"/>
      <c r="H29" s="632"/>
      <c r="I29" s="632"/>
      <c r="J29" s="632"/>
      <c r="K29" s="632"/>
      <c r="L29" s="632"/>
      <c r="M29" s="632"/>
      <c r="N29" s="632"/>
      <c r="O29" s="632"/>
      <c r="P29" s="632"/>
      <c r="Q29" s="632"/>
      <c r="R29" s="632"/>
      <c r="S29" s="632"/>
      <c r="T29" s="632"/>
      <c r="U29" s="632"/>
      <c r="V29" s="633"/>
      <c r="AG29" s="232"/>
    </row>
    <row r="30" spans="1:73" s="167" customFormat="1" ht="18" customHeight="1" x14ac:dyDescent="0.2">
      <c r="A30" s="233" t="s">
        <v>13</v>
      </c>
      <c r="B30" s="634" t="s">
        <v>119</v>
      </c>
      <c r="C30" s="634"/>
      <c r="D30" s="635">
        <f>IF(AA3=0,"",AA3)</f>
        <v>5</v>
      </c>
      <c r="E30" s="635"/>
      <c r="F30" s="234" t="s">
        <v>120</v>
      </c>
      <c r="G30" s="235"/>
      <c r="H30" s="235"/>
      <c r="I30" s="235"/>
      <c r="J30" s="235"/>
      <c r="K30" s="235"/>
      <c r="L30" s="235"/>
      <c r="M30" s="235"/>
      <c r="N30" s="235"/>
      <c r="O30" s="236"/>
      <c r="P30" s="636">
        <f>P35+W35+AD35</f>
        <v>0</v>
      </c>
      <c r="Q30" s="637"/>
      <c r="R30" s="637"/>
      <c r="S30" s="637"/>
      <c r="T30" s="637"/>
      <c r="U30" s="638"/>
      <c r="V30" s="237" t="s">
        <v>4</v>
      </c>
    </row>
    <row r="31" spans="1:73" s="167" customFormat="1" ht="30.75" customHeight="1" x14ac:dyDescent="0.2">
      <c r="A31" s="233" t="s">
        <v>14</v>
      </c>
      <c r="B31" s="639" t="s">
        <v>194</v>
      </c>
      <c r="C31" s="640"/>
      <c r="D31" s="640"/>
      <c r="E31" s="640"/>
      <c r="F31" s="640"/>
      <c r="G31" s="640"/>
      <c r="H31" s="640"/>
      <c r="I31" s="640"/>
      <c r="J31" s="640"/>
      <c r="K31" s="640"/>
      <c r="L31" s="640"/>
      <c r="M31" s="640"/>
      <c r="N31" s="640"/>
      <c r="O31" s="641"/>
      <c r="P31" s="526">
        <f>P36+W36+AD36</f>
        <v>0</v>
      </c>
      <c r="Q31" s="527"/>
      <c r="R31" s="527"/>
      <c r="S31" s="527"/>
      <c r="T31" s="527"/>
      <c r="U31" s="528"/>
      <c r="V31" s="238" t="s">
        <v>4</v>
      </c>
    </row>
    <row r="32" spans="1:73" s="167" customFormat="1" ht="3" customHeight="1" x14ac:dyDescent="0.2">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x14ac:dyDescent="0.25">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x14ac:dyDescent="0.25">
      <c r="A34" s="619"/>
      <c r="B34" s="620"/>
      <c r="C34" s="620"/>
      <c r="D34" s="620"/>
      <c r="E34" s="620"/>
      <c r="F34" s="620"/>
      <c r="G34" s="620"/>
      <c r="H34" s="620"/>
      <c r="I34" s="620"/>
      <c r="J34" s="620"/>
      <c r="K34" s="620"/>
      <c r="L34" s="620"/>
      <c r="M34" s="620"/>
      <c r="N34" s="620"/>
      <c r="O34" s="621"/>
      <c r="P34" s="622" t="s">
        <v>117</v>
      </c>
      <c r="Q34" s="623"/>
      <c r="R34" s="623"/>
      <c r="S34" s="623"/>
      <c r="T34" s="623"/>
      <c r="U34" s="624"/>
      <c r="V34" s="194" t="str">
        <f>IF(P35="","",IF(P36="","",IF(P36&gt;=P35,"○","☓")))</f>
        <v/>
      </c>
      <c r="W34" s="625" t="s">
        <v>118</v>
      </c>
      <c r="X34" s="623"/>
      <c r="Y34" s="623"/>
      <c r="Z34" s="623"/>
      <c r="AA34" s="623"/>
      <c r="AB34" s="624"/>
      <c r="AC34" s="194" t="str">
        <f>IF(W35="","",IF(W36="","",IF(W36&gt;=W35,"○","☓")))</f>
        <v>○</v>
      </c>
      <c r="AD34" s="625" t="s">
        <v>110</v>
      </c>
      <c r="AE34" s="623"/>
      <c r="AF34" s="623"/>
      <c r="AG34" s="623"/>
      <c r="AH34" s="623"/>
      <c r="AI34" s="624"/>
      <c r="AJ34" s="194" t="str">
        <f>IF(AD35="","",IF(AD36="","",IF(AD36&gt;=AD35,"○","☓")))</f>
        <v>○</v>
      </c>
      <c r="AN34" s="688" t="s">
        <v>196</v>
      </c>
      <c r="AO34" s="688"/>
      <c r="AP34" s="688"/>
      <c r="AQ34" s="688"/>
      <c r="AR34" s="688"/>
      <c r="AS34" s="688"/>
      <c r="AT34" s="688"/>
      <c r="AU34" s="688"/>
      <c r="AV34" s="688"/>
      <c r="AW34" s="688"/>
      <c r="AX34" s="689"/>
    </row>
    <row r="35" spans="1:50" s="183" customFormat="1" ht="13.8" thickBot="1" x14ac:dyDescent="0.25">
      <c r="A35" s="195" t="s">
        <v>13</v>
      </c>
      <c r="B35" s="626" t="s">
        <v>119</v>
      </c>
      <c r="C35" s="626"/>
      <c r="D35" s="627">
        <f>IF(AA3=0,"",AA3)</f>
        <v>5</v>
      </c>
      <c r="E35" s="627"/>
      <c r="F35" s="196" t="s">
        <v>135</v>
      </c>
      <c r="G35" s="197"/>
      <c r="H35" s="197"/>
      <c r="I35" s="197"/>
      <c r="J35" s="197"/>
      <c r="K35" s="197"/>
      <c r="L35" s="197"/>
      <c r="M35" s="197"/>
      <c r="N35" s="197"/>
      <c r="O35" s="198"/>
      <c r="P35" s="628">
        <f>IF('別紙様式3-2'!P7="","",'別紙様式3-2'!P7)</f>
        <v>0</v>
      </c>
      <c r="Q35" s="629"/>
      <c r="R35" s="629"/>
      <c r="S35" s="629"/>
      <c r="T35" s="629"/>
      <c r="U35" s="630"/>
      <c r="V35" s="199" t="s">
        <v>4</v>
      </c>
      <c r="W35" s="628">
        <f>IF('別紙様式3-2'!P8="","",'別紙様式3-2'!P8)</f>
        <v>0</v>
      </c>
      <c r="X35" s="629"/>
      <c r="Y35" s="629"/>
      <c r="Z35" s="629"/>
      <c r="AA35" s="629"/>
      <c r="AB35" s="630"/>
      <c r="AC35" s="199" t="s">
        <v>4</v>
      </c>
      <c r="AD35" s="628">
        <f>IF('別紙様式3-2'!P9="","",'別紙様式3-2'!P9)</f>
        <v>0</v>
      </c>
      <c r="AE35" s="629"/>
      <c r="AF35" s="629"/>
      <c r="AG35" s="629"/>
      <c r="AH35" s="629"/>
      <c r="AI35" s="630"/>
      <c r="AJ35" s="200" t="s">
        <v>4</v>
      </c>
      <c r="AL35" s="201"/>
    </row>
    <row r="36" spans="1:50" s="183" customFormat="1" ht="22.5" customHeight="1" thickBot="1" x14ac:dyDescent="0.25">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26">
        <f>IFERROR(S76+Y76+AE76,"")</f>
        <v>0</v>
      </c>
      <c r="X36" s="527"/>
      <c r="Y36" s="527"/>
      <c r="Z36" s="527"/>
      <c r="AA36" s="527"/>
      <c r="AB36" s="528"/>
      <c r="AC36" s="202" t="s">
        <v>4</v>
      </c>
      <c r="AD36" s="526">
        <f>IFERROR(S94+S96,"")</f>
        <v>0</v>
      </c>
      <c r="AE36" s="527"/>
      <c r="AF36" s="527"/>
      <c r="AG36" s="527"/>
      <c r="AH36" s="527"/>
      <c r="AI36" s="528"/>
      <c r="AJ36" s="203" t="s">
        <v>4</v>
      </c>
    </row>
    <row r="37" spans="1:50" s="183" customFormat="1" ht="9.75" customHeight="1" x14ac:dyDescent="0.2">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x14ac:dyDescent="0.25">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x14ac:dyDescent="0.25">
      <c r="A39" s="251" t="s">
        <v>13</v>
      </c>
      <c r="B39" s="699" t="s">
        <v>119</v>
      </c>
      <c r="C39" s="699"/>
      <c r="D39" s="555">
        <f>IF(AA3=0,"",AA3)</f>
        <v>5</v>
      </c>
      <c r="E39" s="555"/>
      <c r="F39" s="556" t="s">
        <v>137</v>
      </c>
      <c r="G39" s="556"/>
      <c r="H39" s="556"/>
      <c r="I39" s="556"/>
      <c r="J39" s="556"/>
      <c r="K39" s="556"/>
      <c r="L39" s="556"/>
      <c r="M39" s="556"/>
      <c r="N39" s="556"/>
      <c r="O39" s="557"/>
      <c r="P39" s="691">
        <f>P40-P41</f>
        <v>0</v>
      </c>
      <c r="Q39" s="692"/>
      <c r="R39" s="692"/>
      <c r="S39" s="692"/>
      <c r="T39" s="692"/>
      <c r="U39" s="693"/>
      <c r="V39" s="237" t="s">
        <v>4</v>
      </c>
      <c r="W39" s="253" t="s">
        <v>140</v>
      </c>
      <c r="X39" s="536" t="str">
        <f>IF(P42="","",IF(P39="","",IF(P39&gt;=P42,"○","☓")))</f>
        <v>○</v>
      </c>
      <c r="Y39" s="539" t="s">
        <v>141</v>
      </c>
      <c r="Z39" s="246"/>
      <c r="AA39" s="246"/>
      <c r="AB39" s="246"/>
      <c r="AC39" s="246"/>
      <c r="AD39" s="246"/>
      <c r="AE39" s="246"/>
      <c r="AF39" s="246"/>
      <c r="AG39" s="246"/>
      <c r="AH39" s="246"/>
      <c r="AI39" s="246"/>
      <c r="AN39" s="679" t="s">
        <v>197</v>
      </c>
      <c r="AO39" s="680"/>
      <c r="AP39" s="680"/>
      <c r="AQ39" s="680"/>
      <c r="AR39" s="680"/>
      <c r="AS39" s="680"/>
      <c r="AT39" s="680"/>
      <c r="AU39" s="680"/>
      <c r="AV39" s="680"/>
      <c r="AW39" s="680"/>
      <c r="AX39" s="681"/>
    </row>
    <row r="40" spans="1:50" s="183" customFormat="1" ht="15" customHeight="1" thickBot="1" x14ac:dyDescent="0.25">
      <c r="A40" s="697"/>
      <c r="B40" s="509" t="s">
        <v>138</v>
      </c>
      <c r="C40" s="509"/>
      <c r="D40" s="509"/>
      <c r="E40" s="509"/>
      <c r="F40" s="509"/>
      <c r="G40" s="509"/>
      <c r="H40" s="509"/>
      <c r="I40" s="509"/>
      <c r="J40" s="509"/>
      <c r="K40" s="509"/>
      <c r="L40" s="509"/>
      <c r="M40" s="509"/>
      <c r="N40" s="509"/>
      <c r="O40" s="510"/>
      <c r="P40" s="694"/>
      <c r="Q40" s="695"/>
      <c r="R40" s="695"/>
      <c r="S40" s="695"/>
      <c r="T40" s="695"/>
      <c r="U40" s="696"/>
      <c r="V40" s="237" t="s">
        <v>4</v>
      </c>
      <c r="W40" s="253"/>
      <c r="X40" s="537"/>
      <c r="Y40" s="539"/>
      <c r="AN40" s="682"/>
      <c r="AO40" s="683"/>
      <c r="AP40" s="683"/>
      <c r="AQ40" s="683"/>
      <c r="AR40" s="683"/>
      <c r="AS40" s="683"/>
      <c r="AT40" s="683"/>
      <c r="AU40" s="683"/>
      <c r="AV40" s="683"/>
      <c r="AW40" s="683"/>
      <c r="AX40" s="684"/>
    </row>
    <row r="41" spans="1:50" s="183" customFormat="1" ht="15" customHeight="1" thickBot="1" x14ac:dyDescent="0.25">
      <c r="A41" s="698"/>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537"/>
      <c r="Y41" s="539"/>
      <c r="AN41" s="682"/>
      <c r="AO41" s="683"/>
      <c r="AP41" s="683"/>
      <c r="AQ41" s="683"/>
      <c r="AR41" s="683"/>
      <c r="AS41" s="683"/>
      <c r="AT41" s="683"/>
      <c r="AU41" s="683"/>
      <c r="AV41" s="683"/>
      <c r="AW41" s="683"/>
      <c r="AX41" s="684"/>
    </row>
    <row r="42" spans="1:50" s="183" customFormat="1" ht="30.75" customHeight="1" thickBot="1" x14ac:dyDescent="0.25">
      <c r="A42" s="251" t="s">
        <v>14</v>
      </c>
      <c r="B42" s="540" t="s">
        <v>289</v>
      </c>
      <c r="C42" s="541"/>
      <c r="D42" s="541"/>
      <c r="E42" s="541"/>
      <c r="F42" s="541"/>
      <c r="G42" s="541"/>
      <c r="H42" s="541"/>
      <c r="I42" s="541"/>
      <c r="J42" s="541"/>
      <c r="K42" s="541"/>
      <c r="L42" s="541"/>
      <c r="M42" s="541"/>
      <c r="N42" s="541"/>
      <c r="O42" s="541"/>
      <c r="P42" s="691">
        <f>P43-P44-P45-P46-P47</f>
        <v>0</v>
      </c>
      <c r="Q42" s="692"/>
      <c r="R42" s="692"/>
      <c r="S42" s="692"/>
      <c r="T42" s="692"/>
      <c r="U42" s="693"/>
      <c r="V42" s="203" t="s">
        <v>4</v>
      </c>
      <c r="W42" s="253" t="s">
        <v>140</v>
      </c>
      <c r="X42" s="538"/>
      <c r="Y42" s="539"/>
      <c r="AN42" s="685"/>
      <c r="AO42" s="686"/>
      <c r="AP42" s="686"/>
      <c r="AQ42" s="686"/>
      <c r="AR42" s="686"/>
      <c r="AS42" s="686"/>
      <c r="AT42" s="686"/>
      <c r="AU42" s="686"/>
      <c r="AV42" s="686"/>
      <c r="AW42" s="686"/>
      <c r="AX42" s="687"/>
    </row>
    <row r="43" spans="1:50" s="183" customFormat="1" ht="15" customHeight="1" thickBot="1" x14ac:dyDescent="0.25">
      <c r="A43" s="204"/>
      <c r="B43" s="510" t="s">
        <v>142</v>
      </c>
      <c r="C43" s="542"/>
      <c r="D43" s="542"/>
      <c r="E43" s="542"/>
      <c r="F43" s="542"/>
      <c r="G43" s="542"/>
      <c r="H43" s="542"/>
      <c r="I43" s="542"/>
      <c r="J43" s="542"/>
      <c r="K43" s="542"/>
      <c r="L43" s="542"/>
      <c r="M43" s="542"/>
      <c r="N43" s="542"/>
      <c r="O43" s="543"/>
      <c r="P43" s="532"/>
      <c r="Q43" s="533"/>
      <c r="R43" s="533"/>
      <c r="S43" s="533"/>
      <c r="T43" s="533"/>
      <c r="U43" s="534"/>
      <c r="V43" s="256" t="s">
        <v>4</v>
      </c>
    </row>
    <row r="44" spans="1:50" s="183" customFormat="1" ht="15" customHeight="1" thickBot="1" x14ac:dyDescent="0.25">
      <c r="A44" s="204"/>
      <c r="B44" s="510" t="s">
        <v>143</v>
      </c>
      <c r="C44" s="542"/>
      <c r="D44" s="542"/>
      <c r="E44" s="542"/>
      <c r="F44" s="542"/>
      <c r="G44" s="542"/>
      <c r="H44" s="542"/>
      <c r="I44" s="542"/>
      <c r="J44" s="542"/>
      <c r="K44" s="542"/>
      <c r="L44" s="542"/>
      <c r="M44" s="542"/>
      <c r="N44" s="542"/>
      <c r="O44" s="543"/>
      <c r="P44" s="532"/>
      <c r="Q44" s="533"/>
      <c r="R44" s="533"/>
      <c r="S44" s="533"/>
      <c r="T44" s="533"/>
      <c r="U44" s="534"/>
      <c r="V44" s="256" t="s">
        <v>4</v>
      </c>
    </row>
    <row r="45" spans="1:50" s="183" customFormat="1" ht="15.75" customHeight="1" thickBot="1" x14ac:dyDescent="0.25">
      <c r="A45" s="204"/>
      <c r="B45" s="510" t="s">
        <v>144</v>
      </c>
      <c r="C45" s="542"/>
      <c r="D45" s="542"/>
      <c r="E45" s="542"/>
      <c r="F45" s="542"/>
      <c r="G45" s="542"/>
      <c r="H45" s="542"/>
      <c r="I45" s="542"/>
      <c r="J45" s="542"/>
      <c r="K45" s="542"/>
      <c r="L45" s="542"/>
      <c r="M45" s="542"/>
      <c r="N45" s="542"/>
      <c r="O45" s="543"/>
      <c r="P45" s="532"/>
      <c r="Q45" s="533"/>
      <c r="R45" s="533"/>
      <c r="S45" s="533"/>
      <c r="T45" s="533"/>
      <c r="U45" s="534"/>
      <c r="V45" s="259" t="s">
        <v>4</v>
      </c>
    </row>
    <row r="46" spans="1:50" s="183" customFormat="1" ht="22.5" customHeight="1" thickBot="1" x14ac:dyDescent="0.25">
      <c r="A46" s="204"/>
      <c r="B46" s="654" t="s">
        <v>145</v>
      </c>
      <c r="C46" s="655"/>
      <c r="D46" s="655"/>
      <c r="E46" s="655"/>
      <c r="F46" s="655"/>
      <c r="G46" s="655"/>
      <c r="H46" s="655"/>
      <c r="I46" s="655"/>
      <c r="J46" s="655"/>
      <c r="K46" s="655"/>
      <c r="L46" s="655"/>
      <c r="M46" s="655"/>
      <c r="N46" s="655"/>
      <c r="O46" s="656"/>
      <c r="P46" s="532"/>
      <c r="Q46" s="533"/>
      <c r="R46" s="533"/>
      <c r="S46" s="533"/>
      <c r="T46" s="533"/>
      <c r="U46" s="534"/>
      <c r="V46" s="258" t="s">
        <v>4</v>
      </c>
    </row>
    <row r="47" spans="1:50" s="183" customFormat="1" ht="26.25" customHeight="1" thickBot="1" x14ac:dyDescent="0.25">
      <c r="A47" s="205"/>
      <c r="B47" s="529" t="s">
        <v>146</v>
      </c>
      <c r="C47" s="530"/>
      <c r="D47" s="530"/>
      <c r="E47" s="530"/>
      <c r="F47" s="530"/>
      <c r="G47" s="530"/>
      <c r="H47" s="530"/>
      <c r="I47" s="530"/>
      <c r="J47" s="530"/>
      <c r="K47" s="530"/>
      <c r="L47" s="530"/>
      <c r="M47" s="530"/>
      <c r="N47" s="530"/>
      <c r="O47" s="531"/>
      <c r="P47" s="532"/>
      <c r="Q47" s="533"/>
      <c r="R47" s="533"/>
      <c r="S47" s="533"/>
      <c r="T47" s="533"/>
      <c r="U47" s="534"/>
      <c r="V47" s="257" t="s">
        <v>4</v>
      </c>
    </row>
    <row r="48" spans="1:50" s="171" customFormat="1" ht="6" customHeight="1" x14ac:dyDescent="0.2">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x14ac:dyDescent="0.2">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x14ac:dyDescent="0.2">
      <c r="A50" s="207" t="s">
        <v>121</v>
      </c>
      <c r="B50" s="535" t="s">
        <v>198</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U50" s="172"/>
    </row>
    <row r="51" spans="1:52" s="171" customFormat="1" ht="22.5" customHeight="1" x14ac:dyDescent="0.2">
      <c r="A51" s="207" t="s">
        <v>121</v>
      </c>
      <c r="B51" s="690" t="s">
        <v>147</v>
      </c>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U51" s="172"/>
    </row>
    <row r="52" spans="1:52" s="171" customFormat="1" ht="44.25" customHeight="1" x14ac:dyDescent="0.2">
      <c r="A52" s="207" t="s">
        <v>121</v>
      </c>
      <c r="B52" s="690" t="s">
        <v>148</v>
      </c>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U52" s="172"/>
    </row>
    <row r="53" spans="1:52" s="167" customFormat="1" ht="45.75" customHeight="1" x14ac:dyDescent="0.2">
      <c r="A53" s="263" t="s">
        <v>121</v>
      </c>
      <c r="B53" s="657" t="s">
        <v>199</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Z53" s="201"/>
    </row>
    <row r="54" spans="1:52" s="167" customFormat="1" ht="45" customHeight="1" x14ac:dyDescent="0.2">
      <c r="A54" s="263" t="s">
        <v>121</v>
      </c>
      <c r="B54" s="657" t="s">
        <v>200</v>
      </c>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row>
    <row r="55" spans="1:52" s="171" customFormat="1" ht="6" customHeight="1" x14ac:dyDescent="0.2">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x14ac:dyDescent="0.2">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x14ac:dyDescent="0.25">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x14ac:dyDescent="0.25">
      <c r="A58" s="564" t="s">
        <v>175</v>
      </c>
      <c r="B58" s="565"/>
      <c r="C58" s="565"/>
      <c r="D58" s="566"/>
      <c r="E58" s="561"/>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3"/>
      <c r="AK58" s="201"/>
      <c r="AU58" s="328"/>
    </row>
    <row r="59" spans="1:52" s="167" customFormat="1" ht="47.25" customHeight="1" thickBot="1" x14ac:dyDescent="0.25">
      <c r="A59" s="564" t="s">
        <v>176</v>
      </c>
      <c r="B59" s="565"/>
      <c r="C59" s="565"/>
      <c r="D59" s="566"/>
      <c r="E59" s="561"/>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3"/>
      <c r="AK59" s="201"/>
      <c r="AU59" s="328"/>
    </row>
    <row r="60" spans="1:52" customFormat="1" ht="24" customHeight="1" x14ac:dyDescent="0.2">
      <c r="A60" s="678" t="s">
        <v>217</v>
      </c>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347"/>
      <c r="AS60" s="344"/>
    </row>
    <row r="61" spans="1:52" s="167" customFormat="1" ht="6.75" customHeight="1" x14ac:dyDescent="0.2">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x14ac:dyDescent="0.2">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x14ac:dyDescent="0.2">
      <c r="A63" s="350" t="s">
        <v>203</v>
      </c>
      <c r="B63" s="678" t="s">
        <v>204</v>
      </c>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S63" s="352"/>
    </row>
    <row r="64" spans="1:52" s="351" customFormat="1" ht="11.25" customHeight="1" x14ac:dyDescent="0.2">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x14ac:dyDescent="0.2">
      <c r="A65" s="354" t="s">
        <v>206</v>
      </c>
      <c r="B65" s="678" t="s">
        <v>213</v>
      </c>
      <c r="C65" s="678"/>
      <c r="D65" s="678"/>
      <c r="E65" s="678"/>
      <c r="F65" s="678"/>
      <c r="G65" s="678"/>
      <c r="H65" s="678"/>
      <c r="I65" s="678"/>
      <c r="J65" s="678"/>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355"/>
      <c r="AS65" s="352"/>
    </row>
    <row r="66" spans="1:53" s="351" customFormat="1" ht="23.25" customHeight="1" x14ac:dyDescent="0.2">
      <c r="A66" s="354" t="s">
        <v>207</v>
      </c>
      <c r="B66" s="678" t="s">
        <v>214</v>
      </c>
      <c r="C66" s="678"/>
      <c r="D66" s="678"/>
      <c r="E66" s="678"/>
      <c r="F66" s="678"/>
      <c r="G66" s="678"/>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355"/>
      <c r="AS66" s="352"/>
    </row>
    <row r="67" spans="1:53" s="351" customFormat="1" ht="11.25" customHeight="1" x14ac:dyDescent="0.2">
      <c r="A67" s="354" t="s">
        <v>208</v>
      </c>
      <c r="B67" s="678" t="s">
        <v>209</v>
      </c>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355"/>
      <c r="AS67" s="352"/>
    </row>
    <row r="68" spans="1:53" s="351" customFormat="1" ht="22.5" customHeight="1" x14ac:dyDescent="0.2">
      <c r="A68" s="354" t="s">
        <v>210</v>
      </c>
      <c r="B68" s="678" t="s">
        <v>215</v>
      </c>
      <c r="C68" s="678"/>
      <c r="D68" s="678"/>
      <c r="E68" s="678"/>
      <c r="F68" s="678"/>
      <c r="G68" s="678"/>
      <c r="H68" s="678"/>
      <c r="I68" s="678"/>
      <c r="J68" s="678"/>
      <c r="K68" s="678"/>
      <c r="L68" s="678"/>
      <c r="M68" s="678"/>
      <c r="N68" s="678"/>
      <c r="O68" s="678"/>
      <c r="P68" s="678"/>
      <c r="Q68" s="678"/>
      <c r="R68" s="678"/>
      <c r="S68" s="678"/>
      <c r="T68" s="678"/>
      <c r="U68" s="678"/>
      <c r="V68" s="678"/>
      <c r="W68" s="678"/>
      <c r="X68" s="678"/>
      <c r="Y68" s="678"/>
      <c r="Z68" s="678"/>
      <c r="AA68" s="678"/>
      <c r="AB68" s="678"/>
      <c r="AC68" s="678"/>
      <c r="AD68" s="678"/>
      <c r="AE68" s="678"/>
      <c r="AF68" s="678"/>
      <c r="AG68" s="678"/>
      <c r="AH68" s="678"/>
      <c r="AI68" s="678"/>
      <c r="AJ68" s="678"/>
      <c r="AK68" s="355"/>
      <c r="AS68" s="352"/>
    </row>
    <row r="69" spans="1:53" s="351" customFormat="1" ht="11.25" customHeight="1" x14ac:dyDescent="0.2">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x14ac:dyDescent="0.2">
      <c r="A70" s="354" t="s">
        <v>212</v>
      </c>
      <c r="B70" s="678" t="s">
        <v>216</v>
      </c>
      <c r="C70" s="678"/>
      <c r="D70" s="678"/>
      <c r="E70" s="678"/>
      <c r="F70" s="678"/>
      <c r="G70" s="678"/>
      <c r="H70" s="678"/>
      <c r="I70" s="678"/>
      <c r="J70" s="678"/>
      <c r="K70" s="678"/>
      <c r="L70" s="678"/>
      <c r="M70" s="678"/>
      <c r="N70" s="678"/>
      <c r="O70" s="678"/>
      <c r="P70" s="678"/>
      <c r="Q70" s="678"/>
      <c r="R70" s="678"/>
      <c r="S70" s="678"/>
      <c r="T70" s="678"/>
      <c r="U70" s="678"/>
      <c r="V70" s="678"/>
      <c r="W70" s="678"/>
      <c r="X70" s="678"/>
      <c r="Y70" s="678"/>
      <c r="Z70" s="678"/>
      <c r="AA70" s="678"/>
      <c r="AB70" s="678"/>
      <c r="AC70" s="678"/>
      <c r="AD70" s="678"/>
      <c r="AE70" s="678"/>
      <c r="AF70" s="678"/>
      <c r="AG70" s="678"/>
      <c r="AH70" s="678"/>
      <c r="AI70" s="678"/>
      <c r="AJ70" s="678"/>
      <c r="AK70" s="355"/>
      <c r="AS70" s="352"/>
    </row>
    <row r="71" spans="1:53" s="201" customFormat="1" ht="9.75" customHeight="1" x14ac:dyDescent="0.2">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x14ac:dyDescent="0.2">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x14ac:dyDescent="0.25">
      <c r="A73" s="277"/>
      <c r="B73" s="278"/>
      <c r="C73" s="279"/>
      <c r="D73" s="279"/>
      <c r="E73" s="279"/>
      <c r="F73" s="279"/>
      <c r="G73" s="279"/>
      <c r="H73" s="279"/>
      <c r="I73" s="279"/>
      <c r="J73" s="279"/>
      <c r="K73" s="279"/>
      <c r="L73" s="280"/>
      <c r="M73" s="280"/>
      <c r="N73" s="279"/>
      <c r="O73" s="279"/>
      <c r="P73" s="281"/>
      <c r="Q73" s="281"/>
      <c r="R73" s="282"/>
      <c r="S73" s="673" t="s">
        <v>149</v>
      </c>
      <c r="T73" s="674"/>
      <c r="U73" s="674"/>
      <c r="V73" s="674"/>
      <c r="W73" s="674"/>
      <c r="X73" s="675"/>
      <c r="Y73" s="669" t="s">
        <v>150</v>
      </c>
      <c r="Z73" s="669"/>
      <c r="AA73" s="669"/>
      <c r="AB73" s="669"/>
      <c r="AC73" s="669"/>
      <c r="AD73" s="669"/>
      <c r="AE73" s="670" t="s">
        <v>46</v>
      </c>
      <c r="AF73" s="670"/>
      <c r="AG73" s="670"/>
      <c r="AH73" s="670"/>
      <c r="AI73" s="670"/>
      <c r="AJ73" s="670"/>
    </row>
    <row r="74" spans="1:53" s="201" customFormat="1" ht="28.5" customHeight="1" thickBot="1" x14ac:dyDescent="0.25">
      <c r="A74" s="613" t="s">
        <v>151</v>
      </c>
      <c r="B74" s="614"/>
      <c r="C74" s="614"/>
      <c r="D74" s="614"/>
      <c r="E74" s="614"/>
      <c r="F74" s="614"/>
      <c r="G74" s="614"/>
      <c r="H74" s="614"/>
      <c r="I74" s="614"/>
      <c r="J74" s="614"/>
      <c r="K74" s="614"/>
      <c r="L74" s="614"/>
      <c r="M74" s="614"/>
      <c r="N74" s="614"/>
      <c r="O74" s="614"/>
      <c r="P74" s="614"/>
      <c r="Q74" s="614"/>
      <c r="R74" s="614"/>
      <c r="S74" s="615" t="b">
        <v>0</v>
      </c>
      <c r="T74" s="612"/>
      <c r="U74" s="612"/>
      <c r="V74" s="612"/>
      <c r="W74" s="612"/>
      <c r="X74" s="370"/>
      <c r="Y74" s="612" t="b">
        <v>0</v>
      </c>
      <c r="Z74" s="612"/>
      <c r="AA74" s="612"/>
      <c r="AB74" s="612"/>
      <c r="AC74" s="612"/>
      <c r="AD74" s="374"/>
      <c r="AE74" s="612" t="b">
        <v>0</v>
      </c>
      <c r="AF74" s="612"/>
      <c r="AG74" s="612"/>
      <c r="AH74" s="612"/>
      <c r="AI74" s="612"/>
      <c r="AJ74" s="367" t="str">
        <f>IF(M18="○", IF(OR(AND(NOT(S74),NOT(Y74),AE74),AND(NOT(S74),NOT(Y74),NOT(AE74))),"×","○"),"")</f>
        <v>×</v>
      </c>
      <c r="AK74" s="668"/>
      <c r="AM74" s="171"/>
      <c r="AN74" s="651" t="s">
        <v>222</v>
      </c>
      <c r="AO74" s="658"/>
      <c r="AP74" s="658"/>
      <c r="AQ74" s="658"/>
      <c r="AR74" s="658"/>
      <c r="AS74" s="658"/>
      <c r="AT74" s="658"/>
      <c r="AU74" s="658"/>
      <c r="AV74" s="658"/>
      <c r="AW74" s="658"/>
      <c r="AX74" s="659"/>
    </row>
    <row r="75" spans="1:53" s="201" customFormat="1" ht="18.75" customHeight="1" x14ac:dyDescent="0.2">
      <c r="A75" s="283" t="s">
        <v>153</v>
      </c>
      <c r="B75" s="284"/>
      <c r="C75" s="285"/>
      <c r="D75" s="285"/>
      <c r="E75" s="285"/>
      <c r="F75" s="285"/>
      <c r="G75" s="285"/>
      <c r="H75" s="285"/>
      <c r="I75" s="285"/>
      <c r="J75" s="285"/>
      <c r="K75" s="285"/>
      <c r="L75" s="286"/>
      <c r="M75" s="286"/>
      <c r="N75" s="286"/>
      <c r="O75" s="286"/>
      <c r="P75" s="286"/>
      <c r="Q75" s="286"/>
      <c r="R75" s="286"/>
      <c r="S75" s="660"/>
      <c r="T75" s="661"/>
      <c r="U75" s="661"/>
      <c r="V75" s="661"/>
      <c r="W75" s="661"/>
      <c r="X75" s="371" t="s">
        <v>154</v>
      </c>
      <c r="Y75" s="661"/>
      <c r="Z75" s="661"/>
      <c r="AA75" s="661"/>
      <c r="AB75" s="661"/>
      <c r="AC75" s="661"/>
      <c r="AD75" s="371" t="s">
        <v>154</v>
      </c>
      <c r="AE75" s="661"/>
      <c r="AF75" s="661"/>
      <c r="AG75" s="661"/>
      <c r="AH75" s="661"/>
      <c r="AI75" s="661"/>
      <c r="AJ75" s="368" t="s">
        <v>5</v>
      </c>
      <c r="AK75" s="668"/>
      <c r="AU75" s="232"/>
    </row>
    <row r="76" spans="1:53" s="201" customFormat="1" ht="18" customHeight="1" x14ac:dyDescent="0.2">
      <c r="A76" s="287" t="s">
        <v>155</v>
      </c>
      <c r="B76" s="288"/>
      <c r="C76" s="288"/>
      <c r="D76" s="289"/>
      <c r="E76" s="289"/>
      <c r="F76" s="289"/>
      <c r="G76" s="289"/>
      <c r="H76" s="289"/>
      <c r="I76" s="289"/>
      <c r="J76" s="289"/>
      <c r="K76" s="290"/>
      <c r="L76" s="290"/>
      <c r="M76" s="290"/>
      <c r="N76" s="290"/>
      <c r="O76" s="290"/>
      <c r="P76" s="290"/>
      <c r="Q76" s="290"/>
      <c r="R76" s="290"/>
      <c r="S76" s="662"/>
      <c r="T76" s="663"/>
      <c r="U76" s="663"/>
      <c r="V76" s="663"/>
      <c r="W76" s="663"/>
      <c r="X76" s="372" t="s">
        <v>4</v>
      </c>
      <c r="Y76" s="663"/>
      <c r="Z76" s="663"/>
      <c r="AA76" s="663"/>
      <c r="AB76" s="663"/>
      <c r="AC76" s="663"/>
      <c r="AD76" s="372" t="s">
        <v>4</v>
      </c>
      <c r="AE76" s="663"/>
      <c r="AF76" s="663"/>
      <c r="AG76" s="663"/>
      <c r="AH76" s="663"/>
      <c r="AI76" s="663"/>
      <c r="AJ76" s="363" t="s">
        <v>4</v>
      </c>
      <c r="AK76" s="364"/>
      <c r="AL76" s="291"/>
      <c r="AM76" s="291"/>
      <c r="AQ76" s="292"/>
      <c r="AR76" s="292"/>
      <c r="AS76" s="292"/>
      <c r="AT76" s="292"/>
      <c r="AU76" s="292"/>
      <c r="AV76" s="292"/>
      <c r="AW76" s="292"/>
      <c r="AX76" s="292"/>
      <c r="AY76" s="292"/>
      <c r="AZ76" s="292"/>
      <c r="BA76" s="292"/>
    </row>
    <row r="77" spans="1:53" s="201" customFormat="1" ht="18.75" customHeight="1" thickBot="1" x14ac:dyDescent="0.25">
      <c r="A77" s="287" t="s">
        <v>156</v>
      </c>
      <c r="B77" s="293"/>
      <c r="C77" s="294"/>
      <c r="D77" s="295"/>
      <c r="E77" s="289"/>
      <c r="F77" s="289"/>
      <c r="G77" s="289"/>
      <c r="H77" s="289"/>
      <c r="I77" s="289"/>
      <c r="J77" s="289"/>
      <c r="K77" s="290"/>
      <c r="L77" s="290"/>
      <c r="M77" s="290"/>
      <c r="N77" s="290"/>
      <c r="O77" s="290"/>
      <c r="P77" s="290"/>
      <c r="Q77" s="290"/>
      <c r="R77" s="290"/>
      <c r="S77" s="664" t="e">
        <f>S76/(S75*12)</f>
        <v>#DIV/0!</v>
      </c>
      <c r="T77" s="665"/>
      <c r="U77" s="665"/>
      <c r="V77" s="665"/>
      <c r="W77" s="665"/>
      <c r="X77" s="373" t="s">
        <v>4</v>
      </c>
      <c r="Y77" s="666" t="e">
        <f>Y76/(Y75*12)</f>
        <v>#DIV/0!</v>
      </c>
      <c r="Z77" s="665"/>
      <c r="AA77" s="665"/>
      <c r="AB77" s="665"/>
      <c r="AC77" s="667"/>
      <c r="AD77" s="373" t="s">
        <v>4</v>
      </c>
      <c r="AE77" s="666" t="e">
        <f>AE76/(AE75*12)</f>
        <v>#DIV/0!</v>
      </c>
      <c r="AF77" s="665"/>
      <c r="AG77" s="665"/>
      <c r="AH77" s="665"/>
      <c r="AI77" s="667"/>
      <c r="AJ77" s="369" t="s">
        <v>4</v>
      </c>
      <c r="AK77" s="671" t="s">
        <v>221</v>
      </c>
      <c r="AL77" s="291"/>
      <c r="AM77" s="291"/>
      <c r="AY77" s="296"/>
      <c r="AZ77" s="296"/>
      <c r="BA77" s="296"/>
    </row>
    <row r="78" spans="1:53" s="347" customFormat="1" ht="15.75" customHeight="1" thickBot="1" x14ac:dyDescent="0.25">
      <c r="A78" s="602" t="s">
        <v>157</v>
      </c>
      <c r="B78" s="603"/>
      <c r="C78" s="603"/>
      <c r="D78" s="603"/>
      <c r="E78" s="603"/>
      <c r="F78" s="603"/>
      <c r="G78" s="603"/>
      <c r="H78" s="603"/>
      <c r="I78" s="603"/>
      <c r="J78" s="603"/>
      <c r="K78" s="603"/>
      <c r="L78" s="603"/>
      <c r="M78" s="603"/>
      <c r="N78" s="603"/>
      <c r="O78" s="603"/>
      <c r="P78" s="603"/>
      <c r="Q78" s="603"/>
      <c r="R78" s="603"/>
      <c r="S78" s="606" t="s">
        <v>124</v>
      </c>
      <c r="T78" s="546" t="e">
        <f>IF(Y77, S77/Y77, 1)</f>
        <v>#DIV/0!</v>
      </c>
      <c r="U78" s="547"/>
      <c r="V78" s="548"/>
      <c r="W78" s="608" t="s">
        <v>125</v>
      </c>
      <c r="X78" s="567"/>
      <c r="Y78" s="544" t="s">
        <v>124</v>
      </c>
      <c r="Z78" s="546" t="e">
        <f>IF(Y77,1,0)</f>
        <v>#DIV/0!</v>
      </c>
      <c r="AA78" s="547"/>
      <c r="AB78" s="548"/>
      <c r="AC78" s="608" t="s">
        <v>125</v>
      </c>
      <c r="AD78" s="567"/>
      <c r="AE78" s="544" t="s">
        <v>124</v>
      </c>
      <c r="AF78" s="546" t="e">
        <f>IF(Y77, AE77/Y77, IF(AE77, AE77/S77, 0))</f>
        <v>#DIV/0!</v>
      </c>
      <c r="AG78" s="547"/>
      <c r="AH78" s="548"/>
      <c r="AI78" s="552" t="s">
        <v>125</v>
      </c>
      <c r="AJ78" s="357" t="str">
        <f>IF(M18="○", IF(AND(S74=TRUE, Y74=TRUE), IF(AND(T78&gt;Z78, Z78&gt;0),"○","×"),""),"")</f>
        <v/>
      </c>
      <c r="AK78" s="671"/>
      <c r="AN78" s="651" t="s">
        <v>219</v>
      </c>
      <c r="AO78" s="652"/>
      <c r="AP78" s="652"/>
      <c r="AQ78" s="652"/>
      <c r="AR78" s="652"/>
      <c r="AS78" s="652"/>
      <c r="AT78" s="652"/>
      <c r="AU78" s="652"/>
      <c r="AV78" s="652"/>
      <c r="AW78" s="652"/>
      <c r="AX78" s="653"/>
    </row>
    <row r="79" spans="1:53" s="347" customFormat="1" ht="17.25" customHeight="1" thickBot="1" x14ac:dyDescent="0.25">
      <c r="A79" s="604"/>
      <c r="B79" s="605"/>
      <c r="C79" s="605"/>
      <c r="D79" s="605"/>
      <c r="E79" s="605"/>
      <c r="F79" s="605"/>
      <c r="G79" s="605"/>
      <c r="H79" s="605"/>
      <c r="I79" s="605"/>
      <c r="J79" s="605"/>
      <c r="K79" s="605"/>
      <c r="L79" s="605"/>
      <c r="M79" s="605"/>
      <c r="N79" s="605"/>
      <c r="O79" s="605"/>
      <c r="P79" s="605"/>
      <c r="Q79" s="605"/>
      <c r="R79" s="605"/>
      <c r="S79" s="607"/>
      <c r="T79" s="549"/>
      <c r="U79" s="550"/>
      <c r="V79" s="551"/>
      <c r="W79" s="609"/>
      <c r="X79" s="568"/>
      <c r="Y79" s="610"/>
      <c r="Z79" s="549"/>
      <c r="AA79" s="550"/>
      <c r="AB79" s="551"/>
      <c r="AC79" s="611"/>
      <c r="AD79" s="568"/>
      <c r="AE79" s="545"/>
      <c r="AF79" s="549"/>
      <c r="AG79" s="550"/>
      <c r="AH79" s="551"/>
      <c r="AI79" s="553"/>
      <c r="AJ79" s="358" t="str">
        <f>IF(M18="○", IF(AND(Y74=TRUE,AE74=TRUE), IF(AND(Y80="",AE80=""), IF(AND(Z78&gt;=2*AF78, AF78&gt;0),"○","×"), IF(AND(Y80&gt;=AE80,Z78&gt;0, AF78&gt;0), "○","×")),IF(AND(S74=TRUE,AE74=TRUE),IF(AND(Y80&gt;=AE80, AE80&gt;0), IF(AND(T78&gt;2*AF78, AF78&gt;0), "○", "×"),"×"),"")),"")</f>
        <v/>
      </c>
      <c r="AK79" s="672" t="s">
        <v>122</v>
      </c>
      <c r="AN79" s="651" t="s">
        <v>220</v>
      </c>
      <c r="AO79" s="652"/>
      <c r="AP79" s="652"/>
      <c r="AQ79" s="652"/>
      <c r="AR79" s="652"/>
      <c r="AS79" s="652"/>
      <c r="AT79" s="652"/>
      <c r="AU79" s="652"/>
      <c r="AV79" s="652"/>
      <c r="AW79" s="652"/>
      <c r="AX79" s="653"/>
    </row>
    <row r="80" spans="1:53" s="201" customFormat="1" ht="31.5" customHeight="1" thickBot="1" x14ac:dyDescent="0.25">
      <c r="A80" s="738" t="s">
        <v>161</v>
      </c>
      <c r="B80" s="739"/>
      <c r="C80" s="739"/>
      <c r="D80" s="739"/>
      <c r="E80" s="739"/>
      <c r="F80" s="739"/>
      <c r="G80" s="739"/>
      <c r="H80" s="739"/>
      <c r="I80" s="739"/>
      <c r="J80" s="739"/>
      <c r="K80" s="739"/>
      <c r="L80" s="739"/>
      <c r="M80" s="739"/>
      <c r="N80" s="739"/>
      <c r="O80" s="739"/>
      <c r="P80" s="739"/>
      <c r="Q80" s="739"/>
      <c r="R80" s="739"/>
      <c r="S80" s="711"/>
      <c r="T80" s="712"/>
      <c r="U80" s="712"/>
      <c r="V80" s="712"/>
      <c r="W80" s="712"/>
      <c r="X80" s="712"/>
      <c r="Y80" s="713"/>
      <c r="Z80" s="714"/>
      <c r="AA80" s="714"/>
      <c r="AB80" s="714"/>
      <c r="AC80" s="715"/>
      <c r="AD80" s="375" t="s">
        <v>4</v>
      </c>
      <c r="AE80" s="716"/>
      <c r="AF80" s="717"/>
      <c r="AG80" s="717"/>
      <c r="AH80" s="717"/>
      <c r="AI80" s="716"/>
      <c r="AJ80" s="365" t="s">
        <v>4</v>
      </c>
      <c r="AK80" s="672"/>
      <c r="AL80" s="291"/>
      <c r="AM80" s="291"/>
    </row>
    <row r="81" spans="1:50" s="201" customFormat="1" ht="20.25" customHeight="1" thickBot="1" x14ac:dyDescent="0.25">
      <c r="A81" s="718" t="s">
        <v>158</v>
      </c>
      <c r="B81" s="719"/>
      <c r="C81" s="719"/>
      <c r="D81" s="719"/>
      <c r="E81" s="719"/>
      <c r="F81" s="719"/>
      <c r="G81" s="719"/>
      <c r="H81" s="719"/>
      <c r="I81" s="719"/>
      <c r="J81" s="719"/>
      <c r="K81" s="719"/>
      <c r="L81" s="719"/>
      <c r="M81" s="719"/>
      <c r="N81" s="719"/>
      <c r="O81" s="719"/>
      <c r="P81" s="719"/>
      <c r="Q81" s="719"/>
      <c r="R81" s="719"/>
      <c r="S81" s="720"/>
      <c r="T81" s="720"/>
      <c r="U81" s="720"/>
      <c r="V81" s="720"/>
      <c r="W81" s="720"/>
      <c r="X81" s="721"/>
      <c r="Y81" s="722">
        <f>S76+Y76+AE76</f>
        <v>0</v>
      </c>
      <c r="Z81" s="723"/>
      <c r="AA81" s="723"/>
      <c r="AB81" s="723"/>
      <c r="AC81" s="723"/>
      <c r="AD81" s="376" t="s">
        <v>4</v>
      </c>
      <c r="AE81" s="298"/>
      <c r="AK81" s="167"/>
      <c r="AL81" s="291"/>
      <c r="AM81" s="291"/>
      <c r="AQ81" s="296"/>
      <c r="AR81" s="296"/>
      <c r="AS81" s="296"/>
      <c r="AT81" s="296"/>
      <c r="AU81" s="296"/>
      <c r="AV81" s="297"/>
      <c r="AW81" s="297"/>
      <c r="AX81" s="297"/>
    </row>
    <row r="82" spans="1:50" s="201" customFormat="1" ht="30.75" customHeight="1" thickBot="1" x14ac:dyDescent="0.25">
      <c r="A82" s="724" t="s">
        <v>159</v>
      </c>
      <c r="B82" s="725"/>
      <c r="C82" s="725"/>
      <c r="D82" s="725"/>
      <c r="E82" s="725"/>
      <c r="F82" s="725"/>
      <c r="G82" s="725"/>
      <c r="H82" s="725"/>
      <c r="I82" s="725"/>
      <c r="J82" s="725"/>
      <c r="K82" s="725"/>
      <c r="L82" s="725"/>
      <c r="M82" s="725"/>
      <c r="N82" s="725"/>
      <c r="O82" s="725"/>
      <c r="P82" s="725"/>
      <c r="Q82" s="725"/>
      <c r="R82" s="725"/>
      <c r="S82" s="725"/>
      <c r="T82" s="725"/>
      <c r="U82" s="725"/>
      <c r="V82" s="725"/>
      <c r="W82" s="725"/>
      <c r="X82" s="726"/>
      <c r="Y82" s="727"/>
      <c r="Z82" s="728"/>
      <c r="AA82" s="728"/>
      <c r="AB82" s="728"/>
      <c r="AC82" s="729"/>
      <c r="AD82" s="377" t="s">
        <v>4</v>
      </c>
      <c r="AE82" s="299" t="s">
        <v>140</v>
      </c>
      <c r="AF82" s="300" t="str">
        <f>IF(M18="○", IF(Y82, IF(Y82&lt;=4400000,"○","☓"),""),"")</f>
        <v/>
      </c>
      <c r="AG82" s="366" t="s">
        <v>152</v>
      </c>
      <c r="AN82" s="651" t="s">
        <v>224</v>
      </c>
      <c r="AO82" s="652"/>
      <c r="AP82" s="652"/>
      <c r="AQ82" s="652"/>
      <c r="AR82" s="652"/>
      <c r="AS82" s="652"/>
      <c r="AT82" s="652"/>
      <c r="AU82" s="652"/>
      <c r="AV82" s="652"/>
      <c r="AW82" s="652"/>
      <c r="AX82" s="653"/>
    </row>
    <row r="83" spans="1:50" s="201" customFormat="1" ht="40.5" customHeight="1" x14ac:dyDescent="0.2">
      <c r="A83" s="730" t="s">
        <v>223</v>
      </c>
      <c r="B83" s="731"/>
      <c r="C83" s="731"/>
      <c r="D83" s="731"/>
      <c r="E83" s="731"/>
      <c r="F83" s="731"/>
      <c r="G83" s="731"/>
      <c r="H83" s="731"/>
      <c r="I83" s="731"/>
      <c r="J83" s="731"/>
      <c r="K83" s="731"/>
      <c r="L83" s="731"/>
      <c r="M83" s="731"/>
      <c r="N83" s="731"/>
      <c r="O83" s="731"/>
      <c r="P83" s="731"/>
      <c r="Q83" s="731"/>
      <c r="R83" s="731"/>
      <c r="S83" s="731"/>
      <c r="T83" s="731"/>
      <c r="U83" s="731"/>
      <c r="V83" s="731"/>
      <c r="W83" s="731"/>
      <c r="X83" s="732"/>
      <c r="Y83" s="733">
        <f>SUM('別紙様式3-2'!U19:U118)</f>
        <v>0</v>
      </c>
      <c r="Z83" s="734"/>
      <c r="AA83" s="734"/>
      <c r="AB83" s="734"/>
      <c r="AC83" s="734"/>
      <c r="AD83" s="377" t="s">
        <v>162</v>
      </c>
      <c r="AE83" s="301" t="s">
        <v>140</v>
      </c>
      <c r="AF83" s="735" t="str">
        <f>IF(M18="○", IF(OR(Y83&gt;=Y84, OR(A86,A87,A88,A89)=TRUE),"○","×"),"")</f>
        <v>○</v>
      </c>
      <c r="AG83" s="737" t="s">
        <v>160</v>
      </c>
      <c r="AN83" s="700" t="s">
        <v>165</v>
      </c>
      <c r="AO83" s="701"/>
      <c r="AP83" s="701"/>
      <c r="AQ83" s="701"/>
      <c r="AR83" s="701"/>
      <c r="AS83" s="701"/>
      <c r="AT83" s="701"/>
      <c r="AU83" s="701"/>
      <c r="AV83" s="701"/>
      <c r="AW83" s="701"/>
      <c r="AX83" s="702"/>
    </row>
    <row r="84" spans="1:50" s="201" customFormat="1" ht="19.5" customHeight="1" thickBot="1" x14ac:dyDescent="0.25">
      <c r="A84" s="706" t="s">
        <v>164</v>
      </c>
      <c r="B84" s="707"/>
      <c r="C84" s="707"/>
      <c r="D84" s="707"/>
      <c r="E84" s="707"/>
      <c r="F84" s="707"/>
      <c r="G84" s="707"/>
      <c r="H84" s="707"/>
      <c r="I84" s="707"/>
      <c r="J84" s="707"/>
      <c r="K84" s="707"/>
      <c r="L84" s="707"/>
      <c r="M84" s="707"/>
      <c r="N84" s="707"/>
      <c r="O84" s="707"/>
      <c r="P84" s="707"/>
      <c r="Q84" s="707"/>
      <c r="R84" s="707"/>
      <c r="S84" s="707"/>
      <c r="T84" s="707"/>
      <c r="U84" s="707"/>
      <c r="V84" s="707"/>
      <c r="W84" s="707"/>
      <c r="X84" s="708"/>
      <c r="Y84" s="709">
        <f>IFERROR(COUNTA('別紙様式3-2'!S19:S118),"")</f>
        <v>0</v>
      </c>
      <c r="Z84" s="710"/>
      <c r="AA84" s="710"/>
      <c r="AB84" s="710"/>
      <c r="AC84" s="710"/>
      <c r="AD84" s="378" t="s">
        <v>162</v>
      </c>
      <c r="AE84" s="301" t="s">
        <v>140</v>
      </c>
      <c r="AF84" s="736"/>
      <c r="AG84" s="737"/>
      <c r="AN84" s="703"/>
      <c r="AO84" s="704"/>
      <c r="AP84" s="704"/>
      <c r="AQ84" s="704"/>
      <c r="AR84" s="704"/>
      <c r="AS84" s="704"/>
      <c r="AT84" s="704"/>
      <c r="AU84" s="704"/>
      <c r="AV84" s="704"/>
      <c r="AW84" s="704"/>
      <c r="AX84" s="705"/>
    </row>
    <row r="85" spans="1:50" s="347" customFormat="1" ht="18.75" customHeight="1" x14ac:dyDescent="0.2">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x14ac:dyDescent="0.2">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x14ac:dyDescent="0.2">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x14ac:dyDescent="0.2">
      <c r="A88" s="386" t="b">
        <v>0</v>
      </c>
      <c r="B88" s="554" t="s">
        <v>57</v>
      </c>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391"/>
      <c r="AK88" s="392"/>
      <c r="AQ88" s="385"/>
    </row>
    <row r="89" spans="1:50" s="347" customFormat="1" ht="18" customHeight="1" thickBot="1" x14ac:dyDescent="0.25">
      <c r="A89" s="386" t="b">
        <v>0</v>
      </c>
      <c r="B89" s="387" t="s">
        <v>15</v>
      </c>
      <c r="C89" s="388"/>
      <c r="D89" s="388" t="s">
        <v>16</v>
      </c>
      <c r="E89" s="770"/>
      <c r="F89" s="770"/>
      <c r="G89" s="770"/>
      <c r="H89" s="770"/>
      <c r="I89" s="770"/>
      <c r="J89" s="770"/>
      <c r="K89" s="770"/>
      <c r="L89" s="770"/>
      <c r="M89" s="770"/>
      <c r="N89" s="770"/>
      <c r="O89" s="770"/>
      <c r="P89" s="770"/>
      <c r="Q89" s="770"/>
      <c r="R89" s="770"/>
      <c r="S89" s="770"/>
      <c r="T89" s="770"/>
      <c r="U89" s="770"/>
      <c r="V89" s="770"/>
      <c r="W89" s="770"/>
      <c r="X89" s="770"/>
      <c r="Y89" s="770"/>
      <c r="Z89" s="770"/>
      <c r="AA89" s="770"/>
      <c r="AB89" s="770"/>
      <c r="AC89" s="770"/>
      <c r="AD89" s="770"/>
      <c r="AE89" s="770"/>
      <c r="AF89" s="770"/>
      <c r="AG89" s="393" t="s">
        <v>17</v>
      </c>
      <c r="AH89" s="383"/>
      <c r="AJ89" s="390"/>
      <c r="AQ89" s="385"/>
    </row>
    <row r="90" spans="1:50" s="347" customFormat="1" ht="18" customHeight="1" thickBot="1" x14ac:dyDescent="0.25">
      <c r="A90" s="759" t="s">
        <v>226</v>
      </c>
      <c r="B90" s="760"/>
      <c r="C90" s="760"/>
      <c r="D90" s="760"/>
      <c r="E90" s="760"/>
      <c r="F90" s="760"/>
      <c r="G90" s="760"/>
      <c r="H90" s="760"/>
      <c r="I90" s="760"/>
      <c r="J90" s="760"/>
      <c r="K90" s="760"/>
      <c r="L90" s="761"/>
      <c r="M90" s="762"/>
      <c r="N90" s="763"/>
      <c r="O90" s="763"/>
      <c r="P90" s="763"/>
      <c r="Q90" s="763"/>
      <c r="R90" s="763"/>
      <c r="S90" s="763"/>
      <c r="T90" s="763"/>
      <c r="U90" s="763"/>
      <c r="V90" s="763"/>
      <c r="W90" s="763"/>
      <c r="X90" s="763"/>
      <c r="Y90" s="763"/>
      <c r="Z90" s="763"/>
      <c r="AA90" s="763"/>
      <c r="AB90" s="763"/>
      <c r="AC90" s="763"/>
      <c r="AD90" s="763"/>
      <c r="AE90" s="763"/>
      <c r="AF90" s="763"/>
      <c r="AG90" s="763"/>
      <c r="AH90" s="763"/>
      <c r="AI90" s="764"/>
      <c r="AJ90" s="358" t="str">
        <f>IF(S74=FALSE, IF(M90&lt;&gt;"","○","×"),"")</f>
        <v>×</v>
      </c>
      <c r="AN90" s="651" t="s">
        <v>227</v>
      </c>
      <c r="AO90" s="652"/>
      <c r="AP90" s="652"/>
      <c r="AQ90" s="652"/>
      <c r="AR90" s="652"/>
      <c r="AS90" s="652"/>
      <c r="AT90" s="652"/>
      <c r="AU90" s="652"/>
      <c r="AV90" s="652"/>
      <c r="AW90" s="652"/>
      <c r="AX90" s="653"/>
    </row>
    <row r="91" spans="1:50" s="167" customFormat="1" x14ac:dyDescent="0.2">
      <c r="A91" s="260"/>
    </row>
    <row r="92" spans="1:50" s="167" customFormat="1" ht="36" customHeight="1" x14ac:dyDescent="0.2">
      <c r="A92" s="771" t="s">
        <v>228</v>
      </c>
      <c r="B92" s="772"/>
      <c r="C92" s="772"/>
      <c r="D92" s="772"/>
      <c r="E92" s="772"/>
      <c r="F92" s="772"/>
      <c r="G92" s="772"/>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row>
    <row r="93" spans="1:50" s="183" customFormat="1" ht="23.25" customHeight="1" thickBot="1" x14ac:dyDescent="0.25">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x14ac:dyDescent="0.25">
      <c r="A94" s="773" t="s">
        <v>169</v>
      </c>
      <c r="B94" s="774"/>
      <c r="C94" s="778" t="s">
        <v>171</v>
      </c>
      <c r="D94" s="779"/>
      <c r="E94" s="779"/>
      <c r="F94" s="779"/>
      <c r="G94" s="779"/>
      <c r="H94" s="779"/>
      <c r="I94" s="779"/>
      <c r="J94" s="779"/>
      <c r="K94" s="779"/>
      <c r="L94" s="779"/>
      <c r="M94" s="779"/>
      <c r="N94" s="779"/>
      <c r="O94" s="779"/>
      <c r="P94" s="779"/>
      <c r="Q94" s="779"/>
      <c r="R94" s="780"/>
      <c r="S94" s="782"/>
      <c r="T94" s="783"/>
      <c r="U94" s="783"/>
      <c r="V94" s="783"/>
      <c r="W94" s="784"/>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x14ac:dyDescent="0.25">
      <c r="A95" s="775"/>
      <c r="B95" s="776"/>
      <c r="C95" s="220"/>
      <c r="D95" s="867" t="s">
        <v>292</v>
      </c>
      <c r="E95" s="867"/>
      <c r="F95" s="867"/>
      <c r="G95" s="867"/>
      <c r="H95" s="867"/>
      <c r="I95" s="867"/>
      <c r="J95" s="867"/>
      <c r="K95" s="867"/>
      <c r="L95" s="867"/>
      <c r="M95" s="867"/>
      <c r="N95" s="867"/>
      <c r="O95" s="867"/>
      <c r="P95" s="867"/>
      <c r="Q95" s="867"/>
      <c r="R95" s="868"/>
      <c r="S95" s="785"/>
      <c r="T95" s="786"/>
      <c r="U95" s="786"/>
      <c r="V95" s="786"/>
      <c r="W95" s="787"/>
      <c r="X95" s="217" t="s">
        <v>4</v>
      </c>
      <c r="Y95" s="221" t="s">
        <v>16</v>
      </c>
      <c r="Z95" s="788">
        <f>IFERROR(S95/S94*100,0)</f>
        <v>0</v>
      </c>
      <c r="AA95" s="789"/>
      <c r="AB95" s="790"/>
      <c r="AC95" s="208" t="s">
        <v>17</v>
      </c>
      <c r="AD95" s="222" t="s">
        <v>123</v>
      </c>
      <c r="AE95" s="397" t="s">
        <v>140</v>
      </c>
      <c r="AF95" s="396" t="str">
        <f>IF(X18="○", IF(Z95=0,"",IF(Z95&gt;=200/3,"○","×")),"")</f>
        <v/>
      </c>
      <c r="AG95" s="765" t="s">
        <v>163</v>
      </c>
      <c r="AH95" s="246"/>
      <c r="AJ95" s="215"/>
      <c r="AN95" s="766" t="s">
        <v>230</v>
      </c>
      <c r="AO95" s="767"/>
      <c r="AP95" s="767"/>
      <c r="AQ95" s="767"/>
      <c r="AR95" s="767"/>
      <c r="AS95" s="767"/>
      <c r="AT95" s="767"/>
      <c r="AU95" s="767"/>
      <c r="AV95" s="767"/>
      <c r="AW95" s="767"/>
      <c r="AX95" s="768"/>
    </row>
    <row r="96" spans="1:50" s="183" customFormat="1" ht="21" customHeight="1" thickBot="1" x14ac:dyDescent="0.25">
      <c r="A96" s="777" t="s">
        <v>170</v>
      </c>
      <c r="B96" s="777"/>
      <c r="C96" s="781" t="s">
        <v>172</v>
      </c>
      <c r="D96" s="781"/>
      <c r="E96" s="781"/>
      <c r="F96" s="781"/>
      <c r="G96" s="781"/>
      <c r="H96" s="781"/>
      <c r="I96" s="781"/>
      <c r="J96" s="781"/>
      <c r="K96" s="781"/>
      <c r="L96" s="781"/>
      <c r="M96" s="781"/>
      <c r="N96" s="781"/>
      <c r="O96" s="781"/>
      <c r="P96" s="781"/>
      <c r="Q96" s="781"/>
      <c r="R96" s="781"/>
      <c r="S96" s="785"/>
      <c r="T96" s="786"/>
      <c r="U96" s="786"/>
      <c r="V96" s="786"/>
      <c r="W96" s="787"/>
      <c r="X96" s="309" t="s">
        <v>4</v>
      </c>
      <c r="Y96" s="310"/>
      <c r="Z96" s="311"/>
      <c r="AA96" s="311"/>
      <c r="AB96" s="246"/>
      <c r="AC96" s="209"/>
      <c r="AD96" s="218"/>
      <c r="AE96" s="332"/>
      <c r="AF96" s="395"/>
      <c r="AG96" s="765"/>
      <c r="AH96" s="246"/>
      <c r="AJ96" s="209"/>
      <c r="AK96" s="209"/>
      <c r="AL96" s="209"/>
      <c r="AM96" s="209"/>
      <c r="AN96"/>
      <c r="AO96"/>
      <c r="AP96"/>
      <c r="AQ96"/>
      <c r="AR96"/>
      <c r="AS96"/>
      <c r="AT96"/>
      <c r="AU96"/>
      <c r="AV96"/>
      <c r="AW96"/>
      <c r="AX96"/>
    </row>
    <row r="97" spans="1:50" s="183" customFormat="1" ht="21" customHeight="1" thickBot="1" x14ac:dyDescent="0.25">
      <c r="A97" s="777"/>
      <c r="B97" s="777"/>
      <c r="C97" s="216"/>
      <c r="D97" s="866" t="s">
        <v>291</v>
      </c>
      <c r="E97" s="866"/>
      <c r="F97" s="866"/>
      <c r="G97" s="866"/>
      <c r="H97" s="866"/>
      <c r="I97" s="866"/>
      <c r="J97" s="866"/>
      <c r="K97" s="866"/>
      <c r="L97" s="866"/>
      <c r="M97" s="866"/>
      <c r="N97" s="866"/>
      <c r="O97" s="866"/>
      <c r="P97" s="866"/>
      <c r="Q97" s="866"/>
      <c r="R97" s="866"/>
      <c r="S97" s="791"/>
      <c r="T97" s="792"/>
      <c r="U97" s="792"/>
      <c r="V97" s="792"/>
      <c r="W97" s="793"/>
      <c r="X97" s="217" t="s">
        <v>4</v>
      </c>
      <c r="Y97" s="221" t="s">
        <v>16</v>
      </c>
      <c r="Z97" s="788">
        <f>IFERROR(S97/S96*100,0)</f>
        <v>0</v>
      </c>
      <c r="AA97" s="789"/>
      <c r="AB97" s="790"/>
      <c r="AC97" s="208" t="s">
        <v>17</v>
      </c>
      <c r="AD97" s="222" t="s">
        <v>123</v>
      </c>
      <c r="AE97" s="397" t="s">
        <v>140</v>
      </c>
      <c r="AF97" s="396" t="str">
        <f>IF(X18="○", IF(Z97=0,"",IF(Z97&gt;=200/3,"○","×")),"")</f>
        <v/>
      </c>
      <c r="AG97" s="765"/>
      <c r="AH97" s="246"/>
      <c r="AJ97" s="209"/>
      <c r="AK97" s="219"/>
      <c r="AL97" s="219"/>
      <c r="AM97" s="219"/>
      <c r="AN97" s="766" t="s">
        <v>231</v>
      </c>
      <c r="AO97" s="767"/>
      <c r="AP97" s="767"/>
      <c r="AQ97" s="767"/>
      <c r="AR97" s="767"/>
      <c r="AS97" s="767"/>
      <c r="AT97" s="767"/>
      <c r="AU97" s="767"/>
      <c r="AV97" s="767"/>
      <c r="AW97" s="767"/>
      <c r="AX97" s="768"/>
    </row>
    <row r="98" spans="1:50" s="167" customFormat="1" ht="18.75" customHeight="1" x14ac:dyDescent="0.2">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x14ac:dyDescent="0.2">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x14ac:dyDescent="0.2">
      <c r="A100" s="399" t="s">
        <v>232</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x14ac:dyDescent="0.2">
      <c r="A101" s="402" t="s">
        <v>121</v>
      </c>
      <c r="B101" s="399" t="s">
        <v>234</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x14ac:dyDescent="0.2">
      <c r="A102" s="399" t="s">
        <v>233</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66" customHeight="1" x14ac:dyDescent="0.2">
      <c r="A103" s="406" t="s">
        <v>121</v>
      </c>
      <c r="B103" s="769" t="s">
        <v>288</v>
      </c>
      <c r="C103" s="769"/>
      <c r="D103" s="769"/>
      <c r="E103" s="769"/>
      <c r="F103" s="769"/>
      <c r="G103" s="769"/>
      <c r="H103" s="769"/>
      <c r="I103" s="769"/>
      <c r="J103" s="769"/>
      <c r="K103" s="769"/>
      <c r="L103" s="769"/>
      <c r="M103" s="769"/>
      <c r="N103" s="769"/>
      <c r="O103" s="769"/>
      <c r="P103" s="769"/>
      <c r="Q103" s="769"/>
      <c r="R103" s="769"/>
      <c r="S103" s="769"/>
      <c r="T103" s="769"/>
      <c r="U103" s="769"/>
      <c r="V103" s="769"/>
      <c r="W103" s="769"/>
      <c r="X103" s="769"/>
      <c r="Y103" s="769"/>
      <c r="Z103" s="769"/>
      <c r="AA103" s="769"/>
      <c r="AB103" s="769"/>
      <c r="AC103" s="769"/>
      <c r="AD103" s="769"/>
      <c r="AE103" s="769"/>
      <c r="AF103" s="769"/>
      <c r="AG103" s="769"/>
      <c r="AH103" s="769"/>
      <c r="AI103" s="769"/>
      <c r="AJ103" s="769"/>
      <c r="AS103" s="344"/>
    </row>
    <row r="104" spans="1:50" ht="6" customHeight="1" thickBot="1" x14ac:dyDescent="0.25">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x14ac:dyDescent="0.25">
      <c r="A105" s="741" t="s">
        <v>235</v>
      </c>
      <c r="B105" s="742"/>
      <c r="C105" s="742"/>
      <c r="D105" s="743"/>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236</v>
      </c>
      <c r="AO105" s="486"/>
      <c r="AP105" s="486"/>
      <c r="AQ105" s="486"/>
      <c r="AR105" s="486"/>
      <c r="AS105" s="486"/>
      <c r="AT105" s="486"/>
      <c r="AU105" s="486"/>
      <c r="AV105" s="486"/>
      <c r="AW105" s="486"/>
      <c r="AX105" s="487"/>
    </row>
    <row r="106" spans="1:50" s="403" customFormat="1" ht="15" customHeight="1" x14ac:dyDescent="0.2">
      <c r="A106" s="494" t="s">
        <v>97</v>
      </c>
      <c r="B106" s="495"/>
      <c r="C106" s="495"/>
      <c r="D106" s="496"/>
      <c r="E106" s="407" t="b">
        <v>0</v>
      </c>
      <c r="F106" s="503" t="s">
        <v>237</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x14ac:dyDescent="0.25">
      <c r="A107" s="497"/>
      <c r="B107" s="498"/>
      <c r="C107" s="498"/>
      <c r="D107" s="499"/>
      <c r="E107" s="408" t="b">
        <v>0</v>
      </c>
      <c r="F107" s="505" t="s">
        <v>238</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x14ac:dyDescent="0.2">
      <c r="A108" s="497"/>
      <c r="B108" s="498"/>
      <c r="C108" s="498"/>
      <c r="D108" s="499"/>
      <c r="E108" s="408" t="b">
        <v>0</v>
      </c>
      <c r="F108" s="505" t="s">
        <v>239</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x14ac:dyDescent="0.2">
      <c r="A109" s="500"/>
      <c r="B109" s="501"/>
      <c r="C109" s="501"/>
      <c r="D109" s="502"/>
      <c r="E109" s="409" t="b">
        <v>0</v>
      </c>
      <c r="F109" s="507" t="s">
        <v>240</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x14ac:dyDescent="0.2">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x14ac:dyDescent="0.2">
      <c r="A111" s="497"/>
      <c r="B111" s="498"/>
      <c r="C111" s="498"/>
      <c r="D111" s="499"/>
      <c r="E111" s="411" t="b">
        <v>0</v>
      </c>
      <c r="F111" s="505" t="s">
        <v>241</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x14ac:dyDescent="0.2">
      <c r="A112" s="497"/>
      <c r="B112" s="498"/>
      <c r="C112" s="498"/>
      <c r="D112" s="499"/>
      <c r="E112" s="408" t="b">
        <v>0</v>
      </c>
      <c r="F112" s="505" t="s">
        <v>242</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x14ac:dyDescent="0.2">
      <c r="A113" s="500"/>
      <c r="B113" s="501"/>
      <c r="C113" s="501"/>
      <c r="D113" s="502"/>
      <c r="E113" s="412" t="b">
        <v>0</v>
      </c>
      <c r="F113" s="507" t="s">
        <v>243</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x14ac:dyDescent="0.2">
      <c r="A114" s="494" t="s">
        <v>99</v>
      </c>
      <c r="B114" s="495"/>
      <c r="C114" s="495"/>
      <c r="D114" s="496"/>
      <c r="E114" s="411" t="b">
        <v>0</v>
      </c>
      <c r="F114" s="503" t="s">
        <v>244</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x14ac:dyDescent="0.2">
      <c r="A115" s="497"/>
      <c r="B115" s="498"/>
      <c r="C115" s="498"/>
      <c r="D115" s="499"/>
      <c r="E115" s="408" t="b">
        <v>0</v>
      </c>
      <c r="F115" s="505" t="s">
        <v>245</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x14ac:dyDescent="0.2">
      <c r="A116" s="497"/>
      <c r="B116" s="498"/>
      <c r="C116" s="498"/>
      <c r="D116" s="499"/>
      <c r="E116" s="408" t="b">
        <v>0</v>
      </c>
      <c r="F116" s="505" t="s">
        <v>246</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x14ac:dyDescent="0.2">
      <c r="A117" s="497"/>
      <c r="B117" s="498"/>
      <c r="C117" s="498"/>
      <c r="D117" s="499"/>
      <c r="E117" s="408" t="b">
        <v>0</v>
      </c>
      <c r="F117" s="505" t="s">
        <v>247</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x14ac:dyDescent="0.2">
      <c r="A118" s="500"/>
      <c r="B118" s="501"/>
      <c r="C118" s="501"/>
      <c r="D118" s="502"/>
      <c r="E118" s="412" t="b">
        <v>0</v>
      </c>
      <c r="F118" s="507" t="s">
        <v>248</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x14ac:dyDescent="0.2">
      <c r="A119" s="494" t="s">
        <v>100</v>
      </c>
      <c r="B119" s="495"/>
      <c r="C119" s="495"/>
      <c r="D119" s="496"/>
      <c r="E119" s="411" t="b">
        <v>0</v>
      </c>
      <c r="F119" s="503" t="s">
        <v>249</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x14ac:dyDescent="0.2">
      <c r="A120" s="497"/>
      <c r="B120" s="498"/>
      <c r="C120" s="498"/>
      <c r="D120" s="499"/>
      <c r="E120" s="408" t="b">
        <v>0</v>
      </c>
      <c r="F120" s="505" t="s">
        <v>250</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x14ac:dyDescent="0.2">
      <c r="A121" s="497"/>
      <c r="B121" s="498"/>
      <c r="C121" s="498"/>
      <c r="D121" s="499"/>
      <c r="E121" s="411" t="b">
        <v>0</v>
      </c>
      <c r="F121" s="505" t="s">
        <v>251</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x14ac:dyDescent="0.2">
      <c r="A122" s="500"/>
      <c r="B122" s="501"/>
      <c r="C122" s="501"/>
      <c r="D122" s="502"/>
      <c r="E122" s="412" t="b">
        <v>0</v>
      </c>
      <c r="F122" s="507" t="s">
        <v>252</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x14ac:dyDescent="0.2">
      <c r="A123" s="494" t="s">
        <v>101</v>
      </c>
      <c r="B123" s="495"/>
      <c r="C123" s="495"/>
      <c r="D123" s="496"/>
      <c r="E123" s="411" t="b">
        <v>0</v>
      </c>
      <c r="F123" s="503" t="s">
        <v>253</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x14ac:dyDescent="0.2">
      <c r="A124" s="497"/>
      <c r="B124" s="498"/>
      <c r="C124" s="498"/>
      <c r="D124" s="499"/>
      <c r="E124" s="408" t="b">
        <v>0</v>
      </c>
      <c r="F124" s="505" t="s">
        <v>254</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x14ac:dyDescent="0.2">
      <c r="A125" s="497"/>
      <c r="B125" s="498"/>
      <c r="C125" s="498"/>
      <c r="D125" s="499"/>
      <c r="E125" s="408" t="b">
        <v>0</v>
      </c>
      <c r="F125" s="505" t="s">
        <v>255</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x14ac:dyDescent="0.2">
      <c r="A126" s="500"/>
      <c r="B126" s="501"/>
      <c r="C126" s="501"/>
      <c r="D126" s="502"/>
      <c r="E126" s="412" t="b">
        <v>0</v>
      </c>
      <c r="F126" s="507" t="s">
        <v>256</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x14ac:dyDescent="0.2">
      <c r="A127" s="494" t="s">
        <v>257</v>
      </c>
      <c r="B127" s="495"/>
      <c r="C127" s="495"/>
      <c r="D127" s="496"/>
      <c r="E127" s="411" t="b">
        <v>0</v>
      </c>
      <c r="F127" s="503" t="s">
        <v>258</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x14ac:dyDescent="0.2">
      <c r="A128" s="497"/>
      <c r="B128" s="498"/>
      <c r="C128" s="498"/>
      <c r="D128" s="499"/>
      <c r="E128" s="408" t="b">
        <v>0</v>
      </c>
      <c r="F128" s="505" t="s">
        <v>259</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x14ac:dyDescent="0.2">
      <c r="A129" s="497"/>
      <c r="B129" s="498"/>
      <c r="C129" s="498"/>
      <c r="D129" s="499"/>
      <c r="E129" s="408" t="b">
        <v>0</v>
      </c>
      <c r="F129" s="505" t="s">
        <v>260</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x14ac:dyDescent="0.25">
      <c r="A130" s="754"/>
      <c r="B130" s="755"/>
      <c r="C130" s="755"/>
      <c r="D130" s="756"/>
      <c r="E130" s="413" t="b">
        <v>0</v>
      </c>
      <c r="F130" s="757" t="s">
        <v>261</v>
      </c>
      <c r="G130" s="757"/>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8"/>
      <c r="AK130"/>
    </row>
    <row r="131" spans="1:49" s="347" customFormat="1" ht="30" customHeight="1" thickBot="1" x14ac:dyDescent="0.25">
      <c r="A131" s="749" t="s">
        <v>262</v>
      </c>
      <c r="B131" s="750"/>
      <c r="C131" s="750"/>
      <c r="D131" s="750"/>
      <c r="E131" s="750"/>
      <c r="F131" s="750"/>
      <c r="G131" s="750"/>
      <c r="H131" s="750"/>
      <c r="I131" s="750"/>
      <c r="J131" s="750"/>
      <c r="K131" s="750"/>
      <c r="L131" s="750"/>
      <c r="M131" s="750"/>
      <c r="N131" s="751"/>
      <c r="O131" s="752"/>
      <c r="P131" s="752"/>
      <c r="Q131" s="753" t="s">
        <v>102</v>
      </c>
      <c r="R131" s="753"/>
      <c r="S131" s="558"/>
      <c r="T131" s="559"/>
      <c r="U131" s="559"/>
      <c r="V131" s="559"/>
      <c r="W131" s="559"/>
      <c r="X131" s="559"/>
      <c r="Y131" s="559"/>
      <c r="Z131" s="559"/>
      <c r="AA131" s="559"/>
      <c r="AB131" s="559"/>
      <c r="AC131" s="559"/>
      <c r="AD131" s="559"/>
      <c r="AE131" s="559"/>
      <c r="AF131" s="559"/>
      <c r="AG131" s="559"/>
      <c r="AH131" s="559"/>
      <c r="AI131" s="559"/>
      <c r="AJ131" s="560"/>
      <c r="AK131"/>
    </row>
    <row r="132" spans="1:49" customFormat="1" ht="15" customHeight="1" x14ac:dyDescent="0.2">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x14ac:dyDescent="0.2">
      <c r="A133" s="225" t="s">
        <v>263</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x14ac:dyDescent="0.2">
      <c r="A134" s="746"/>
      <c r="B134" s="747"/>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8"/>
      <c r="AK134" s="156"/>
      <c r="AL134" s="156"/>
      <c r="AM134" s="156"/>
      <c r="AW134" s="51"/>
    </row>
    <row r="135" spans="1:49" ht="11.25" customHeight="1" x14ac:dyDescent="0.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x14ac:dyDescent="0.2">
      <c r="A136" s="133" t="s">
        <v>18</v>
      </c>
      <c r="B136" s="744" t="s">
        <v>20</v>
      </c>
      <c r="C136" s="744"/>
      <c r="D136" s="744"/>
      <c r="E136" s="744"/>
      <c r="F136" s="744"/>
      <c r="G136" s="744"/>
      <c r="H136" s="744"/>
      <c r="I136" s="744"/>
      <c r="J136" s="744"/>
      <c r="K136" s="744"/>
      <c r="L136" s="744"/>
      <c r="M136" s="744"/>
      <c r="N136" s="744"/>
      <c r="O136" s="744"/>
      <c r="P136" s="744"/>
      <c r="Q136" s="744"/>
      <c r="R136" s="744"/>
      <c r="S136" s="744"/>
      <c r="T136" s="744"/>
      <c r="U136" s="744"/>
      <c r="V136" s="744"/>
      <c r="W136" s="744"/>
      <c r="X136" s="744"/>
      <c r="Y136" s="744"/>
      <c r="Z136" s="744"/>
      <c r="AA136" s="744"/>
      <c r="AB136" s="744"/>
      <c r="AC136" s="744"/>
      <c r="AD136" s="744"/>
      <c r="AE136" s="744"/>
      <c r="AF136" s="744"/>
      <c r="AG136" s="744"/>
      <c r="AH136" s="744"/>
      <c r="AI136" s="744"/>
      <c r="AJ136" s="744"/>
      <c r="AK136" s="153"/>
      <c r="AL136" s="153"/>
      <c r="AM136" s="153"/>
      <c r="AW136" s="48"/>
    </row>
    <row r="137" spans="1:49" ht="22.5" customHeight="1" x14ac:dyDescent="0.2">
      <c r="A137" s="58" t="s">
        <v>18</v>
      </c>
      <c r="B137" s="745" t="s">
        <v>127</v>
      </c>
      <c r="C137" s="745"/>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c r="AA137" s="745"/>
      <c r="AB137" s="745"/>
      <c r="AC137" s="745"/>
      <c r="AD137" s="745"/>
      <c r="AE137" s="745"/>
      <c r="AF137" s="745"/>
      <c r="AG137" s="745"/>
      <c r="AH137" s="745"/>
      <c r="AI137" s="745"/>
      <c r="AJ137" s="745"/>
      <c r="AK137" s="154"/>
      <c r="AL137" s="154"/>
      <c r="AM137" s="154"/>
      <c r="AW137" s="51"/>
    </row>
    <row r="138" spans="1:49" ht="9.9" customHeight="1" thickBot="1" x14ac:dyDescent="0.25">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x14ac:dyDescent="0.2">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x14ac:dyDescent="0.2">
      <c r="A140" s="65" t="s">
        <v>54</v>
      </c>
      <c r="B140" s="740" t="s">
        <v>55</v>
      </c>
      <c r="C140" s="740"/>
      <c r="D140" s="740"/>
      <c r="E140" s="740"/>
      <c r="F140" s="740"/>
      <c r="G140" s="740"/>
      <c r="H140" s="740"/>
      <c r="I140" s="740"/>
      <c r="J140" s="740"/>
      <c r="K140" s="740"/>
      <c r="L140" s="740"/>
      <c r="M140" s="740"/>
      <c r="N140" s="740"/>
      <c r="O140" s="740"/>
      <c r="P140" s="740"/>
      <c r="Q140" s="740"/>
      <c r="R140" s="740"/>
      <c r="S140" s="740"/>
      <c r="T140" s="740"/>
      <c r="U140" s="740"/>
      <c r="V140" s="740"/>
      <c r="W140" s="740"/>
      <c r="X140" s="740"/>
      <c r="Y140" s="740"/>
      <c r="Z140" s="740"/>
      <c r="AA140" s="740"/>
      <c r="AB140" s="740"/>
      <c r="AC140" s="740"/>
      <c r="AD140" s="740"/>
      <c r="AE140" s="740"/>
      <c r="AF140" s="740"/>
      <c r="AG140" s="740"/>
      <c r="AH140" s="740"/>
      <c r="AI140" s="740"/>
      <c r="AJ140" s="66"/>
      <c r="AK140" s="68"/>
      <c r="AL140" s="68"/>
      <c r="AM140" s="68"/>
    </row>
    <row r="141" spans="1:49" ht="7.5" customHeight="1" x14ac:dyDescent="0.2">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x14ac:dyDescent="0.2">
      <c r="A142" s="69"/>
      <c r="B142" s="70" t="s">
        <v>12</v>
      </c>
      <c r="C142" s="70"/>
      <c r="D142" s="810"/>
      <c r="E142" s="811"/>
      <c r="F142" s="70" t="s">
        <v>2</v>
      </c>
      <c r="G142" s="810"/>
      <c r="H142" s="811"/>
      <c r="I142" s="70" t="s">
        <v>3</v>
      </c>
      <c r="J142" s="810"/>
      <c r="K142" s="811"/>
      <c r="L142" s="70" t="s">
        <v>6</v>
      </c>
      <c r="N142" s="813" t="s">
        <v>25</v>
      </c>
      <c r="O142" s="811"/>
      <c r="P142" s="811"/>
      <c r="Q142" s="814" t="str">
        <f>IF(基本情報入力シート!M37="","",基本情報入力シート!M37)</f>
        <v/>
      </c>
      <c r="R142" s="815"/>
      <c r="S142" s="815"/>
      <c r="T142" s="815"/>
      <c r="U142" s="815"/>
      <c r="V142" s="815"/>
      <c r="W142" s="815"/>
      <c r="X142" s="815"/>
      <c r="Y142" s="815"/>
      <c r="Z142" s="815"/>
      <c r="AA142" s="815"/>
      <c r="AB142" s="815"/>
      <c r="AC142" s="815"/>
      <c r="AD142" s="815"/>
      <c r="AE142" s="815"/>
      <c r="AF142" s="815"/>
      <c r="AG142" s="815"/>
      <c r="AH142" s="815"/>
      <c r="AI142" s="815"/>
      <c r="AJ142" s="816"/>
      <c r="AK142" s="71"/>
      <c r="AL142" s="71"/>
      <c r="AM142" s="71"/>
    </row>
    <row r="143" spans="1:49" s="73" customFormat="1" ht="21.75" customHeight="1" x14ac:dyDescent="0.2">
      <c r="A143" s="69"/>
      <c r="B143" s="71"/>
      <c r="C143" s="70"/>
      <c r="D143" s="70"/>
      <c r="E143" s="70"/>
      <c r="F143" s="70"/>
      <c r="G143" s="70"/>
      <c r="H143" s="70"/>
      <c r="I143" s="70"/>
      <c r="J143" s="70"/>
      <c r="K143" s="70"/>
      <c r="L143" s="70"/>
      <c r="M143" s="70"/>
      <c r="N143" s="813" t="s">
        <v>178</v>
      </c>
      <c r="O143" s="811"/>
      <c r="P143" s="811"/>
      <c r="Q143" s="817" t="s">
        <v>179</v>
      </c>
      <c r="R143" s="811"/>
      <c r="S143" s="313"/>
      <c r="T143" s="313"/>
      <c r="U143" s="313"/>
      <c r="V143" s="313"/>
      <c r="W143" s="313"/>
      <c r="X143" s="818" t="s">
        <v>34</v>
      </c>
      <c r="Y143" s="819"/>
      <c r="Z143" s="313"/>
      <c r="AA143" s="313"/>
      <c r="AB143" s="313"/>
      <c r="AC143" s="313"/>
      <c r="AD143" s="313"/>
      <c r="AE143" s="313"/>
      <c r="AF143" s="313"/>
      <c r="AG143" s="331"/>
      <c r="AH143" s="331"/>
      <c r="AI143" s="74"/>
      <c r="AJ143" s="72"/>
      <c r="AK143" s="71"/>
      <c r="AL143" s="71"/>
      <c r="AM143" s="71"/>
    </row>
    <row r="144" spans="1:49" ht="10.5" customHeight="1" thickBot="1" x14ac:dyDescent="0.25">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x14ac:dyDescent="0.2">
      <c r="A145" s="414" t="s">
        <v>264</v>
      </c>
      <c r="B145" s="415"/>
      <c r="C145" s="347"/>
      <c r="D145" s="347"/>
      <c r="E145" s="416" t="s">
        <v>265</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x14ac:dyDescent="0.2">
      <c r="A146" s="387" t="s">
        <v>266</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x14ac:dyDescent="0.2">
      <c r="A147" s="417" t="s">
        <v>267</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x14ac:dyDescent="0.2">
      <c r="A148" s="799" t="s">
        <v>268</v>
      </c>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c r="AJ148" s="799"/>
    </row>
    <row r="149" spans="1:39" customFormat="1" x14ac:dyDescent="0.2">
      <c r="A149" s="800" t="s">
        <v>269</v>
      </c>
      <c r="B149" s="808" t="s">
        <v>270</v>
      </c>
      <c r="C149" s="802"/>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802"/>
      <c r="AD149" s="802"/>
      <c r="AE149" s="802"/>
      <c r="AF149" s="802"/>
      <c r="AG149" s="802"/>
      <c r="AH149" s="802"/>
      <c r="AI149" s="803"/>
      <c r="AJ149" s="419" t="str">
        <f>V34</f>
        <v/>
      </c>
    </row>
    <row r="150" spans="1:39" customFormat="1" x14ac:dyDescent="0.2">
      <c r="A150" s="801"/>
      <c r="B150" s="809" t="s">
        <v>271</v>
      </c>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c r="AD150" s="804"/>
      <c r="AE150" s="804"/>
      <c r="AF150" s="804"/>
      <c r="AG150" s="804"/>
      <c r="AH150" s="804"/>
      <c r="AI150" s="805"/>
      <c r="AJ150" s="419" t="str">
        <f>AC34</f>
        <v>○</v>
      </c>
    </row>
    <row r="151" spans="1:39" customFormat="1" x14ac:dyDescent="0.2">
      <c r="A151" s="801"/>
      <c r="B151" s="809" t="s">
        <v>272</v>
      </c>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c r="AD151" s="804"/>
      <c r="AE151" s="804"/>
      <c r="AF151" s="804"/>
      <c r="AG151" s="804"/>
      <c r="AH151" s="804"/>
      <c r="AI151" s="805"/>
      <c r="AJ151" s="419" t="str">
        <f>AJ34</f>
        <v>○</v>
      </c>
    </row>
    <row r="152" spans="1:39" customFormat="1" x14ac:dyDescent="0.2">
      <c r="A152" s="420" t="s">
        <v>273</v>
      </c>
      <c r="B152" s="796" t="s">
        <v>274</v>
      </c>
      <c r="C152" s="797"/>
      <c r="D152" s="797"/>
      <c r="E152" s="797"/>
      <c r="F152" s="797"/>
      <c r="G152" s="797"/>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8"/>
      <c r="AJ152" s="419" t="str">
        <f>X39</f>
        <v>○</v>
      </c>
    </row>
    <row r="153" spans="1:39" customFormat="1" x14ac:dyDescent="0.2"/>
    <row r="154" spans="1:39" customFormat="1" x14ac:dyDescent="0.2">
      <c r="A154" s="799" t="s">
        <v>202</v>
      </c>
      <c r="B154" s="799"/>
      <c r="C154" s="799"/>
      <c r="D154" s="799"/>
      <c r="E154" s="799"/>
      <c r="F154" s="799"/>
      <c r="G154" s="799"/>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row>
    <row r="155" spans="1:39" customFormat="1" x14ac:dyDescent="0.2">
      <c r="A155" s="800" t="s">
        <v>275</v>
      </c>
      <c r="B155" s="802" t="s">
        <v>276</v>
      </c>
      <c r="C155" s="802"/>
      <c r="D155" s="802"/>
      <c r="E155" s="802"/>
      <c r="F155" s="802"/>
      <c r="G155" s="802"/>
      <c r="H155" s="802"/>
      <c r="I155" s="802"/>
      <c r="J155" s="802"/>
      <c r="K155" s="802"/>
      <c r="L155" s="802"/>
      <c r="M155" s="802"/>
      <c r="N155" s="802"/>
      <c r="O155" s="802"/>
      <c r="P155" s="802"/>
      <c r="Q155" s="802"/>
      <c r="R155" s="802"/>
      <c r="S155" s="802"/>
      <c r="T155" s="802"/>
      <c r="U155" s="802"/>
      <c r="V155" s="802"/>
      <c r="W155" s="802"/>
      <c r="X155" s="802"/>
      <c r="Y155" s="802"/>
      <c r="Z155" s="802"/>
      <c r="AA155" s="802"/>
      <c r="AB155" s="802"/>
      <c r="AC155" s="802"/>
      <c r="AD155" s="802"/>
      <c r="AE155" s="802"/>
      <c r="AF155" s="802"/>
      <c r="AG155" s="802"/>
      <c r="AH155" s="802"/>
      <c r="AI155" s="803"/>
      <c r="AJ155" s="419" t="str">
        <f>AJ78</f>
        <v/>
      </c>
    </row>
    <row r="156" spans="1:39" customFormat="1" x14ac:dyDescent="0.2">
      <c r="A156" s="801"/>
      <c r="B156" s="804" t="s">
        <v>277</v>
      </c>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c r="AD156" s="804"/>
      <c r="AE156" s="804"/>
      <c r="AF156" s="804"/>
      <c r="AG156" s="804"/>
      <c r="AH156" s="804"/>
      <c r="AI156" s="805"/>
      <c r="AJ156" s="419" t="str">
        <f>AJ79</f>
        <v/>
      </c>
    </row>
    <row r="157" spans="1:39" customFormat="1" ht="13.5" customHeight="1" x14ac:dyDescent="0.2">
      <c r="A157" s="801"/>
      <c r="B157" s="804" t="s">
        <v>278</v>
      </c>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c r="AI157" s="805"/>
      <c r="AJ157" s="419" t="str">
        <f>AJ74</f>
        <v>×</v>
      </c>
    </row>
    <row r="158" spans="1:39" customFormat="1" ht="13.5" customHeight="1" x14ac:dyDescent="0.2">
      <c r="A158" s="801"/>
      <c r="B158" s="804" t="s">
        <v>279</v>
      </c>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c r="AI158" s="805"/>
      <c r="AJ158" s="419" t="str">
        <f>AF82</f>
        <v/>
      </c>
    </row>
    <row r="159" spans="1:39" customFormat="1" ht="27" customHeight="1" x14ac:dyDescent="0.2">
      <c r="A159" s="801"/>
      <c r="B159" s="806" t="s">
        <v>280</v>
      </c>
      <c r="C159" s="806"/>
      <c r="D159" s="806"/>
      <c r="E159" s="806"/>
      <c r="F159" s="806"/>
      <c r="G159" s="806"/>
      <c r="H159" s="806"/>
      <c r="I159" s="806"/>
      <c r="J159" s="806"/>
      <c r="K159" s="806"/>
      <c r="L159" s="806"/>
      <c r="M159" s="806"/>
      <c r="N159" s="806"/>
      <c r="O159" s="806"/>
      <c r="P159" s="806"/>
      <c r="Q159" s="806"/>
      <c r="R159" s="806"/>
      <c r="S159" s="806"/>
      <c r="T159" s="806"/>
      <c r="U159" s="806"/>
      <c r="V159" s="806"/>
      <c r="W159" s="806"/>
      <c r="X159" s="806"/>
      <c r="Y159" s="806"/>
      <c r="Z159" s="806"/>
      <c r="AA159" s="806"/>
      <c r="AB159" s="806"/>
      <c r="AC159" s="806"/>
      <c r="AD159" s="806"/>
      <c r="AE159" s="806"/>
      <c r="AF159" s="806"/>
      <c r="AG159" s="806"/>
      <c r="AH159" s="806"/>
      <c r="AI159" s="807"/>
      <c r="AJ159" s="419" t="str">
        <f>AF83</f>
        <v>○</v>
      </c>
    </row>
    <row r="160" spans="1:39" customFormat="1" ht="16.5" customHeight="1" x14ac:dyDescent="0.2">
      <c r="A160" s="801"/>
      <c r="B160" s="804" t="s">
        <v>281</v>
      </c>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5"/>
      <c r="AJ160" s="419" t="str">
        <f>AJ90</f>
        <v>×</v>
      </c>
    </row>
    <row r="161" spans="1:39" customFormat="1" ht="23.25" customHeight="1" x14ac:dyDescent="0.2">
      <c r="A161" s="812" t="s">
        <v>269</v>
      </c>
      <c r="B161" s="806" t="s">
        <v>282</v>
      </c>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7"/>
      <c r="AJ161" s="419" t="str">
        <f>AF95</f>
        <v/>
      </c>
    </row>
    <row r="162" spans="1:39" customFormat="1" ht="25.5" customHeight="1" x14ac:dyDescent="0.2">
      <c r="A162" s="801"/>
      <c r="B162" s="806" t="s">
        <v>283</v>
      </c>
      <c r="C162" s="806"/>
      <c r="D162" s="806"/>
      <c r="E162" s="806"/>
      <c r="F162" s="806"/>
      <c r="G162" s="806"/>
      <c r="H162" s="806"/>
      <c r="I162" s="806"/>
      <c r="J162" s="806"/>
      <c r="K162" s="806"/>
      <c r="L162" s="806"/>
      <c r="M162" s="806"/>
      <c r="N162" s="806"/>
      <c r="O162" s="806"/>
      <c r="P162" s="806"/>
      <c r="Q162" s="806"/>
      <c r="R162" s="806"/>
      <c r="S162" s="806"/>
      <c r="T162" s="806"/>
      <c r="U162" s="806"/>
      <c r="V162" s="806"/>
      <c r="W162" s="806"/>
      <c r="X162" s="806"/>
      <c r="Y162" s="806"/>
      <c r="Z162" s="806"/>
      <c r="AA162" s="806"/>
      <c r="AB162" s="806"/>
      <c r="AC162" s="806"/>
      <c r="AD162" s="806"/>
      <c r="AE162" s="806"/>
      <c r="AF162" s="806"/>
      <c r="AG162" s="806"/>
      <c r="AH162" s="806"/>
      <c r="AI162" s="807"/>
      <c r="AJ162" s="419" t="str">
        <f>AF97</f>
        <v/>
      </c>
    </row>
    <row r="163" spans="1:39" customFormat="1" ht="25.5" customHeight="1" x14ac:dyDescent="0.2">
      <c r="A163" s="420" t="s">
        <v>273</v>
      </c>
      <c r="B163" s="794" t="s">
        <v>284</v>
      </c>
      <c r="C163" s="794"/>
      <c r="D163" s="794"/>
      <c r="E163" s="794"/>
      <c r="F163" s="794"/>
      <c r="G163" s="794"/>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5"/>
      <c r="AJ163" s="419" t="str">
        <f>AJ105</f>
        <v>×</v>
      </c>
    </row>
    <row r="164" spans="1:39"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x14ac:dyDescent="0.2">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x14ac:dyDescent="0.2">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rowBreaks count="3" manualBreakCount="3">
    <brk id="54" max="38" man="1"/>
    <brk id="98" max="38" man="1"/>
    <brk id="14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98">
              <controlPr defaultSize="0" autoFill="0" autoLine="0" autoPict="0">
                <anchor moveWithCells="1">
                  <from>
                    <xdr:col>19</xdr:col>
                    <xdr:colOff>144780</xdr:colOff>
                    <xdr:row>73</xdr:row>
                    <xdr:rowOff>68580</xdr:rowOff>
                  </from>
                  <to>
                    <xdr:col>21</xdr:col>
                    <xdr:colOff>144780</xdr:colOff>
                    <xdr:row>73</xdr:row>
                    <xdr:rowOff>198120</xdr:rowOff>
                  </to>
                </anchor>
              </controlPr>
            </control>
          </mc:Choice>
        </mc:AlternateContent>
        <mc:AlternateContent xmlns:mc="http://schemas.openxmlformats.org/markup-compatibility/2006">
          <mc:Choice Requires="x14">
            <control shapeId="4" r:id="rId5" name="Check Box 199">
              <controlPr defaultSize="0" autoFill="0" autoLine="0" autoPict="0">
                <anchor moveWithCells="1">
                  <from>
                    <xdr:col>25</xdr:col>
                    <xdr:colOff>129540</xdr:colOff>
                    <xdr:row>73</xdr:row>
                    <xdr:rowOff>76200</xdr:rowOff>
                  </from>
                  <to>
                    <xdr:col>27</xdr:col>
                    <xdr:colOff>129540</xdr:colOff>
                    <xdr:row>73</xdr:row>
                    <xdr:rowOff>205740</xdr:rowOff>
                  </to>
                </anchor>
              </controlPr>
            </control>
          </mc:Choice>
        </mc:AlternateContent>
        <mc:AlternateContent xmlns:mc="http://schemas.openxmlformats.org/markup-compatibility/2006">
          <mc:Choice Requires="x14">
            <control shapeId="5" r:id="rId6" name="Check Box 200">
              <controlPr defaultSize="0" autoFill="0" autoLine="0" autoPict="0">
                <anchor moveWithCells="1">
                  <from>
                    <xdr:col>31</xdr:col>
                    <xdr:colOff>144780</xdr:colOff>
                    <xdr:row>73</xdr:row>
                    <xdr:rowOff>68580</xdr:rowOff>
                  </from>
                  <to>
                    <xdr:col>33</xdr:col>
                    <xdr:colOff>144780</xdr:colOff>
                    <xdr:row>73</xdr:row>
                    <xdr:rowOff>198120</xdr:rowOff>
                  </to>
                </anchor>
              </controlPr>
            </control>
          </mc:Choice>
        </mc:AlternateContent>
        <mc:AlternateContent xmlns:mc="http://schemas.openxmlformats.org/markup-compatibility/2006">
          <mc:Choice Requires="x14">
            <control shapeId="6" r:id="rId7" name="Check Box 209">
              <controlPr defaultSize="0" autoFill="0" autoLine="0" autoPict="0">
                <anchor moveWithCells="1">
                  <from>
                    <xdr:col>0</xdr:col>
                    <xdr:colOff>7620</xdr:colOff>
                    <xdr:row>84</xdr:row>
                    <xdr:rowOff>182880</xdr:rowOff>
                  </from>
                  <to>
                    <xdr:col>1</xdr:col>
                    <xdr:colOff>38100</xdr:colOff>
                    <xdr:row>85</xdr:row>
                    <xdr:rowOff>182880</xdr:rowOff>
                  </to>
                </anchor>
              </controlPr>
            </control>
          </mc:Choice>
        </mc:AlternateContent>
        <mc:AlternateContent xmlns:mc="http://schemas.openxmlformats.org/markup-compatibility/2006">
          <mc:Choice Requires="x14">
            <control shapeId="7" r:id="rId8" name="Check Box 210">
              <controlPr defaultSize="0" autoFill="0" autoLine="0" autoPict="0">
                <anchor moveWithCells="1">
                  <from>
                    <xdr:col>0</xdr:col>
                    <xdr:colOff>7620</xdr:colOff>
                    <xdr:row>85</xdr:row>
                    <xdr:rowOff>175260</xdr:rowOff>
                  </from>
                  <to>
                    <xdr:col>1</xdr:col>
                    <xdr:colOff>38100</xdr:colOff>
                    <xdr:row>86</xdr:row>
                    <xdr:rowOff>167640</xdr:rowOff>
                  </to>
                </anchor>
              </controlPr>
            </control>
          </mc:Choice>
        </mc:AlternateContent>
        <mc:AlternateContent xmlns:mc="http://schemas.openxmlformats.org/markup-compatibility/2006">
          <mc:Choice Requires="x14">
            <control shapeId="8" r:id="rId9" name="Check Box 211">
              <controlPr defaultSize="0" autoFill="0" autoLine="0" autoPict="0">
                <anchor moveWithCells="1">
                  <from>
                    <xdr:col>0</xdr:col>
                    <xdr:colOff>7620</xdr:colOff>
                    <xdr:row>87</xdr:row>
                    <xdr:rowOff>45720</xdr:rowOff>
                  </from>
                  <to>
                    <xdr:col>1</xdr:col>
                    <xdr:colOff>38100</xdr:colOff>
                    <xdr:row>87</xdr:row>
                    <xdr:rowOff>236220</xdr:rowOff>
                  </to>
                </anchor>
              </controlPr>
            </control>
          </mc:Choice>
        </mc:AlternateContent>
        <mc:AlternateContent xmlns:mc="http://schemas.openxmlformats.org/markup-compatibility/2006">
          <mc:Choice Requires="x14">
            <control shapeId="9" r:id="rId10" name="Check Box 212">
              <controlPr defaultSize="0" autoFill="0" autoLine="0" autoPict="0">
                <anchor moveWithCells="1">
                  <from>
                    <xdr:col>0</xdr:col>
                    <xdr:colOff>7620</xdr:colOff>
                    <xdr:row>87</xdr:row>
                    <xdr:rowOff>289560</xdr:rowOff>
                  </from>
                  <to>
                    <xdr:col>1</xdr:col>
                    <xdr:colOff>38100</xdr:colOff>
                    <xdr:row>88</xdr:row>
                    <xdr:rowOff>175260</xdr:rowOff>
                  </to>
                </anchor>
              </controlPr>
            </control>
          </mc:Choice>
        </mc:AlternateContent>
        <mc:AlternateContent xmlns:mc="http://schemas.openxmlformats.org/markup-compatibility/2006">
          <mc:Choice Requires="x14">
            <control shapeId="10" r:id="rId11" name="Check Box 231">
              <controlPr defaultSize="0" autoFill="0" autoLine="0" autoPict="0">
                <anchor moveWithCells="1">
                  <from>
                    <xdr:col>0</xdr:col>
                    <xdr:colOff>7620</xdr:colOff>
                    <xdr:row>84</xdr:row>
                    <xdr:rowOff>182880</xdr:rowOff>
                  </from>
                  <to>
                    <xdr:col>1</xdr:col>
                    <xdr:colOff>45720</xdr:colOff>
                    <xdr:row>85</xdr:row>
                    <xdr:rowOff>182880</xdr:rowOff>
                  </to>
                </anchor>
              </controlPr>
            </control>
          </mc:Choice>
        </mc:AlternateContent>
        <mc:AlternateContent xmlns:mc="http://schemas.openxmlformats.org/markup-compatibility/2006">
          <mc:Choice Requires="x14">
            <control shapeId="11" r:id="rId12" name="Check Box 232">
              <controlPr defaultSize="0" autoFill="0" autoLine="0" autoPict="0">
                <anchor moveWithCells="1">
                  <from>
                    <xdr:col>0</xdr:col>
                    <xdr:colOff>7620</xdr:colOff>
                    <xdr:row>84</xdr:row>
                    <xdr:rowOff>182880</xdr:rowOff>
                  </from>
                  <to>
                    <xdr:col>1</xdr:col>
                    <xdr:colOff>45720</xdr:colOff>
                    <xdr:row>85</xdr:row>
                    <xdr:rowOff>182880</xdr:rowOff>
                  </to>
                </anchor>
              </controlPr>
            </control>
          </mc:Choice>
        </mc:AlternateContent>
        <mc:AlternateContent xmlns:mc="http://schemas.openxmlformats.org/markup-compatibility/2006">
          <mc:Choice Requires="x14">
            <control shapeId="12" r:id="rId13" name="Check Box 233">
              <controlPr defaultSize="0" autoFill="0" autoLine="0" autoPict="0">
                <anchor moveWithCells="1">
                  <from>
                    <xdr:col>0</xdr:col>
                    <xdr:colOff>7620</xdr:colOff>
                    <xdr:row>85</xdr:row>
                    <xdr:rowOff>175260</xdr:rowOff>
                  </from>
                  <to>
                    <xdr:col>1</xdr:col>
                    <xdr:colOff>45720</xdr:colOff>
                    <xdr:row>86</xdr:row>
                    <xdr:rowOff>160020</xdr:rowOff>
                  </to>
                </anchor>
              </controlPr>
            </control>
          </mc:Choice>
        </mc:AlternateContent>
        <mc:AlternateContent xmlns:mc="http://schemas.openxmlformats.org/markup-compatibility/2006">
          <mc:Choice Requires="x14">
            <control shapeId="13" r:id="rId14" name="Check Box 234">
              <controlPr defaultSize="0" autoFill="0" autoLine="0" autoPict="0">
                <anchor moveWithCells="1">
                  <from>
                    <xdr:col>0</xdr:col>
                    <xdr:colOff>7620</xdr:colOff>
                    <xdr:row>87</xdr:row>
                    <xdr:rowOff>45720</xdr:rowOff>
                  </from>
                  <to>
                    <xdr:col>1</xdr:col>
                    <xdr:colOff>45720</xdr:colOff>
                    <xdr:row>87</xdr:row>
                    <xdr:rowOff>236220</xdr:rowOff>
                  </to>
                </anchor>
              </controlPr>
            </control>
          </mc:Choice>
        </mc:AlternateContent>
        <mc:AlternateContent xmlns:mc="http://schemas.openxmlformats.org/markup-compatibility/2006">
          <mc:Choice Requires="x14">
            <control shapeId="14" r:id="rId15" name="Check Box 235">
              <controlPr defaultSize="0" autoFill="0" autoLine="0" autoPict="0">
                <anchor moveWithCells="1">
                  <from>
                    <xdr:col>0</xdr:col>
                    <xdr:colOff>7620</xdr:colOff>
                    <xdr:row>87</xdr:row>
                    <xdr:rowOff>289560</xdr:rowOff>
                  </from>
                  <to>
                    <xdr:col>1</xdr:col>
                    <xdr:colOff>45720</xdr:colOff>
                    <xdr:row>88</xdr:row>
                    <xdr:rowOff>175260</xdr:rowOff>
                  </to>
                </anchor>
              </controlPr>
            </control>
          </mc:Choice>
        </mc:AlternateContent>
        <mc:AlternateContent xmlns:mc="http://schemas.openxmlformats.org/markup-compatibility/2006">
          <mc:Choice Requires="x14">
            <control shapeId="15" r:id="rId16" name="Check Box 432">
              <controlPr defaultSize="0" autoFill="0" autoLine="0" autoPict="0">
                <anchor moveWithCells="1">
                  <from>
                    <xdr:col>4</xdr:col>
                    <xdr:colOff>0</xdr:colOff>
                    <xdr:row>105</xdr:row>
                    <xdr:rowOff>7620</xdr:rowOff>
                  </from>
                  <to>
                    <xdr:col>5</xdr:col>
                    <xdr:colOff>7620</xdr:colOff>
                    <xdr:row>106</xdr:row>
                    <xdr:rowOff>15240</xdr:rowOff>
                  </to>
                </anchor>
              </controlPr>
            </control>
          </mc:Choice>
        </mc:AlternateContent>
        <mc:AlternateContent xmlns:mc="http://schemas.openxmlformats.org/markup-compatibility/2006">
          <mc:Choice Requires="x14">
            <control shapeId="16" r:id="rId17" name="Check Box 433">
              <controlPr defaultSize="0" autoFill="0" autoLine="0" autoPict="0">
                <anchor moveWithCells="1">
                  <from>
                    <xdr:col>4</xdr:col>
                    <xdr:colOff>0</xdr:colOff>
                    <xdr:row>106</xdr:row>
                    <xdr:rowOff>0</xdr:rowOff>
                  </from>
                  <to>
                    <xdr:col>4</xdr:col>
                    <xdr:colOff>152400</xdr:colOff>
                    <xdr:row>107</xdr:row>
                    <xdr:rowOff>7620</xdr:rowOff>
                  </to>
                </anchor>
              </controlPr>
            </control>
          </mc:Choice>
        </mc:AlternateContent>
        <mc:AlternateContent xmlns:mc="http://schemas.openxmlformats.org/markup-compatibility/2006">
          <mc:Choice Requires="x14">
            <control shapeId="17" r:id="rId18" name="Check Box 434">
              <controlPr defaultSize="0" autoFill="0" autoLine="0" autoPict="0">
                <anchor moveWithCells="1">
                  <from>
                    <xdr:col>4</xdr:col>
                    <xdr:colOff>0</xdr:colOff>
                    <xdr:row>107</xdr:row>
                    <xdr:rowOff>0</xdr:rowOff>
                  </from>
                  <to>
                    <xdr:col>5</xdr:col>
                    <xdr:colOff>22860</xdr:colOff>
                    <xdr:row>107</xdr:row>
                    <xdr:rowOff>144780</xdr:rowOff>
                  </to>
                </anchor>
              </controlPr>
            </control>
          </mc:Choice>
        </mc:AlternateContent>
        <mc:AlternateContent xmlns:mc="http://schemas.openxmlformats.org/markup-compatibility/2006">
          <mc:Choice Requires="x14">
            <control shapeId="18" r:id="rId19" name="Check Box 435">
              <controlPr defaultSize="0" autoFill="0" autoLine="0" autoPict="0">
                <anchor moveWithCells="1">
                  <from>
                    <xdr:col>4</xdr:col>
                    <xdr:colOff>0</xdr:colOff>
                    <xdr:row>108</xdr:row>
                    <xdr:rowOff>137160</xdr:rowOff>
                  </from>
                  <to>
                    <xdr:col>5</xdr:col>
                    <xdr:colOff>0</xdr:colOff>
                    <xdr:row>109</xdr:row>
                    <xdr:rowOff>205740</xdr:rowOff>
                  </to>
                </anchor>
              </controlPr>
            </control>
          </mc:Choice>
        </mc:AlternateContent>
        <mc:AlternateContent xmlns:mc="http://schemas.openxmlformats.org/markup-compatibility/2006">
          <mc:Choice Requires="x14">
            <control shapeId="19" r:id="rId20" name="Check Box 436">
              <controlPr defaultSize="0" autoFill="0" autoLine="0" autoPict="0">
                <anchor moveWithCells="1">
                  <from>
                    <xdr:col>4</xdr:col>
                    <xdr:colOff>0</xdr:colOff>
                    <xdr:row>108</xdr:row>
                    <xdr:rowOff>0</xdr:rowOff>
                  </from>
                  <to>
                    <xdr:col>5</xdr:col>
                    <xdr:colOff>7620</xdr:colOff>
                    <xdr:row>108</xdr:row>
                    <xdr:rowOff>137160</xdr:rowOff>
                  </to>
                </anchor>
              </controlPr>
            </control>
          </mc:Choice>
        </mc:AlternateContent>
        <mc:AlternateContent xmlns:mc="http://schemas.openxmlformats.org/markup-compatibility/2006">
          <mc:Choice Requires="x14">
            <control shapeId="20" r:id="rId21" name="Check Box 438">
              <controlPr defaultSize="0" autoFill="0" autoLine="0" autoPict="0">
                <anchor moveWithCells="1">
                  <from>
                    <xdr:col>4</xdr:col>
                    <xdr:colOff>0</xdr:colOff>
                    <xdr:row>110</xdr:row>
                    <xdr:rowOff>0</xdr:rowOff>
                  </from>
                  <to>
                    <xdr:col>5</xdr:col>
                    <xdr:colOff>15240</xdr:colOff>
                    <xdr:row>111</xdr:row>
                    <xdr:rowOff>0</xdr:rowOff>
                  </to>
                </anchor>
              </controlPr>
            </control>
          </mc:Choice>
        </mc:AlternateContent>
        <mc:AlternateContent xmlns:mc="http://schemas.openxmlformats.org/markup-compatibility/2006">
          <mc:Choice Requires="x14">
            <control shapeId="21"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26" r:id="rId23" name="Check Box 440">
              <controlPr defaultSize="0" autoFill="0" autoLine="0" autoPict="0">
                <anchor moveWithCells="1">
                  <from>
                    <xdr:col>4</xdr:col>
                    <xdr:colOff>0</xdr:colOff>
                    <xdr:row>113</xdr:row>
                    <xdr:rowOff>7620</xdr:rowOff>
                  </from>
                  <to>
                    <xdr:col>5</xdr:col>
                    <xdr:colOff>15240</xdr:colOff>
                    <xdr:row>114</xdr:row>
                    <xdr:rowOff>30480</xdr:rowOff>
                  </to>
                </anchor>
              </controlPr>
            </control>
          </mc:Choice>
        </mc:AlternateContent>
        <mc:AlternateContent xmlns:mc="http://schemas.openxmlformats.org/markup-compatibility/2006">
          <mc:Choice Requires="x14">
            <control shapeId="27" r:id="rId24" name="Check Box 441">
              <controlPr defaultSize="0" autoFill="0" autoLine="0" autoPict="0">
                <anchor moveWithCells="1">
                  <from>
                    <xdr:col>4</xdr:col>
                    <xdr:colOff>0</xdr:colOff>
                    <xdr:row>112</xdr:row>
                    <xdr:rowOff>0</xdr:rowOff>
                  </from>
                  <to>
                    <xdr:col>4</xdr:col>
                    <xdr:colOff>160020</xdr:colOff>
                    <xdr:row>113</xdr:row>
                    <xdr:rowOff>7620</xdr:rowOff>
                  </to>
                </anchor>
              </controlPr>
            </control>
          </mc:Choice>
        </mc:AlternateContent>
        <mc:AlternateContent xmlns:mc="http://schemas.openxmlformats.org/markup-compatibility/2006">
          <mc:Choice Requires="x14">
            <control shapeId="28" r:id="rId25" name="Check Box 443">
              <controlPr defaultSize="0" autoFill="0" autoLine="0" autoPict="0">
                <anchor moveWithCells="1">
                  <from>
                    <xdr:col>4</xdr:col>
                    <xdr:colOff>0</xdr:colOff>
                    <xdr:row>114</xdr:row>
                    <xdr:rowOff>38100</xdr:rowOff>
                  </from>
                  <to>
                    <xdr:col>5</xdr:col>
                    <xdr:colOff>15240</xdr:colOff>
                    <xdr:row>114</xdr:row>
                    <xdr:rowOff>281940</xdr:rowOff>
                  </to>
                </anchor>
              </controlPr>
            </control>
          </mc:Choice>
        </mc:AlternateContent>
        <mc:AlternateContent xmlns:mc="http://schemas.openxmlformats.org/markup-compatibility/2006">
          <mc:Choice Requires="x14">
            <control shapeId="29" r:id="rId26" name="Check Box 444">
              <controlPr defaultSize="0" autoFill="0" autoLine="0" autoPict="0">
                <anchor moveWithCells="1">
                  <from>
                    <xdr:col>4</xdr:col>
                    <xdr:colOff>7620</xdr:colOff>
                    <xdr:row>115</xdr:row>
                    <xdr:rowOff>0</xdr:rowOff>
                  </from>
                  <to>
                    <xdr:col>5</xdr:col>
                    <xdr:colOff>22860</xdr:colOff>
                    <xdr:row>115</xdr:row>
                    <xdr:rowOff>144780</xdr:rowOff>
                  </to>
                </anchor>
              </controlPr>
            </control>
          </mc:Choice>
        </mc:AlternateContent>
        <mc:AlternateContent xmlns:mc="http://schemas.openxmlformats.org/markup-compatibility/2006">
          <mc:Choice Requires="x14">
            <control shapeId="30" r:id="rId27" name="Check Box 445">
              <controlPr defaultSize="0" autoFill="0" autoLine="0" autoPict="0">
                <anchor moveWithCells="1">
                  <from>
                    <xdr:col>4</xdr:col>
                    <xdr:colOff>0</xdr:colOff>
                    <xdr:row>118</xdr:row>
                    <xdr:rowOff>22860</xdr:rowOff>
                  </from>
                  <to>
                    <xdr:col>5</xdr:col>
                    <xdr:colOff>22860</xdr:colOff>
                    <xdr:row>118</xdr:row>
                    <xdr:rowOff>274320</xdr:rowOff>
                  </to>
                </anchor>
              </controlPr>
            </control>
          </mc:Choice>
        </mc:AlternateContent>
        <mc:AlternateContent xmlns:mc="http://schemas.openxmlformats.org/markup-compatibility/2006">
          <mc:Choice Requires="x14">
            <control shapeId="31" r:id="rId28" name="Check Box 446">
              <controlPr defaultSize="0" autoFill="0" autoLine="0" autoPict="0">
                <anchor moveWithCells="1">
                  <from>
                    <xdr:col>4</xdr:col>
                    <xdr:colOff>0</xdr:colOff>
                    <xdr:row>116</xdr:row>
                    <xdr:rowOff>144780</xdr:rowOff>
                  </from>
                  <to>
                    <xdr:col>5</xdr:col>
                    <xdr:colOff>7620</xdr:colOff>
                    <xdr:row>118</xdr:row>
                    <xdr:rowOff>7620</xdr:rowOff>
                  </to>
                </anchor>
              </controlPr>
            </control>
          </mc:Choice>
        </mc:AlternateContent>
        <mc:AlternateContent xmlns:mc="http://schemas.openxmlformats.org/markup-compatibility/2006">
          <mc:Choice Requires="x14">
            <control shapeId="32" r:id="rId29" name="Check Box 447">
              <controlPr defaultSize="0" autoFill="0" autoLine="0" autoPict="0">
                <anchor moveWithCells="1">
                  <from>
                    <xdr:col>4</xdr:col>
                    <xdr:colOff>7620</xdr:colOff>
                    <xdr:row>115</xdr:row>
                    <xdr:rowOff>152400</xdr:rowOff>
                  </from>
                  <to>
                    <xdr:col>5</xdr:col>
                    <xdr:colOff>22860</xdr:colOff>
                    <xdr:row>117</xdr:row>
                    <xdr:rowOff>15240</xdr:rowOff>
                  </to>
                </anchor>
              </controlPr>
            </control>
          </mc:Choice>
        </mc:AlternateContent>
        <mc:AlternateContent xmlns:mc="http://schemas.openxmlformats.org/markup-compatibility/2006">
          <mc:Choice Requires="x14">
            <control shapeId="33" r:id="rId30" name="Check Box 448">
              <controlPr defaultSize="0" autoFill="0" autoLine="0" autoPict="0">
                <anchor moveWithCells="1">
                  <from>
                    <xdr:col>3</xdr:col>
                    <xdr:colOff>167640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34" r:id="rId31" name="Check Box 450">
              <controlPr defaultSize="0" autoFill="0" autoLine="0" autoPict="0">
                <anchor moveWithCells="1">
                  <from>
                    <xdr:col>3</xdr:col>
                    <xdr:colOff>167640</xdr:colOff>
                    <xdr:row>119</xdr:row>
                    <xdr:rowOff>7620</xdr:rowOff>
                  </from>
                  <to>
                    <xdr:col>5</xdr:col>
                    <xdr:colOff>22860</xdr:colOff>
                    <xdr:row>120</xdr:row>
                    <xdr:rowOff>0</xdr:rowOff>
                  </to>
                </anchor>
              </controlPr>
            </control>
          </mc:Choice>
        </mc:AlternateContent>
        <mc:AlternateContent xmlns:mc="http://schemas.openxmlformats.org/markup-compatibility/2006">
          <mc:Choice Requires="x14">
            <control shapeId="35" r:id="rId32" name="Check Box 451">
              <controlPr defaultSize="0" autoFill="0" autoLine="0" autoPict="0">
                <anchor moveWithCells="1">
                  <from>
                    <xdr:col>4</xdr:col>
                    <xdr:colOff>0</xdr:colOff>
                    <xdr:row>120</xdr:row>
                    <xdr:rowOff>0</xdr:rowOff>
                  </from>
                  <to>
                    <xdr:col>5</xdr:col>
                    <xdr:colOff>30480</xdr:colOff>
                    <xdr:row>121</xdr:row>
                    <xdr:rowOff>0</xdr:rowOff>
                  </to>
                </anchor>
              </controlPr>
            </control>
          </mc:Choice>
        </mc:AlternateContent>
        <mc:AlternateContent xmlns:mc="http://schemas.openxmlformats.org/markup-compatibility/2006">
          <mc:Choice Requires="x14">
            <control shapeId="36" r:id="rId33" name="Check Box 452">
              <controlPr defaultSize="0" autoFill="0" autoLine="0" autoPict="0">
                <anchor moveWithCells="1">
                  <from>
                    <xdr:col>4</xdr:col>
                    <xdr:colOff>7620</xdr:colOff>
                    <xdr:row>120</xdr:row>
                    <xdr:rowOff>137160</xdr:rowOff>
                  </from>
                  <to>
                    <xdr:col>5</xdr:col>
                    <xdr:colOff>0</xdr:colOff>
                    <xdr:row>122</xdr:row>
                    <xdr:rowOff>0</xdr:rowOff>
                  </to>
                </anchor>
              </controlPr>
            </control>
          </mc:Choice>
        </mc:AlternateContent>
        <mc:AlternateContent xmlns:mc="http://schemas.openxmlformats.org/markup-compatibility/2006">
          <mc:Choice Requires="x14">
            <control shapeId="37" r:id="rId34" name="Check Box 453">
              <controlPr defaultSize="0" autoFill="0" autoLine="0" autoPict="0">
                <anchor moveWithCells="1">
                  <from>
                    <xdr:col>4</xdr:col>
                    <xdr:colOff>0</xdr:colOff>
                    <xdr:row>122</xdr:row>
                    <xdr:rowOff>15240</xdr:rowOff>
                  </from>
                  <to>
                    <xdr:col>5</xdr:col>
                    <xdr:colOff>7620</xdr:colOff>
                    <xdr:row>122</xdr:row>
                    <xdr:rowOff>137160</xdr:rowOff>
                  </to>
                </anchor>
              </controlPr>
            </control>
          </mc:Choice>
        </mc:AlternateContent>
        <mc:AlternateContent xmlns:mc="http://schemas.openxmlformats.org/markup-compatibility/2006">
          <mc:Choice Requires="x14">
            <control shapeId="38" r:id="rId35" name="Check Box 454">
              <controlPr defaultSize="0" autoFill="0" autoLine="0" autoPict="0">
                <anchor moveWithCells="1">
                  <from>
                    <xdr:col>4</xdr:col>
                    <xdr:colOff>7620</xdr:colOff>
                    <xdr:row>122</xdr:row>
                    <xdr:rowOff>152400</xdr:rowOff>
                  </from>
                  <to>
                    <xdr:col>5</xdr:col>
                    <xdr:colOff>7620</xdr:colOff>
                    <xdr:row>123</xdr:row>
                    <xdr:rowOff>289560</xdr:rowOff>
                  </to>
                </anchor>
              </controlPr>
            </control>
          </mc:Choice>
        </mc:AlternateContent>
        <mc:AlternateContent xmlns:mc="http://schemas.openxmlformats.org/markup-compatibility/2006">
          <mc:Choice Requires="x14">
            <control shapeId="39"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40" r:id="rId37" name="Check Box 456">
              <controlPr defaultSize="0" autoFill="0" autoLine="0" autoPict="0">
                <anchor moveWithCells="1">
                  <from>
                    <xdr:col>4</xdr:col>
                    <xdr:colOff>7620</xdr:colOff>
                    <xdr:row>124</xdr:row>
                    <xdr:rowOff>15240</xdr:rowOff>
                  </from>
                  <to>
                    <xdr:col>5</xdr:col>
                    <xdr:colOff>7620</xdr:colOff>
                    <xdr:row>124</xdr:row>
                    <xdr:rowOff>144780</xdr:rowOff>
                  </to>
                </anchor>
              </controlPr>
            </control>
          </mc:Choice>
        </mc:AlternateContent>
        <mc:AlternateContent xmlns:mc="http://schemas.openxmlformats.org/markup-compatibility/2006">
          <mc:Choice Requires="x14">
            <control shapeId="41" r:id="rId38" name="Check Box 457">
              <controlPr defaultSize="0" autoFill="0" autoLine="0" autoPict="0">
                <anchor moveWithCells="1">
                  <from>
                    <xdr:col>4</xdr:col>
                    <xdr:colOff>15240</xdr:colOff>
                    <xdr:row>126</xdr:row>
                    <xdr:rowOff>15240</xdr:rowOff>
                  </from>
                  <to>
                    <xdr:col>5</xdr:col>
                    <xdr:colOff>7620</xdr:colOff>
                    <xdr:row>126</xdr:row>
                    <xdr:rowOff>289560</xdr:rowOff>
                  </to>
                </anchor>
              </controlPr>
            </control>
          </mc:Choice>
        </mc:AlternateContent>
        <mc:AlternateContent xmlns:mc="http://schemas.openxmlformats.org/markup-compatibility/2006">
          <mc:Choice Requires="x14">
            <control shapeId="42" r:id="rId39" name="Check Box 458">
              <controlPr defaultSize="0" autoFill="0" autoLine="0" autoPict="0">
                <anchor moveWithCells="1">
                  <from>
                    <xdr:col>4</xdr:col>
                    <xdr:colOff>7620</xdr:colOff>
                    <xdr:row>127</xdr:row>
                    <xdr:rowOff>22860</xdr:rowOff>
                  </from>
                  <to>
                    <xdr:col>4</xdr:col>
                    <xdr:colOff>160020</xdr:colOff>
                    <xdr:row>128</xdr:row>
                    <xdr:rowOff>7620</xdr:rowOff>
                  </to>
                </anchor>
              </controlPr>
            </control>
          </mc:Choice>
        </mc:AlternateContent>
        <mc:AlternateContent xmlns:mc="http://schemas.openxmlformats.org/markup-compatibility/2006">
          <mc:Choice Requires="x14">
            <control shapeId="43" r:id="rId40" name="Check Box 459">
              <controlPr defaultSize="0" autoFill="0" autoLine="0" autoPict="0">
                <anchor moveWithCells="1">
                  <from>
                    <xdr:col>4</xdr:col>
                    <xdr:colOff>0</xdr:colOff>
                    <xdr:row>128</xdr:row>
                    <xdr:rowOff>7620</xdr:rowOff>
                  </from>
                  <to>
                    <xdr:col>4</xdr:col>
                    <xdr:colOff>160020</xdr:colOff>
                    <xdr:row>128</xdr:row>
                    <xdr:rowOff>144780</xdr:rowOff>
                  </to>
                </anchor>
              </controlPr>
            </control>
          </mc:Choice>
        </mc:AlternateContent>
        <mc:AlternateContent xmlns:mc="http://schemas.openxmlformats.org/markup-compatibility/2006">
          <mc:Choice Requires="x14">
            <control shapeId="44" r:id="rId41" name="Check Box 461">
              <controlPr defaultSize="0" autoFill="0" autoLine="0" autoPict="0">
                <anchor moveWithCells="1">
                  <from>
                    <xdr:col>14</xdr:col>
                    <xdr:colOff>53340</xdr:colOff>
                    <xdr:row>130</xdr:row>
                    <xdr:rowOff>22860</xdr:rowOff>
                  </from>
                  <to>
                    <xdr:col>15</xdr:col>
                    <xdr:colOff>76200</xdr:colOff>
                    <xdr:row>130</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90" zoomScaleNormal="120" zoomScaleSheetLayoutView="90" workbookViewId="0">
      <selection activeCell="V19" sqref="V19"/>
    </sheetView>
  </sheetViews>
  <sheetFormatPr defaultColWidth="9" defaultRowHeight="13.2" x14ac:dyDescent="0.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7.33203125" style="5" customWidth="1"/>
    <col min="23" max="23" width="9.77734375" style="5" customWidth="1"/>
    <col min="24" max="16384" width="9" style="5"/>
  </cols>
  <sheetData>
    <row r="1" spans="1:23" ht="13.8" x14ac:dyDescent="0.2">
      <c r="A1" s="80" t="s">
        <v>104</v>
      </c>
      <c r="B1" s="80"/>
      <c r="C1" s="81"/>
      <c r="D1" s="81"/>
      <c r="E1" s="81"/>
      <c r="F1" s="81"/>
      <c r="G1" s="81"/>
      <c r="H1" s="81"/>
      <c r="I1" s="81" t="s">
        <v>285</v>
      </c>
      <c r="J1" s="81"/>
      <c r="K1" s="81"/>
      <c r="L1" s="81"/>
      <c r="M1" s="81"/>
      <c r="N1" s="81"/>
      <c r="O1" s="81"/>
      <c r="P1" s="81"/>
      <c r="Q1" s="81"/>
      <c r="R1" s="81"/>
      <c r="S1" s="81"/>
      <c r="T1" s="81"/>
    </row>
    <row r="2" spans="1:23" ht="10.5" customHeight="1" thickBot="1" x14ac:dyDescent="0.25">
      <c r="A2" s="81"/>
      <c r="B2" s="81"/>
      <c r="C2" s="81"/>
      <c r="D2" s="81"/>
      <c r="E2" s="81"/>
      <c r="F2" s="81"/>
      <c r="G2" s="81"/>
      <c r="H2" s="81"/>
      <c r="I2" s="81"/>
      <c r="J2" s="81"/>
      <c r="K2" s="81"/>
      <c r="L2" s="81"/>
      <c r="M2" s="81"/>
      <c r="N2" s="81"/>
      <c r="O2" s="81"/>
      <c r="P2" s="81"/>
      <c r="Q2" s="81"/>
      <c r="R2" s="81"/>
      <c r="S2" s="81"/>
      <c r="T2" s="81"/>
    </row>
    <row r="3" spans="1:23" ht="15" thickBot="1" x14ac:dyDescent="0.25">
      <c r="A3" s="823" t="s">
        <v>25</v>
      </c>
      <c r="B3" s="823"/>
      <c r="C3" s="824"/>
      <c r="D3" s="820">
        <f>基本情報入力シート!$M$37</f>
        <v>0</v>
      </c>
      <c r="E3" s="821"/>
      <c r="F3" s="821"/>
      <c r="G3" s="821"/>
      <c r="H3" s="821"/>
      <c r="I3" s="821"/>
      <c r="J3" s="821"/>
      <c r="K3" s="821"/>
      <c r="L3" s="821"/>
      <c r="M3" s="821"/>
      <c r="N3" s="821"/>
      <c r="O3" s="822"/>
      <c r="P3" s="81"/>
      <c r="Q3" s="81"/>
      <c r="R3" s="81"/>
      <c r="S3" s="81"/>
      <c r="T3" s="81"/>
      <c r="U3" s="139"/>
      <c r="V3" s="139"/>
    </row>
    <row r="4" spans="1:23" ht="15" thickBot="1" x14ac:dyDescent="0.25">
      <c r="A4" s="82"/>
      <c r="B4" s="82"/>
      <c r="C4" s="82"/>
      <c r="D4" s="83"/>
      <c r="E4" s="83"/>
      <c r="F4" s="83"/>
      <c r="G4" s="83"/>
      <c r="H4" s="83"/>
      <c r="I4" s="83"/>
      <c r="J4" s="83"/>
      <c r="K4" s="83"/>
      <c r="L4" s="83"/>
      <c r="M4" s="83"/>
      <c r="N4" s="83"/>
      <c r="O4" s="81"/>
      <c r="P4" s="81"/>
      <c r="Q4" s="81"/>
      <c r="R4" s="81"/>
      <c r="S4" s="81"/>
      <c r="T4" s="81"/>
      <c r="V4" s="38"/>
      <c r="W4" s="38"/>
    </row>
    <row r="5" spans="1:23" x14ac:dyDescent="0.2">
      <c r="A5" s="81"/>
      <c r="B5" s="839"/>
      <c r="C5" s="840"/>
      <c r="D5" s="840"/>
      <c r="E5" s="840"/>
      <c r="F5" s="840"/>
      <c r="G5" s="840"/>
      <c r="H5" s="840"/>
      <c r="I5" s="840"/>
      <c r="J5" s="840"/>
      <c r="K5" s="840"/>
      <c r="L5" s="840"/>
      <c r="M5" s="840"/>
      <c r="N5" s="840"/>
      <c r="O5" s="840"/>
      <c r="P5" s="825" t="s">
        <v>53</v>
      </c>
      <c r="Q5" s="81"/>
    </row>
    <row r="6" spans="1:23" x14ac:dyDescent="0.2">
      <c r="A6" s="81"/>
      <c r="B6" s="841"/>
      <c r="C6" s="842"/>
      <c r="D6" s="842"/>
      <c r="E6" s="842"/>
      <c r="F6" s="842"/>
      <c r="G6" s="842"/>
      <c r="H6" s="842"/>
      <c r="I6" s="842"/>
      <c r="J6" s="842"/>
      <c r="K6" s="842"/>
      <c r="L6" s="842"/>
      <c r="M6" s="842"/>
      <c r="N6" s="842"/>
      <c r="O6" s="842"/>
      <c r="P6" s="826"/>
      <c r="Q6" s="81"/>
    </row>
    <row r="7" spans="1:23" ht="18" customHeight="1" x14ac:dyDescent="0.2">
      <c r="B7" s="843" t="s">
        <v>109</v>
      </c>
      <c r="C7" s="844"/>
      <c r="D7" s="844"/>
      <c r="E7" s="844"/>
      <c r="F7" s="844"/>
      <c r="G7" s="844"/>
      <c r="H7" s="844"/>
      <c r="I7" s="844"/>
      <c r="J7" s="844"/>
      <c r="K7" s="844"/>
      <c r="L7" s="844"/>
      <c r="M7" s="844"/>
      <c r="N7" s="844"/>
      <c r="O7" s="845"/>
      <c r="P7" s="147">
        <f>SUM(R19:R118)</f>
        <v>0</v>
      </c>
      <c r="Q7" s="81"/>
    </row>
    <row r="8" spans="1:23" ht="18" customHeight="1" x14ac:dyDescent="0.2">
      <c r="B8" s="846" t="s">
        <v>82</v>
      </c>
      <c r="C8" s="847"/>
      <c r="D8" s="847"/>
      <c r="E8" s="847"/>
      <c r="F8" s="847"/>
      <c r="G8" s="847"/>
      <c r="H8" s="847"/>
      <c r="I8" s="847"/>
      <c r="J8" s="847"/>
      <c r="K8" s="847"/>
      <c r="L8" s="847"/>
      <c r="M8" s="847"/>
      <c r="N8" s="847"/>
      <c r="O8" s="848"/>
      <c r="P8" s="147">
        <f>SUM(T19:T118)</f>
        <v>0</v>
      </c>
      <c r="Q8"/>
      <c r="R8"/>
      <c r="S8"/>
      <c r="T8"/>
    </row>
    <row r="9" spans="1:23" ht="18" customHeight="1" thickBot="1" x14ac:dyDescent="0.25">
      <c r="B9" s="849" t="s">
        <v>110</v>
      </c>
      <c r="C9" s="850"/>
      <c r="D9" s="850"/>
      <c r="E9" s="850"/>
      <c r="F9" s="850"/>
      <c r="G9" s="850"/>
      <c r="H9" s="850"/>
      <c r="I9" s="850"/>
      <c r="J9" s="850"/>
      <c r="K9" s="850"/>
      <c r="L9" s="850"/>
      <c r="M9" s="850"/>
      <c r="N9" s="850"/>
      <c r="O9" s="850"/>
      <c r="P9" s="166">
        <f>SUM(V19:V118)</f>
        <v>0</v>
      </c>
      <c r="Q9" s="146"/>
      <c r="R9" s="145"/>
      <c r="S9" s="86"/>
      <c r="T9" s="86"/>
      <c r="U9"/>
      <c r="V9"/>
    </row>
    <row r="10" spans="1:23" ht="9" customHeight="1" x14ac:dyDescent="0.2">
      <c r="A10" s="81"/>
      <c r="B10" s="81"/>
      <c r="C10" s="81"/>
      <c r="D10" s="81"/>
      <c r="E10" s="81"/>
      <c r="F10" s="81"/>
      <c r="G10" s="81"/>
      <c r="H10" s="81"/>
      <c r="I10" s="81"/>
      <c r="J10" s="81"/>
      <c r="K10" s="81"/>
      <c r="L10" s="81"/>
      <c r="M10" s="81"/>
      <c r="N10" s="81"/>
      <c r="O10" s="81"/>
      <c r="P10" s="81"/>
      <c r="Q10" s="81"/>
      <c r="R10" s="81"/>
      <c r="S10" s="84"/>
      <c r="T10" s="81"/>
      <c r="U10" s="81"/>
    </row>
    <row r="11" spans="1:23" ht="33.75" customHeight="1" x14ac:dyDescent="0.2">
      <c r="A11" s="81"/>
      <c r="B11" s="851" t="s">
        <v>286</v>
      </c>
      <c r="C11" s="852"/>
      <c r="D11" s="852"/>
      <c r="E11" s="852"/>
      <c r="F11" s="852"/>
      <c r="G11" s="852"/>
      <c r="H11" s="852"/>
      <c r="I11" s="852"/>
      <c r="J11" s="852"/>
      <c r="K11" s="852"/>
      <c r="L11" s="852"/>
      <c r="M11" s="852"/>
      <c r="N11" s="852"/>
      <c r="O11" s="852"/>
      <c r="P11" s="852"/>
      <c r="Q11" s="852"/>
      <c r="R11" s="852"/>
      <c r="S11" s="852"/>
      <c r="T11" s="852"/>
      <c r="U11" s="852"/>
      <c r="V11" s="852"/>
    </row>
    <row r="12" spans="1:23" ht="9" customHeight="1" x14ac:dyDescent="0.2">
      <c r="A12" s="87"/>
      <c r="B12" s="87"/>
      <c r="C12" s="87"/>
      <c r="D12" s="87"/>
      <c r="E12" s="87"/>
      <c r="F12" s="87"/>
      <c r="G12" s="87"/>
      <c r="H12" s="87"/>
      <c r="I12" s="87"/>
      <c r="J12" s="87"/>
      <c r="K12" s="87"/>
      <c r="L12" s="87"/>
      <c r="M12" s="87"/>
      <c r="N12" s="87"/>
      <c r="O12" s="88"/>
      <c r="P12" s="81"/>
      <c r="Q12" s="81"/>
      <c r="R12" s="81"/>
      <c r="S12" s="81"/>
      <c r="T12" s="81"/>
      <c r="U12" s="81"/>
    </row>
    <row r="13" spans="1:23" ht="18.75" customHeight="1" x14ac:dyDescent="0.2">
      <c r="A13" s="831"/>
      <c r="B13" s="833" t="s">
        <v>84</v>
      </c>
      <c r="C13" s="834"/>
      <c r="D13" s="834"/>
      <c r="E13" s="834"/>
      <c r="F13" s="834"/>
      <c r="G13" s="834"/>
      <c r="H13" s="834"/>
      <c r="I13" s="834"/>
      <c r="J13" s="834"/>
      <c r="K13" s="835"/>
      <c r="L13" s="827" t="s">
        <v>44</v>
      </c>
      <c r="M13" s="854" t="s">
        <v>49</v>
      </c>
      <c r="N13" s="835"/>
      <c r="O13" s="835" t="s">
        <v>45</v>
      </c>
      <c r="P13" s="829" t="s">
        <v>9</v>
      </c>
      <c r="Q13" s="89" t="s">
        <v>109</v>
      </c>
      <c r="R13" s="90"/>
      <c r="S13" s="85" t="s">
        <v>82</v>
      </c>
      <c r="T13" s="91"/>
      <c r="U13" s="92"/>
      <c r="V13" s="421" t="s">
        <v>110</v>
      </c>
      <c r="W13" s="161"/>
    </row>
    <row r="14" spans="1:23" ht="7.5" customHeight="1" x14ac:dyDescent="0.2">
      <c r="A14" s="832"/>
      <c r="B14" s="836"/>
      <c r="C14" s="837"/>
      <c r="D14" s="837"/>
      <c r="E14" s="837"/>
      <c r="F14" s="837"/>
      <c r="G14" s="837"/>
      <c r="H14" s="837"/>
      <c r="I14" s="837"/>
      <c r="J14" s="837"/>
      <c r="K14" s="838"/>
      <c r="L14" s="828"/>
      <c r="M14" s="855"/>
      <c r="N14" s="856"/>
      <c r="O14" s="838"/>
      <c r="P14" s="830"/>
      <c r="Q14" s="827" t="s">
        <v>166</v>
      </c>
      <c r="R14" s="833" t="s">
        <v>53</v>
      </c>
      <c r="S14" s="827" t="s">
        <v>167</v>
      </c>
      <c r="T14" s="833" t="s">
        <v>53</v>
      </c>
      <c r="U14" s="831" t="s">
        <v>83</v>
      </c>
      <c r="V14" s="827" t="s">
        <v>168</v>
      </c>
      <c r="W14" s="161"/>
    </row>
    <row r="15" spans="1:23" ht="19.5" customHeight="1" x14ac:dyDescent="0.2">
      <c r="A15" s="832"/>
      <c r="B15" s="836"/>
      <c r="C15" s="837"/>
      <c r="D15" s="837"/>
      <c r="E15" s="837"/>
      <c r="F15" s="837"/>
      <c r="G15" s="837"/>
      <c r="H15" s="837"/>
      <c r="I15" s="837"/>
      <c r="J15" s="837"/>
      <c r="K15" s="838"/>
      <c r="L15" s="828"/>
      <c r="M15" s="829" t="s">
        <v>52</v>
      </c>
      <c r="N15" s="829" t="s">
        <v>51</v>
      </c>
      <c r="O15" s="838"/>
      <c r="P15" s="830"/>
      <c r="Q15" s="828"/>
      <c r="R15" s="828"/>
      <c r="S15" s="828"/>
      <c r="T15" s="853"/>
      <c r="U15" s="832"/>
      <c r="V15" s="828"/>
      <c r="W15" s="162"/>
    </row>
    <row r="16" spans="1:23" ht="15.75" customHeight="1" x14ac:dyDescent="0.2">
      <c r="A16" s="832"/>
      <c r="B16" s="836"/>
      <c r="C16" s="837"/>
      <c r="D16" s="837"/>
      <c r="E16" s="837"/>
      <c r="F16" s="837"/>
      <c r="G16" s="837"/>
      <c r="H16" s="837"/>
      <c r="I16" s="837"/>
      <c r="J16" s="837"/>
      <c r="K16" s="838"/>
      <c r="L16" s="828"/>
      <c r="M16" s="830"/>
      <c r="N16" s="830"/>
      <c r="O16" s="838"/>
      <c r="P16" s="830"/>
      <c r="Q16" s="828"/>
      <c r="R16" s="828"/>
      <c r="S16" s="828"/>
      <c r="T16" s="828"/>
      <c r="U16" s="832"/>
      <c r="V16" s="828"/>
      <c r="W16" s="162"/>
    </row>
    <row r="17" spans="1:23" ht="18.75" customHeight="1" x14ac:dyDescent="0.2">
      <c r="A17" s="93"/>
      <c r="B17" s="836"/>
      <c r="C17" s="837"/>
      <c r="D17" s="837"/>
      <c r="E17" s="837"/>
      <c r="F17" s="837"/>
      <c r="G17" s="837"/>
      <c r="H17" s="837"/>
      <c r="I17" s="837"/>
      <c r="J17" s="837"/>
      <c r="K17" s="838"/>
      <c r="L17" s="828"/>
      <c r="M17" s="830"/>
      <c r="N17" s="830"/>
      <c r="O17" s="838"/>
      <c r="P17" s="830"/>
      <c r="Q17" s="828"/>
      <c r="R17" s="828"/>
      <c r="S17" s="828"/>
      <c r="T17" s="828"/>
      <c r="U17" s="832"/>
      <c r="V17" s="828"/>
      <c r="W17" s="162"/>
    </row>
    <row r="18" spans="1:23" ht="11.25" customHeight="1" x14ac:dyDescent="0.2">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x14ac:dyDescent="0.2">
      <c r="A19" s="102" t="s">
        <v>8</v>
      </c>
      <c r="B19" s="857" t="str">
        <f>IF(基本情報入力シート!C53="","",基本情報入力シート!C53)</f>
        <v/>
      </c>
      <c r="C19" s="858"/>
      <c r="D19" s="858"/>
      <c r="E19" s="858"/>
      <c r="F19" s="858"/>
      <c r="G19" s="858"/>
      <c r="H19" s="858"/>
      <c r="I19" s="858"/>
      <c r="J19" s="858"/>
      <c r="K19" s="859"/>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x14ac:dyDescent="0.2">
      <c r="A20" s="112">
        <f>A19+1</f>
        <v>2</v>
      </c>
      <c r="B20" s="857" t="str">
        <f>IF(基本情報入力シート!C54="","",基本情報入力シート!C54)</f>
        <v/>
      </c>
      <c r="C20" s="858"/>
      <c r="D20" s="858"/>
      <c r="E20" s="858"/>
      <c r="F20" s="858"/>
      <c r="G20" s="858"/>
      <c r="H20" s="858"/>
      <c r="I20" s="858"/>
      <c r="J20" s="858"/>
      <c r="K20" s="859"/>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x14ac:dyDescent="0.2">
      <c r="A21" s="112">
        <f t="shared" ref="A21:A118" si="0">A20+1</f>
        <v>3</v>
      </c>
      <c r="B21" s="857" t="str">
        <f>IF(基本情報入力シート!C55="","",基本情報入力シート!C55)</f>
        <v/>
      </c>
      <c r="C21" s="858"/>
      <c r="D21" s="858"/>
      <c r="E21" s="858"/>
      <c r="F21" s="858"/>
      <c r="G21" s="858"/>
      <c r="H21" s="858"/>
      <c r="I21" s="858"/>
      <c r="J21" s="858"/>
      <c r="K21" s="859"/>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x14ac:dyDescent="0.2">
      <c r="A22" s="112">
        <f t="shared" si="0"/>
        <v>4</v>
      </c>
      <c r="B22" s="857" t="str">
        <f>IF(基本情報入力シート!C56="","",基本情報入力シート!C56)</f>
        <v/>
      </c>
      <c r="C22" s="858"/>
      <c r="D22" s="858"/>
      <c r="E22" s="858"/>
      <c r="F22" s="858"/>
      <c r="G22" s="858"/>
      <c r="H22" s="858"/>
      <c r="I22" s="858"/>
      <c r="J22" s="858"/>
      <c r="K22" s="859"/>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x14ac:dyDescent="0.2">
      <c r="A23" s="112">
        <f t="shared" si="0"/>
        <v>5</v>
      </c>
      <c r="B23" s="857" t="str">
        <f>IF(基本情報入力シート!C57="","",基本情報入力シート!C57)</f>
        <v/>
      </c>
      <c r="C23" s="858"/>
      <c r="D23" s="858"/>
      <c r="E23" s="858"/>
      <c r="F23" s="858"/>
      <c r="G23" s="858"/>
      <c r="H23" s="858"/>
      <c r="I23" s="858"/>
      <c r="J23" s="858"/>
      <c r="K23" s="859"/>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x14ac:dyDescent="0.2">
      <c r="A24" s="112">
        <f t="shared" si="0"/>
        <v>6</v>
      </c>
      <c r="B24" s="857" t="str">
        <f>IF(基本情報入力シート!C58="","",基本情報入力シート!C58)</f>
        <v/>
      </c>
      <c r="C24" s="858"/>
      <c r="D24" s="858"/>
      <c r="E24" s="858"/>
      <c r="F24" s="858"/>
      <c r="G24" s="858"/>
      <c r="H24" s="858"/>
      <c r="I24" s="858"/>
      <c r="J24" s="858"/>
      <c r="K24" s="859"/>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x14ac:dyDescent="0.2">
      <c r="A25" s="112">
        <f t="shared" si="0"/>
        <v>7</v>
      </c>
      <c r="B25" s="857" t="str">
        <f>IF(基本情報入力シート!C59="","",基本情報入力シート!C59)</f>
        <v/>
      </c>
      <c r="C25" s="858"/>
      <c r="D25" s="858"/>
      <c r="E25" s="858"/>
      <c r="F25" s="858"/>
      <c r="G25" s="858"/>
      <c r="H25" s="858"/>
      <c r="I25" s="858"/>
      <c r="J25" s="858"/>
      <c r="K25" s="859"/>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x14ac:dyDescent="0.2">
      <c r="A26" s="112">
        <f t="shared" si="0"/>
        <v>8</v>
      </c>
      <c r="B26" s="857" t="str">
        <f>IF(基本情報入力シート!C60="","",基本情報入力シート!C60)</f>
        <v/>
      </c>
      <c r="C26" s="858"/>
      <c r="D26" s="858"/>
      <c r="E26" s="858"/>
      <c r="F26" s="858"/>
      <c r="G26" s="858"/>
      <c r="H26" s="858"/>
      <c r="I26" s="858"/>
      <c r="J26" s="858"/>
      <c r="K26" s="859"/>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x14ac:dyDescent="0.2">
      <c r="A27" s="112">
        <f t="shared" si="0"/>
        <v>9</v>
      </c>
      <c r="B27" s="857" t="str">
        <f>IF(基本情報入力シート!C61="","",基本情報入力シート!C61)</f>
        <v/>
      </c>
      <c r="C27" s="858"/>
      <c r="D27" s="858"/>
      <c r="E27" s="858"/>
      <c r="F27" s="858"/>
      <c r="G27" s="858"/>
      <c r="H27" s="858"/>
      <c r="I27" s="858"/>
      <c r="J27" s="858"/>
      <c r="K27" s="859"/>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x14ac:dyDescent="0.2">
      <c r="A28" s="112">
        <f t="shared" si="0"/>
        <v>10</v>
      </c>
      <c r="B28" s="857" t="str">
        <f>IF(基本情報入力シート!C62="","",基本情報入力シート!C62)</f>
        <v/>
      </c>
      <c r="C28" s="858"/>
      <c r="D28" s="858"/>
      <c r="E28" s="858"/>
      <c r="F28" s="858"/>
      <c r="G28" s="858"/>
      <c r="H28" s="858"/>
      <c r="I28" s="858"/>
      <c r="J28" s="858"/>
      <c r="K28" s="859"/>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x14ac:dyDescent="0.2">
      <c r="A29" s="112">
        <f t="shared" si="0"/>
        <v>11</v>
      </c>
      <c r="B29" s="857" t="str">
        <f>IF(基本情報入力シート!C63="","",基本情報入力シート!C63)</f>
        <v/>
      </c>
      <c r="C29" s="858"/>
      <c r="D29" s="858"/>
      <c r="E29" s="858"/>
      <c r="F29" s="858"/>
      <c r="G29" s="858"/>
      <c r="H29" s="858"/>
      <c r="I29" s="858"/>
      <c r="J29" s="858"/>
      <c r="K29" s="859"/>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x14ac:dyDescent="0.2">
      <c r="A30" s="112">
        <f t="shared" si="0"/>
        <v>12</v>
      </c>
      <c r="B30" s="857" t="str">
        <f>IF(基本情報入力シート!C64="","",基本情報入力シート!C64)</f>
        <v/>
      </c>
      <c r="C30" s="858"/>
      <c r="D30" s="858"/>
      <c r="E30" s="858"/>
      <c r="F30" s="858"/>
      <c r="G30" s="858"/>
      <c r="H30" s="858"/>
      <c r="I30" s="858"/>
      <c r="J30" s="858"/>
      <c r="K30" s="859"/>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x14ac:dyDescent="0.2">
      <c r="A31" s="112">
        <f t="shared" si="0"/>
        <v>13</v>
      </c>
      <c r="B31" s="857" t="str">
        <f>IF(基本情報入力シート!C65="","",基本情報入力シート!C65)</f>
        <v/>
      </c>
      <c r="C31" s="858"/>
      <c r="D31" s="858"/>
      <c r="E31" s="858"/>
      <c r="F31" s="858"/>
      <c r="G31" s="858"/>
      <c r="H31" s="858"/>
      <c r="I31" s="858"/>
      <c r="J31" s="858"/>
      <c r="K31" s="859"/>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x14ac:dyDescent="0.2">
      <c r="A32" s="112">
        <f t="shared" si="0"/>
        <v>14</v>
      </c>
      <c r="B32" s="857" t="str">
        <f>IF(基本情報入力シート!C66="","",基本情報入力シート!C66)</f>
        <v/>
      </c>
      <c r="C32" s="858"/>
      <c r="D32" s="858"/>
      <c r="E32" s="858"/>
      <c r="F32" s="858"/>
      <c r="G32" s="858"/>
      <c r="H32" s="858"/>
      <c r="I32" s="858"/>
      <c r="J32" s="858"/>
      <c r="K32" s="859"/>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x14ac:dyDescent="0.2">
      <c r="A33" s="112">
        <f t="shared" si="0"/>
        <v>15</v>
      </c>
      <c r="B33" s="857" t="str">
        <f>IF(基本情報入力シート!C67="","",基本情報入力シート!C67)</f>
        <v/>
      </c>
      <c r="C33" s="858"/>
      <c r="D33" s="858"/>
      <c r="E33" s="858"/>
      <c r="F33" s="858"/>
      <c r="G33" s="858"/>
      <c r="H33" s="858"/>
      <c r="I33" s="858"/>
      <c r="J33" s="858"/>
      <c r="K33" s="859"/>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x14ac:dyDescent="0.2">
      <c r="A34" s="112">
        <f t="shared" si="0"/>
        <v>16</v>
      </c>
      <c r="B34" s="857" t="str">
        <f>IF(基本情報入力シート!C68="","",基本情報入力シート!C68)</f>
        <v/>
      </c>
      <c r="C34" s="858"/>
      <c r="D34" s="858"/>
      <c r="E34" s="858"/>
      <c r="F34" s="858"/>
      <c r="G34" s="858"/>
      <c r="H34" s="858"/>
      <c r="I34" s="858"/>
      <c r="J34" s="858"/>
      <c r="K34" s="859"/>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x14ac:dyDescent="0.2">
      <c r="A35" s="112">
        <f t="shared" si="0"/>
        <v>17</v>
      </c>
      <c r="B35" s="857" t="str">
        <f>IF(基本情報入力シート!C69="","",基本情報入力シート!C69)</f>
        <v/>
      </c>
      <c r="C35" s="858"/>
      <c r="D35" s="858"/>
      <c r="E35" s="858"/>
      <c r="F35" s="858"/>
      <c r="G35" s="858"/>
      <c r="H35" s="858"/>
      <c r="I35" s="858"/>
      <c r="J35" s="858"/>
      <c r="K35" s="859"/>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x14ac:dyDescent="0.2">
      <c r="A36" s="112">
        <f t="shared" si="0"/>
        <v>18</v>
      </c>
      <c r="B36" s="857" t="str">
        <f>IF(基本情報入力シート!C70="","",基本情報入力シート!C70)</f>
        <v/>
      </c>
      <c r="C36" s="858"/>
      <c r="D36" s="858"/>
      <c r="E36" s="858"/>
      <c r="F36" s="858"/>
      <c r="G36" s="858"/>
      <c r="H36" s="858"/>
      <c r="I36" s="858"/>
      <c r="J36" s="858"/>
      <c r="K36" s="859"/>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x14ac:dyDescent="0.2">
      <c r="A37" s="112">
        <f t="shared" si="0"/>
        <v>19</v>
      </c>
      <c r="B37" s="857" t="str">
        <f>IF(基本情報入力シート!C71="","",基本情報入力シート!C71)</f>
        <v/>
      </c>
      <c r="C37" s="858"/>
      <c r="D37" s="858"/>
      <c r="E37" s="858"/>
      <c r="F37" s="858"/>
      <c r="G37" s="858"/>
      <c r="H37" s="858"/>
      <c r="I37" s="858"/>
      <c r="J37" s="858"/>
      <c r="K37" s="859"/>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x14ac:dyDescent="0.2">
      <c r="A38" s="112">
        <f t="shared" si="0"/>
        <v>20</v>
      </c>
      <c r="B38" s="857" t="str">
        <f>IF(基本情報入力シート!C72="","",基本情報入力シート!C72)</f>
        <v/>
      </c>
      <c r="C38" s="858"/>
      <c r="D38" s="858"/>
      <c r="E38" s="858"/>
      <c r="F38" s="858"/>
      <c r="G38" s="858"/>
      <c r="H38" s="858"/>
      <c r="I38" s="858"/>
      <c r="J38" s="858"/>
      <c r="K38" s="859"/>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x14ac:dyDescent="0.2">
      <c r="A39" s="112">
        <f t="shared" si="0"/>
        <v>21</v>
      </c>
      <c r="B39" s="857" t="str">
        <f>IF(基本情報入力シート!C73="","",基本情報入力シート!C73)</f>
        <v/>
      </c>
      <c r="C39" s="858"/>
      <c r="D39" s="858"/>
      <c r="E39" s="858"/>
      <c r="F39" s="858"/>
      <c r="G39" s="858"/>
      <c r="H39" s="858"/>
      <c r="I39" s="858"/>
      <c r="J39" s="858"/>
      <c r="K39" s="859"/>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x14ac:dyDescent="0.2">
      <c r="A40" s="112">
        <f t="shared" si="0"/>
        <v>22</v>
      </c>
      <c r="B40" s="857" t="str">
        <f>IF(基本情報入力シート!C74="","",基本情報入力シート!C74)</f>
        <v/>
      </c>
      <c r="C40" s="858"/>
      <c r="D40" s="858"/>
      <c r="E40" s="858"/>
      <c r="F40" s="858"/>
      <c r="G40" s="858"/>
      <c r="H40" s="858"/>
      <c r="I40" s="858"/>
      <c r="J40" s="858"/>
      <c r="K40" s="859"/>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x14ac:dyDescent="0.2">
      <c r="A41" s="112">
        <f t="shared" si="0"/>
        <v>23</v>
      </c>
      <c r="B41" s="857" t="str">
        <f>IF(基本情報入力シート!C75="","",基本情報入力シート!C75)</f>
        <v/>
      </c>
      <c r="C41" s="858"/>
      <c r="D41" s="858"/>
      <c r="E41" s="858"/>
      <c r="F41" s="858"/>
      <c r="G41" s="858"/>
      <c r="H41" s="858"/>
      <c r="I41" s="858"/>
      <c r="J41" s="858"/>
      <c r="K41" s="859"/>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x14ac:dyDescent="0.2">
      <c r="A42" s="112">
        <f t="shared" si="0"/>
        <v>24</v>
      </c>
      <c r="B42" s="857" t="str">
        <f>IF(基本情報入力シート!C76="","",基本情報入力シート!C76)</f>
        <v/>
      </c>
      <c r="C42" s="858"/>
      <c r="D42" s="858"/>
      <c r="E42" s="858"/>
      <c r="F42" s="858"/>
      <c r="G42" s="858"/>
      <c r="H42" s="858"/>
      <c r="I42" s="858"/>
      <c r="J42" s="858"/>
      <c r="K42" s="859"/>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x14ac:dyDescent="0.2">
      <c r="A43" s="112">
        <f t="shared" si="0"/>
        <v>25</v>
      </c>
      <c r="B43" s="857" t="str">
        <f>IF(基本情報入力シート!C77="","",基本情報入力シート!C77)</f>
        <v/>
      </c>
      <c r="C43" s="858"/>
      <c r="D43" s="858"/>
      <c r="E43" s="858"/>
      <c r="F43" s="858"/>
      <c r="G43" s="858"/>
      <c r="H43" s="858"/>
      <c r="I43" s="858"/>
      <c r="J43" s="858"/>
      <c r="K43" s="859"/>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x14ac:dyDescent="0.2">
      <c r="A44" s="112">
        <f t="shared" si="0"/>
        <v>26</v>
      </c>
      <c r="B44" s="857" t="str">
        <f>IF(基本情報入力シート!C78="","",基本情報入力シート!C78)</f>
        <v/>
      </c>
      <c r="C44" s="858"/>
      <c r="D44" s="858"/>
      <c r="E44" s="858"/>
      <c r="F44" s="858"/>
      <c r="G44" s="858"/>
      <c r="H44" s="858"/>
      <c r="I44" s="858"/>
      <c r="J44" s="858"/>
      <c r="K44" s="859"/>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x14ac:dyDescent="0.2">
      <c r="A45" s="112">
        <f t="shared" si="0"/>
        <v>27</v>
      </c>
      <c r="B45" s="857" t="str">
        <f>IF(基本情報入力シート!C79="","",基本情報入力シート!C79)</f>
        <v/>
      </c>
      <c r="C45" s="858"/>
      <c r="D45" s="858"/>
      <c r="E45" s="858"/>
      <c r="F45" s="858"/>
      <c r="G45" s="858"/>
      <c r="H45" s="858"/>
      <c r="I45" s="858"/>
      <c r="J45" s="858"/>
      <c r="K45" s="859"/>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x14ac:dyDescent="0.2">
      <c r="A46" s="112">
        <f t="shared" si="0"/>
        <v>28</v>
      </c>
      <c r="B46" s="857" t="str">
        <f>IF(基本情報入力シート!C80="","",基本情報入力シート!C80)</f>
        <v/>
      </c>
      <c r="C46" s="858"/>
      <c r="D46" s="858"/>
      <c r="E46" s="858"/>
      <c r="F46" s="858"/>
      <c r="G46" s="858"/>
      <c r="H46" s="858"/>
      <c r="I46" s="858"/>
      <c r="J46" s="858"/>
      <c r="K46" s="859"/>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x14ac:dyDescent="0.2">
      <c r="A47" s="112">
        <f t="shared" si="0"/>
        <v>29</v>
      </c>
      <c r="B47" s="857" t="str">
        <f>IF(基本情報入力シート!C81="","",基本情報入力シート!C81)</f>
        <v/>
      </c>
      <c r="C47" s="858"/>
      <c r="D47" s="858"/>
      <c r="E47" s="858"/>
      <c r="F47" s="858"/>
      <c r="G47" s="858"/>
      <c r="H47" s="858"/>
      <c r="I47" s="858"/>
      <c r="J47" s="858"/>
      <c r="K47" s="859"/>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x14ac:dyDescent="0.2">
      <c r="A48" s="112">
        <f t="shared" si="0"/>
        <v>30</v>
      </c>
      <c r="B48" s="857" t="str">
        <f>IF(基本情報入力シート!C82="","",基本情報入力シート!C82)</f>
        <v/>
      </c>
      <c r="C48" s="858"/>
      <c r="D48" s="858"/>
      <c r="E48" s="858"/>
      <c r="F48" s="858"/>
      <c r="G48" s="858"/>
      <c r="H48" s="858"/>
      <c r="I48" s="858"/>
      <c r="J48" s="858"/>
      <c r="K48" s="859"/>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x14ac:dyDescent="0.2">
      <c r="A49" s="112">
        <f t="shared" si="0"/>
        <v>31</v>
      </c>
      <c r="B49" s="857" t="str">
        <f>IF(基本情報入力シート!C83="","",基本情報入力シート!C83)</f>
        <v/>
      </c>
      <c r="C49" s="858"/>
      <c r="D49" s="858"/>
      <c r="E49" s="858"/>
      <c r="F49" s="858"/>
      <c r="G49" s="858"/>
      <c r="H49" s="858"/>
      <c r="I49" s="858"/>
      <c r="J49" s="858"/>
      <c r="K49" s="859"/>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x14ac:dyDescent="0.2">
      <c r="A50" s="112">
        <f t="shared" si="0"/>
        <v>32</v>
      </c>
      <c r="B50" s="857" t="str">
        <f>IF(基本情報入力シート!C84="","",基本情報入力シート!C84)</f>
        <v/>
      </c>
      <c r="C50" s="858"/>
      <c r="D50" s="858"/>
      <c r="E50" s="858"/>
      <c r="F50" s="858"/>
      <c r="G50" s="858"/>
      <c r="H50" s="858"/>
      <c r="I50" s="858"/>
      <c r="J50" s="858"/>
      <c r="K50" s="859"/>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x14ac:dyDescent="0.2">
      <c r="A51" s="112">
        <f t="shared" si="0"/>
        <v>33</v>
      </c>
      <c r="B51" s="857" t="str">
        <f>IF(基本情報入力シート!C85="","",基本情報入力シート!C85)</f>
        <v/>
      </c>
      <c r="C51" s="858"/>
      <c r="D51" s="858"/>
      <c r="E51" s="858"/>
      <c r="F51" s="858"/>
      <c r="G51" s="858"/>
      <c r="H51" s="858"/>
      <c r="I51" s="858"/>
      <c r="J51" s="858"/>
      <c r="K51" s="859"/>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x14ac:dyDescent="0.2">
      <c r="A52" s="112">
        <f t="shared" si="0"/>
        <v>34</v>
      </c>
      <c r="B52" s="857" t="str">
        <f>IF(基本情報入力シート!C86="","",基本情報入力シート!C86)</f>
        <v/>
      </c>
      <c r="C52" s="858"/>
      <c r="D52" s="858"/>
      <c r="E52" s="858"/>
      <c r="F52" s="858"/>
      <c r="G52" s="858"/>
      <c r="H52" s="858"/>
      <c r="I52" s="858"/>
      <c r="J52" s="858"/>
      <c r="K52" s="859"/>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x14ac:dyDescent="0.2">
      <c r="A53" s="112">
        <f t="shared" si="0"/>
        <v>35</v>
      </c>
      <c r="B53" s="857" t="str">
        <f>IF(基本情報入力シート!C87="","",基本情報入力シート!C87)</f>
        <v/>
      </c>
      <c r="C53" s="858"/>
      <c r="D53" s="858"/>
      <c r="E53" s="858"/>
      <c r="F53" s="858"/>
      <c r="G53" s="858"/>
      <c r="H53" s="858"/>
      <c r="I53" s="858"/>
      <c r="J53" s="858"/>
      <c r="K53" s="859"/>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x14ac:dyDescent="0.2">
      <c r="A54" s="112">
        <f t="shared" si="0"/>
        <v>36</v>
      </c>
      <c r="B54" s="857" t="str">
        <f>IF(基本情報入力シート!C88="","",基本情報入力シート!C88)</f>
        <v/>
      </c>
      <c r="C54" s="858"/>
      <c r="D54" s="858"/>
      <c r="E54" s="858"/>
      <c r="F54" s="858"/>
      <c r="G54" s="858"/>
      <c r="H54" s="858"/>
      <c r="I54" s="858"/>
      <c r="J54" s="858"/>
      <c r="K54" s="859"/>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x14ac:dyDescent="0.2">
      <c r="A55" s="112">
        <f t="shared" si="0"/>
        <v>37</v>
      </c>
      <c r="B55" s="857" t="str">
        <f>IF(基本情報入力シート!C89="","",基本情報入力シート!C89)</f>
        <v/>
      </c>
      <c r="C55" s="858"/>
      <c r="D55" s="858"/>
      <c r="E55" s="858"/>
      <c r="F55" s="858"/>
      <c r="G55" s="858"/>
      <c r="H55" s="858"/>
      <c r="I55" s="858"/>
      <c r="J55" s="858"/>
      <c r="K55" s="859"/>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x14ac:dyDescent="0.2">
      <c r="A56" s="112">
        <f t="shared" si="0"/>
        <v>38</v>
      </c>
      <c r="B56" s="857" t="str">
        <f>IF(基本情報入力シート!C90="","",基本情報入力シート!C90)</f>
        <v/>
      </c>
      <c r="C56" s="858"/>
      <c r="D56" s="858"/>
      <c r="E56" s="858"/>
      <c r="F56" s="858"/>
      <c r="G56" s="858"/>
      <c r="H56" s="858"/>
      <c r="I56" s="858"/>
      <c r="J56" s="858"/>
      <c r="K56" s="859"/>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x14ac:dyDescent="0.2">
      <c r="A57" s="112">
        <f t="shared" si="0"/>
        <v>39</v>
      </c>
      <c r="B57" s="857" t="str">
        <f>IF(基本情報入力シート!C91="","",基本情報入力シート!C91)</f>
        <v/>
      </c>
      <c r="C57" s="858"/>
      <c r="D57" s="858"/>
      <c r="E57" s="858"/>
      <c r="F57" s="858"/>
      <c r="G57" s="858"/>
      <c r="H57" s="858"/>
      <c r="I57" s="858"/>
      <c r="J57" s="858"/>
      <c r="K57" s="859"/>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x14ac:dyDescent="0.2">
      <c r="A58" s="112">
        <f t="shared" si="0"/>
        <v>40</v>
      </c>
      <c r="B58" s="857" t="str">
        <f>IF(基本情報入力シート!C92="","",基本情報入力シート!C92)</f>
        <v/>
      </c>
      <c r="C58" s="858"/>
      <c r="D58" s="858"/>
      <c r="E58" s="858"/>
      <c r="F58" s="858"/>
      <c r="G58" s="858"/>
      <c r="H58" s="858"/>
      <c r="I58" s="858"/>
      <c r="J58" s="858"/>
      <c r="K58" s="859"/>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x14ac:dyDescent="0.2">
      <c r="A59" s="112">
        <f t="shared" si="0"/>
        <v>41</v>
      </c>
      <c r="B59" s="857" t="str">
        <f>IF(基本情報入力シート!C93="","",基本情報入力シート!C93)</f>
        <v/>
      </c>
      <c r="C59" s="858"/>
      <c r="D59" s="858"/>
      <c r="E59" s="858"/>
      <c r="F59" s="858"/>
      <c r="G59" s="858"/>
      <c r="H59" s="858"/>
      <c r="I59" s="858"/>
      <c r="J59" s="858"/>
      <c r="K59" s="859"/>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x14ac:dyDescent="0.2">
      <c r="A60" s="112">
        <f t="shared" si="0"/>
        <v>42</v>
      </c>
      <c r="B60" s="857" t="str">
        <f>IF(基本情報入力シート!C94="","",基本情報入力シート!C94)</f>
        <v/>
      </c>
      <c r="C60" s="858"/>
      <c r="D60" s="858"/>
      <c r="E60" s="858"/>
      <c r="F60" s="858"/>
      <c r="G60" s="858"/>
      <c r="H60" s="858"/>
      <c r="I60" s="858"/>
      <c r="J60" s="858"/>
      <c r="K60" s="859"/>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x14ac:dyDescent="0.2">
      <c r="A61" s="112">
        <f t="shared" si="0"/>
        <v>43</v>
      </c>
      <c r="B61" s="857" t="str">
        <f>IF(基本情報入力シート!C95="","",基本情報入力シート!C95)</f>
        <v/>
      </c>
      <c r="C61" s="858"/>
      <c r="D61" s="858"/>
      <c r="E61" s="858"/>
      <c r="F61" s="858"/>
      <c r="G61" s="858"/>
      <c r="H61" s="858"/>
      <c r="I61" s="858"/>
      <c r="J61" s="858"/>
      <c r="K61" s="859"/>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x14ac:dyDescent="0.2">
      <c r="A62" s="112">
        <f t="shared" si="0"/>
        <v>44</v>
      </c>
      <c r="B62" s="857" t="str">
        <f>IF(基本情報入力シート!C96="","",基本情報入力シート!C96)</f>
        <v/>
      </c>
      <c r="C62" s="858"/>
      <c r="D62" s="858"/>
      <c r="E62" s="858"/>
      <c r="F62" s="858"/>
      <c r="G62" s="858"/>
      <c r="H62" s="858"/>
      <c r="I62" s="858"/>
      <c r="J62" s="858"/>
      <c r="K62" s="859"/>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x14ac:dyDescent="0.2">
      <c r="A63" s="112">
        <f t="shared" si="0"/>
        <v>45</v>
      </c>
      <c r="B63" s="857" t="str">
        <f>IF(基本情報入力シート!C97="","",基本情報入力シート!C97)</f>
        <v/>
      </c>
      <c r="C63" s="858"/>
      <c r="D63" s="858"/>
      <c r="E63" s="858"/>
      <c r="F63" s="858"/>
      <c r="G63" s="858"/>
      <c r="H63" s="858"/>
      <c r="I63" s="858"/>
      <c r="J63" s="858"/>
      <c r="K63" s="859"/>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x14ac:dyDescent="0.2">
      <c r="A64" s="112">
        <f t="shared" si="0"/>
        <v>46</v>
      </c>
      <c r="B64" s="857" t="str">
        <f>IF(基本情報入力シート!C98="","",基本情報入力シート!C98)</f>
        <v/>
      </c>
      <c r="C64" s="858"/>
      <c r="D64" s="858"/>
      <c r="E64" s="858"/>
      <c r="F64" s="858"/>
      <c r="G64" s="858"/>
      <c r="H64" s="858"/>
      <c r="I64" s="858"/>
      <c r="J64" s="858"/>
      <c r="K64" s="859"/>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x14ac:dyDescent="0.2">
      <c r="A65" s="112">
        <f t="shared" si="0"/>
        <v>47</v>
      </c>
      <c r="B65" s="857" t="str">
        <f>IF(基本情報入力シート!C99="","",基本情報入力シート!C99)</f>
        <v/>
      </c>
      <c r="C65" s="858"/>
      <c r="D65" s="858"/>
      <c r="E65" s="858"/>
      <c r="F65" s="858"/>
      <c r="G65" s="858"/>
      <c r="H65" s="858"/>
      <c r="I65" s="858"/>
      <c r="J65" s="858"/>
      <c r="K65" s="859"/>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x14ac:dyDescent="0.2">
      <c r="A66" s="112">
        <f t="shared" si="0"/>
        <v>48</v>
      </c>
      <c r="B66" s="857" t="str">
        <f>IF(基本情報入力シート!C100="","",基本情報入力シート!C100)</f>
        <v/>
      </c>
      <c r="C66" s="858"/>
      <c r="D66" s="858"/>
      <c r="E66" s="858"/>
      <c r="F66" s="858"/>
      <c r="G66" s="858"/>
      <c r="H66" s="858"/>
      <c r="I66" s="858"/>
      <c r="J66" s="858"/>
      <c r="K66" s="859"/>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x14ac:dyDescent="0.2">
      <c r="A67" s="112">
        <f t="shared" si="0"/>
        <v>49</v>
      </c>
      <c r="B67" s="857" t="str">
        <f>IF(基本情報入力シート!C101="","",基本情報入力シート!C101)</f>
        <v/>
      </c>
      <c r="C67" s="858"/>
      <c r="D67" s="858"/>
      <c r="E67" s="858"/>
      <c r="F67" s="858"/>
      <c r="G67" s="858"/>
      <c r="H67" s="858"/>
      <c r="I67" s="858"/>
      <c r="J67" s="858"/>
      <c r="K67" s="859"/>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x14ac:dyDescent="0.2">
      <c r="A68" s="112">
        <f t="shared" si="0"/>
        <v>50</v>
      </c>
      <c r="B68" s="857" t="str">
        <f>IF(基本情報入力シート!C102="","",基本情報入力シート!C102)</f>
        <v/>
      </c>
      <c r="C68" s="858"/>
      <c r="D68" s="858"/>
      <c r="E68" s="858"/>
      <c r="F68" s="858"/>
      <c r="G68" s="858"/>
      <c r="H68" s="858"/>
      <c r="I68" s="858"/>
      <c r="J68" s="858"/>
      <c r="K68" s="859"/>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x14ac:dyDescent="0.2">
      <c r="A69" s="112">
        <f t="shared" si="0"/>
        <v>51</v>
      </c>
      <c r="B69" s="857" t="str">
        <f>IF(基本情報入力シート!C103="","",基本情報入力シート!C103)</f>
        <v/>
      </c>
      <c r="C69" s="858"/>
      <c r="D69" s="858"/>
      <c r="E69" s="858"/>
      <c r="F69" s="858"/>
      <c r="G69" s="858"/>
      <c r="H69" s="858"/>
      <c r="I69" s="858"/>
      <c r="J69" s="858"/>
      <c r="K69" s="859"/>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x14ac:dyDescent="0.2">
      <c r="A70" s="112">
        <f t="shared" si="0"/>
        <v>52</v>
      </c>
      <c r="B70" s="857" t="str">
        <f>IF(基本情報入力シート!C104="","",基本情報入力シート!C104)</f>
        <v/>
      </c>
      <c r="C70" s="858"/>
      <c r="D70" s="858"/>
      <c r="E70" s="858"/>
      <c r="F70" s="858"/>
      <c r="G70" s="858"/>
      <c r="H70" s="858"/>
      <c r="I70" s="858"/>
      <c r="J70" s="858"/>
      <c r="K70" s="859"/>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x14ac:dyDescent="0.2">
      <c r="A71" s="112">
        <f t="shared" si="0"/>
        <v>53</v>
      </c>
      <c r="B71" s="857" t="str">
        <f>IF(基本情報入力シート!C105="","",基本情報入力シート!C105)</f>
        <v/>
      </c>
      <c r="C71" s="858"/>
      <c r="D71" s="858"/>
      <c r="E71" s="858"/>
      <c r="F71" s="858"/>
      <c r="G71" s="858"/>
      <c r="H71" s="858"/>
      <c r="I71" s="858"/>
      <c r="J71" s="858"/>
      <c r="K71" s="859"/>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x14ac:dyDescent="0.2">
      <c r="A72" s="112">
        <f t="shared" si="0"/>
        <v>54</v>
      </c>
      <c r="B72" s="857" t="str">
        <f>IF(基本情報入力シート!C106="","",基本情報入力シート!C106)</f>
        <v/>
      </c>
      <c r="C72" s="858"/>
      <c r="D72" s="858"/>
      <c r="E72" s="858"/>
      <c r="F72" s="858"/>
      <c r="G72" s="858"/>
      <c r="H72" s="858"/>
      <c r="I72" s="858"/>
      <c r="J72" s="858"/>
      <c r="K72" s="859"/>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x14ac:dyDescent="0.2">
      <c r="A73" s="112">
        <f t="shared" si="0"/>
        <v>55</v>
      </c>
      <c r="B73" s="857" t="str">
        <f>IF(基本情報入力シート!C107="","",基本情報入力シート!C107)</f>
        <v/>
      </c>
      <c r="C73" s="858"/>
      <c r="D73" s="858"/>
      <c r="E73" s="858"/>
      <c r="F73" s="858"/>
      <c r="G73" s="858"/>
      <c r="H73" s="858"/>
      <c r="I73" s="858"/>
      <c r="J73" s="858"/>
      <c r="K73" s="859"/>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x14ac:dyDescent="0.2">
      <c r="A74" s="112">
        <f t="shared" si="0"/>
        <v>56</v>
      </c>
      <c r="B74" s="857" t="str">
        <f>IF(基本情報入力シート!C108="","",基本情報入力シート!C108)</f>
        <v/>
      </c>
      <c r="C74" s="858"/>
      <c r="D74" s="858"/>
      <c r="E74" s="858"/>
      <c r="F74" s="858"/>
      <c r="G74" s="858"/>
      <c r="H74" s="858"/>
      <c r="I74" s="858"/>
      <c r="J74" s="858"/>
      <c r="K74" s="859"/>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x14ac:dyDescent="0.2">
      <c r="A75" s="112">
        <f t="shared" si="0"/>
        <v>57</v>
      </c>
      <c r="B75" s="857" t="str">
        <f>IF(基本情報入力シート!C109="","",基本情報入力シート!C109)</f>
        <v/>
      </c>
      <c r="C75" s="858"/>
      <c r="D75" s="858"/>
      <c r="E75" s="858"/>
      <c r="F75" s="858"/>
      <c r="G75" s="858"/>
      <c r="H75" s="858"/>
      <c r="I75" s="858"/>
      <c r="J75" s="858"/>
      <c r="K75" s="859"/>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x14ac:dyDescent="0.2">
      <c r="A76" s="112">
        <f t="shared" si="0"/>
        <v>58</v>
      </c>
      <c r="B76" s="857" t="str">
        <f>IF(基本情報入力シート!C110="","",基本情報入力シート!C110)</f>
        <v/>
      </c>
      <c r="C76" s="858"/>
      <c r="D76" s="858"/>
      <c r="E76" s="858"/>
      <c r="F76" s="858"/>
      <c r="G76" s="858"/>
      <c r="H76" s="858"/>
      <c r="I76" s="858"/>
      <c r="J76" s="858"/>
      <c r="K76" s="859"/>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x14ac:dyDescent="0.2">
      <c r="A77" s="112">
        <f t="shared" si="0"/>
        <v>59</v>
      </c>
      <c r="B77" s="857" t="str">
        <f>IF(基本情報入力シート!C111="","",基本情報入力シート!C111)</f>
        <v/>
      </c>
      <c r="C77" s="858"/>
      <c r="D77" s="858"/>
      <c r="E77" s="858"/>
      <c r="F77" s="858"/>
      <c r="G77" s="858"/>
      <c r="H77" s="858"/>
      <c r="I77" s="858"/>
      <c r="J77" s="858"/>
      <c r="K77" s="859"/>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x14ac:dyDescent="0.2">
      <c r="A78" s="112">
        <f t="shared" si="0"/>
        <v>60</v>
      </c>
      <c r="B78" s="857" t="str">
        <f>IF(基本情報入力シート!C112="","",基本情報入力シート!C112)</f>
        <v/>
      </c>
      <c r="C78" s="858"/>
      <c r="D78" s="858"/>
      <c r="E78" s="858"/>
      <c r="F78" s="858"/>
      <c r="G78" s="858"/>
      <c r="H78" s="858"/>
      <c r="I78" s="858"/>
      <c r="J78" s="858"/>
      <c r="K78" s="859"/>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x14ac:dyDescent="0.2">
      <c r="A79" s="112">
        <f t="shared" si="0"/>
        <v>61</v>
      </c>
      <c r="B79" s="857" t="str">
        <f>IF(基本情報入力シート!C113="","",基本情報入力シート!C113)</f>
        <v/>
      </c>
      <c r="C79" s="858"/>
      <c r="D79" s="858"/>
      <c r="E79" s="858"/>
      <c r="F79" s="858"/>
      <c r="G79" s="858"/>
      <c r="H79" s="858"/>
      <c r="I79" s="858"/>
      <c r="J79" s="858"/>
      <c r="K79" s="859"/>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x14ac:dyDescent="0.2">
      <c r="A80" s="112">
        <f t="shared" si="0"/>
        <v>62</v>
      </c>
      <c r="B80" s="857" t="str">
        <f>IF(基本情報入力シート!C114="","",基本情報入力シート!C114)</f>
        <v/>
      </c>
      <c r="C80" s="858"/>
      <c r="D80" s="858"/>
      <c r="E80" s="858"/>
      <c r="F80" s="858"/>
      <c r="G80" s="858"/>
      <c r="H80" s="858"/>
      <c r="I80" s="858"/>
      <c r="J80" s="858"/>
      <c r="K80" s="859"/>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x14ac:dyDescent="0.2">
      <c r="A81" s="112">
        <f t="shared" si="0"/>
        <v>63</v>
      </c>
      <c r="B81" s="857" t="str">
        <f>IF(基本情報入力シート!C115="","",基本情報入力シート!C115)</f>
        <v/>
      </c>
      <c r="C81" s="858"/>
      <c r="D81" s="858"/>
      <c r="E81" s="858"/>
      <c r="F81" s="858"/>
      <c r="G81" s="858"/>
      <c r="H81" s="858"/>
      <c r="I81" s="858"/>
      <c r="J81" s="858"/>
      <c r="K81" s="859"/>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x14ac:dyDescent="0.2">
      <c r="A82" s="112">
        <f t="shared" si="0"/>
        <v>64</v>
      </c>
      <c r="B82" s="857" t="str">
        <f>IF(基本情報入力シート!C116="","",基本情報入力シート!C116)</f>
        <v/>
      </c>
      <c r="C82" s="858"/>
      <c r="D82" s="858"/>
      <c r="E82" s="858"/>
      <c r="F82" s="858"/>
      <c r="G82" s="858"/>
      <c r="H82" s="858"/>
      <c r="I82" s="858"/>
      <c r="J82" s="858"/>
      <c r="K82" s="859"/>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x14ac:dyDescent="0.2">
      <c r="A83" s="112">
        <f t="shared" si="0"/>
        <v>65</v>
      </c>
      <c r="B83" s="857" t="str">
        <f>IF(基本情報入力シート!C117="","",基本情報入力シート!C117)</f>
        <v/>
      </c>
      <c r="C83" s="858"/>
      <c r="D83" s="858"/>
      <c r="E83" s="858"/>
      <c r="F83" s="858"/>
      <c r="G83" s="858"/>
      <c r="H83" s="858"/>
      <c r="I83" s="858"/>
      <c r="J83" s="858"/>
      <c r="K83" s="859"/>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x14ac:dyDescent="0.2">
      <c r="A84" s="112">
        <f t="shared" si="0"/>
        <v>66</v>
      </c>
      <c r="B84" s="857" t="str">
        <f>IF(基本情報入力シート!C118="","",基本情報入力シート!C118)</f>
        <v/>
      </c>
      <c r="C84" s="858"/>
      <c r="D84" s="858"/>
      <c r="E84" s="858"/>
      <c r="F84" s="858"/>
      <c r="G84" s="858"/>
      <c r="H84" s="858"/>
      <c r="I84" s="858"/>
      <c r="J84" s="858"/>
      <c r="K84" s="859"/>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x14ac:dyDescent="0.2">
      <c r="A85" s="112">
        <f t="shared" si="0"/>
        <v>67</v>
      </c>
      <c r="B85" s="857" t="str">
        <f>IF(基本情報入力シート!C119="","",基本情報入力シート!C119)</f>
        <v/>
      </c>
      <c r="C85" s="858"/>
      <c r="D85" s="858"/>
      <c r="E85" s="858"/>
      <c r="F85" s="858"/>
      <c r="G85" s="858"/>
      <c r="H85" s="858"/>
      <c r="I85" s="858"/>
      <c r="J85" s="858"/>
      <c r="K85" s="859"/>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x14ac:dyDescent="0.2">
      <c r="A86" s="112">
        <f t="shared" si="0"/>
        <v>68</v>
      </c>
      <c r="B86" s="857" t="str">
        <f>IF(基本情報入力シート!C120="","",基本情報入力シート!C120)</f>
        <v/>
      </c>
      <c r="C86" s="858"/>
      <c r="D86" s="858"/>
      <c r="E86" s="858"/>
      <c r="F86" s="858"/>
      <c r="G86" s="858"/>
      <c r="H86" s="858"/>
      <c r="I86" s="858"/>
      <c r="J86" s="858"/>
      <c r="K86" s="859"/>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x14ac:dyDescent="0.2">
      <c r="A87" s="112">
        <f t="shared" si="0"/>
        <v>69</v>
      </c>
      <c r="B87" s="857" t="str">
        <f>IF(基本情報入力シート!C121="","",基本情報入力シート!C121)</f>
        <v/>
      </c>
      <c r="C87" s="858"/>
      <c r="D87" s="858"/>
      <c r="E87" s="858"/>
      <c r="F87" s="858"/>
      <c r="G87" s="858"/>
      <c r="H87" s="858"/>
      <c r="I87" s="858"/>
      <c r="J87" s="858"/>
      <c r="K87" s="859"/>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x14ac:dyDescent="0.2">
      <c r="A88" s="112">
        <f t="shared" si="0"/>
        <v>70</v>
      </c>
      <c r="B88" s="857" t="str">
        <f>IF(基本情報入力シート!C122="","",基本情報入力シート!C122)</f>
        <v/>
      </c>
      <c r="C88" s="858"/>
      <c r="D88" s="858"/>
      <c r="E88" s="858"/>
      <c r="F88" s="858"/>
      <c r="G88" s="858"/>
      <c r="H88" s="858"/>
      <c r="I88" s="858"/>
      <c r="J88" s="858"/>
      <c r="K88" s="859"/>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x14ac:dyDescent="0.2">
      <c r="A89" s="112">
        <f t="shared" si="0"/>
        <v>71</v>
      </c>
      <c r="B89" s="857" t="str">
        <f>IF(基本情報入力シート!C123="","",基本情報入力シート!C123)</f>
        <v/>
      </c>
      <c r="C89" s="858"/>
      <c r="D89" s="858"/>
      <c r="E89" s="858"/>
      <c r="F89" s="858"/>
      <c r="G89" s="858"/>
      <c r="H89" s="858"/>
      <c r="I89" s="858"/>
      <c r="J89" s="858"/>
      <c r="K89" s="859"/>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x14ac:dyDescent="0.2">
      <c r="A90" s="112">
        <f t="shared" si="0"/>
        <v>72</v>
      </c>
      <c r="B90" s="857" t="str">
        <f>IF(基本情報入力シート!C124="","",基本情報入力シート!C124)</f>
        <v/>
      </c>
      <c r="C90" s="858"/>
      <c r="D90" s="858"/>
      <c r="E90" s="858"/>
      <c r="F90" s="858"/>
      <c r="G90" s="858"/>
      <c r="H90" s="858"/>
      <c r="I90" s="858"/>
      <c r="J90" s="858"/>
      <c r="K90" s="859"/>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x14ac:dyDescent="0.2">
      <c r="A91" s="112">
        <f t="shared" si="0"/>
        <v>73</v>
      </c>
      <c r="B91" s="857" t="str">
        <f>IF(基本情報入力シート!C125="","",基本情報入力シート!C125)</f>
        <v/>
      </c>
      <c r="C91" s="858"/>
      <c r="D91" s="858"/>
      <c r="E91" s="858"/>
      <c r="F91" s="858"/>
      <c r="G91" s="858"/>
      <c r="H91" s="858"/>
      <c r="I91" s="858"/>
      <c r="J91" s="858"/>
      <c r="K91" s="859"/>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x14ac:dyDescent="0.2">
      <c r="A92" s="112">
        <f t="shared" si="0"/>
        <v>74</v>
      </c>
      <c r="B92" s="857" t="str">
        <f>IF(基本情報入力シート!C126="","",基本情報入力シート!C126)</f>
        <v/>
      </c>
      <c r="C92" s="858"/>
      <c r="D92" s="858"/>
      <c r="E92" s="858"/>
      <c r="F92" s="858"/>
      <c r="G92" s="858"/>
      <c r="H92" s="858"/>
      <c r="I92" s="858"/>
      <c r="J92" s="858"/>
      <c r="K92" s="859"/>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x14ac:dyDescent="0.2">
      <c r="A93" s="112">
        <f t="shared" si="0"/>
        <v>75</v>
      </c>
      <c r="B93" s="857" t="str">
        <f>IF(基本情報入力シート!C127="","",基本情報入力シート!C127)</f>
        <v/>
      </c>
      <c r="C93" s="858"/>
      <c r="D93" s="858"/>
      <c r="E93" s="858"/>
      <c r="F93" s="858"/>
      <c r="G93" s="858"/>
      <c r="H93" s="858"/>
      <c r="I93" s="858"/>
      <c r="J93" s="858"/>
      <c r="K93" s="859"/>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x14ac:dyDescent="0.2">
      <c r="A94" s="112">
        <f t="shared" si="0"/>
        <v>76</v>
      </c>
      <c r="B94" s="857" t="str">
        <f>IF(基本情報入力シート!C128="","",基本情報入力シート!C128)</f>
        <v/>
      </c>
      <c r="C94" s="858"/>
      <c r="D94" s="858"/>
      <c r="E94" s="858"/>
      <c r="F94" s="858"/>
      <c r="G94" s="858"/>
      <c r="H94" s="858"/>
      <c r="I94" s="858"/>
      <c r="J94" s="858"/>
      <c r="K94" s="859"/>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x14ac:dyDescent="0.2">
      <c r="A95" s="112">
        <f t="shared" si="0"/>
        <v>77</v>
      </c>
      <c r="B95" s="857" t="str">
        <f>IF(基本情報入力シート!C129="","",基本情報入力シート!C129)</f>
        <v/>
      </c>
      <c r="C95" s="858"/>
      <c r="D95" s="858"/>
      <c r="E95" s="858"/>
      <c r="F95" s="858"/>
      <c r="G95" s="858"/>
      <c r="H95" s="858"/>
      <c r="I95" s="858"/>
      <c r="J95" s="858"/>
      <c r="K95" s="859"/>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x14ac:dyDescent="0.2">
      <c r="A96" s="112">
        <f t="shared" si="0"/>
        <v>78</v>
      </c>
      <c r="B96" s="857" t="str">
        <f>IF(基本情報入力シート!C130="","",基本情報入力シート!C130)</f>
        <v/>
      </c>
      <c r="C96" s="858"/>
      <c r="D96" s="858"/>
      <c r="E96" s="858"/>
      <c r="F96" s="858"/>
      <c r="G96" s="858"/>
      <c r="H96" s="858"/>
      <c r="I96" s="858"/>
      <c r="J96" s="858"/>
      <c r="K96" s="859"/>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x14ac:dyDescent="0.2">
      <c r="A97" s="112">
        <f t="shared" si="0"/>
        <v>79</v>
      </c>
      <c r="B97" s="857" t="str">
        <f>IF(基本情報入力シート!C131="","",基本情報入力シート!C131)</f>
        <v/>
      </c>
      <c r="C97" s="858"/>
      <c r="D97" s="858"/>
      <c r="E97" s="858"/>
      <c r="F97" s="858"/>
      <c r="G97" s="858"/>
      <c r="H97" s="858"/>
      <c r="I97" s="858"/>
      <c r="J97" s="858"/>
      <c r="K97" s="859"/>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x14ac:dyDescent="0.2">
      <c r="A98" s="112">
        <f t="shared" si="0"/>
        <v>80</v>
      </c>
      <c r="B98" s="857" t="str">
        <f>IF(基本情報入力シート!C132="","",基本情報入力シート!C132)</f>
        <v/>
      </c>
      <c r="C98" s="858"/>
      <c r="D98" s="858"/>
      <c r="E98" s="858"/>
      <c r="F98" s="858"/>
      <c r="G98" s="858"/>
      <c r="H98" s="858"/>
      <c r="I98" s="858"/>
      <c r="J98" s="858"/>
      <c r="K98" s="859"/>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x14ac:dyDescent="0.2">
      <c r="A99" s="112">
        <f t="shared" si="0"/>
        <v>81</v>
      </c>
      <c r="B99" s="857" t="str">
        <f>IF(基本情報入力シート!C133="","",基本情報入力シート!C133)</f>
        <v/>
      </c>
      <c r="C99" s="858"/>
      <c r="D99" s="858"/>
      <c r="E99" s="858"/>
      <c r="F99" s="858"/>
      <c r="G99" s="858"/>
      <c r="H99" s="858"/>
      <c r="I99" s="858"/>
      <c r="J99" s="858"/>
      <c r="K99" s="859"/>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x14ac:dyDescent="0.2">
      <c r="A100" s="112">
        <f t="shared" si="0"/>
        <v>82</v>
      </c>
      <c r="B100" s="857" t="str">
        <f>IF(基本情報入力シート!C134="","",基本情報入力シート!C134)</f>
        <v/>
      </c>
      <c r="C100" s="858"/>
      <c r="D100" s="858"/>
      <c r="E100" s="858"/>
      <c r="F100" s="858"/>
      <c r="G100" s="858"/>
      <c r="H100" s="858"/>
      <c r="I100" s="858"/>
      <c r="J100" s="858"/>
      <c r="K100" s="859"/>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x14ac:dyDescent="0.2">
      <c r="A101" s="112">
        <f t="shared" si="0"/>
        <v>83</v>
      </c>
      <c r="B101" s="857" t="str">
        <f>IF(基本情報入力シート!C135="","",基本情報入力シート!C135)</f>
        <v/>
      </c>
      <c r="C101" s="858"/>
      <c r="D101" s="858"/>
      <c r="E101" s="858"/>
      <c r="F101" s="858"/>
      <c r="G101" s="858"/>
      <c r="H101" s="858"/>
      <c r="I101" s="858"/>
      <c r="J101" s="858"/>
      <c r="K101" s="859"/>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x14ac:dyDescent="0.2">
      <c r="A102" s="112">
        <f t="shared" si="0"/>
        <v>84</v>
      </c>
      <c r="B102" s="857" t="str">
        <f>IF(基本情報入力シート!C136="","",基本情報入力シート!C136)</f>
        <v/>
      </c>
      <c r="C102" s="858"/>
      <c r="D102" s="858"/>
      <c r="E102" s="858"/>
      <c r="F102" s="858"/>
      <c r="G102" s="858"/>
      <c r="H102" s="858"/>
      <c r="I102" s="858"/>
      <c r="J102" s="858"/>
      <c r="K102" s="859"/>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x14ac:dyDescent="0.2">
      <c r="A103" s="112">
        <f t="shared" si="0"/>
        <v>85</v>
      </c>
      <c r="B103" s="857" t="str">
        <f>IF(基本情報入力シート!C137="","",基本情報入力シート!C137)</f>
        <v/>
      </c>
      <c r="C103" s="858"/>
      <c r="D103" s="858"/>
      <c r="E103" s="858"/>
      <c r="F103" s="858"/>
      <c r="G103" s="858"/>
      <c r="H103" s="858"/>
      <c r="I103" s="858"/>
      <c r="J103" s="858"/>
      <c r="K103" s="859"/>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x14ac:dyDescent="0.2">
      <c r="A104" s="112">
        <f t="shared" si="0"/>
        <v>86</v>
      </c>
      <c r="B104" s="857" t="str">
        <f>IF(基本情報入力シート!C138="","",基本情報入力シート!C138)</f>
        <v/>
      </c>
      <c r="C104" s="858"/>
      <c r="D104" s="858"/>
      <c r="E104" s="858"/>
      <c r="F104" s="858"/>
      <c r="G104" s="858"/>
      <c r="H104" s="858"/>
      <c r="I104" s="858"/>
      <c r="J104" s="858"/>
      <c r="K104" s="859"/>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x14ac:dyDescent="0.2">
      <c r="A105" s="112">
        <f t="shared" si="0"/>
        <v>87</v>
      </c>
      <c r="B105" s="857" t="str">
        <f>IF(基本情報入力シート!C139="","",基本情報入力シート!C139)</f>
        <v/>
      </c>
      <c r="C105" s="858"/>
      <c r="D105" s="858"/>
      <c r="E105" s="858"/>
      <c r="F105" s="858"/>
      <c r="G105" s="858"/>
      <c r="H105" s="858"/>
      <c r="I105" s="858"/>
      <c r="J105" s="858"/>
      <c r="K105" s="859"/>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x14ac:dyDescent="0.2">
      <c r="A106" s="112">
        <f t="shared" si="0"/>
        <v>88</v>
      </c>
      <c r="B106" s="857" t="str">
        <f>IF(基本情報入力シート!C140="","",基本情報入力シート!C140)</f>
        <v/>
      </c>
      <c r="C106" s="858"/>
      <c r="D106" s="858"/>
      <c r="E106" s="858"/>
      <c r="F106" s="858"/>
      <c r="G106" s="858"/>
      <c r="H106" s="858"/>
      <c r="I106" s="858"/>
      <c r="J106" s="858"/>
      <c r="K106" s="859"/>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x14ac:dyDescent="0.2">
      <c r="A107" s="112">
        <f t="shared" si="0"/>
        <v>89</v>
      </c>
      <c r="B107" s="857" t="str">
        <f>IF(基本情報入力シート!C141="","",基本情報入力シート!C141)</f>
        <v/>
      </c>
      <c r="C107" s="858"/>
      <c r="D107" s="858"/>
      <c r="E107" s="858"/>
      <c r="F107" s="858"/>
      <c r="G107" s="858"/>
      <c r="H107" s="858"/>
      <c r="I107" s="858"/>
      <c r="J107" s="858"/>
      <c r="K107" s="859"/>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x14ac:dyDescent="0.2">
      <c r="A108" s="112">
        <f t="shared" si="0"/>
        <v>90</v>
      </c>
      <c r="B108" s="857" t="str">
        <f>IF(基本情報入力シート!C142="","",基本情報入力シート!C142)</f>
        <v/>
      </c>
      <c r="C108" s="858"/>
      <c r="D108" s="858"/>
      <c r="E108" s="858"/>
      <c r="F108" s="858"/>
      <c r="G108" s="858"/>
      <c r="H108" s="858"/>
      <c r="I108" s="858"/>
      <c r="J108" s="858"/>
      <c r="K108" s="859"/>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x14ac:dyDescent="0.2">
      <c r="A109" s="112">
        <f t="shared" si="0"/>
        <v>91</v>
      </c>
      <c r="B109" s="857" t="str">
        <f>IF(基本情報入力シート!C143="","",基本情報入力シート!C143)</f>
        <v/>
      </c>
      <c r="C109" s="858"/>
      <c r="D109" s="858"/>
      <c r="E109" s="858"/>
      <c r="F109" s="858"/>
      <c r="G109" s="858"/>
      <c r="H109" s="858"/>
      <c r="I109" s="858"/>
      <c r="J109" s="858"/>
      <c r="K109" s="859"/>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x14ac:dyDescent="0.2">
      <c r="A110" s="112">
        <f t="shared" si="0"/>
        <v>92</v>
      </c>
      <c r="B110" s="857" t="str">
        <f>IF(基本情報入力シート!C144="","",基本情報入力シート!C144)</f>
        <v/>
      </c>
      <c r="C110" s="858"/>
      <c r="D110" s="858"/>
      <c r="E110" s="858"/>
      <c r="F110" s="858"/>
      <c r="G110" s="858"/>
      <c r="H110" s="858"/>
      <c r="I110" s="858"/>
      <c r="J110" s="858"/>
      <c r="K110" s="859"/>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x14ac:dyDescent="0.2">
      <c r="A111" s="112">
        <f t="shared" si="0"/>
        <v>93</v>
      </c>
      <c r="B111" s="857" t="str">
        <f>IF(基本情報入力シート!C145="","",基本情報入力シート!C145)</f>
        <v/>
      </c>
      <c r="C111" s="858"/>
      <c r="D111" s="858"/>
      <c r="E111" s="858"/>
      <c r="F111" s="858"/>
      <c r="G111" s="858"/>
      <c r="H111" s="858"/>
      <c r="I111" s="858"/>
      <c r="J111" s="858"/>
      <c r="K111" s="859"/>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x14ac:dyDescent="0.2">
      <c r="A112" s="112">
        <f t="shared" si="0"/>
        <v>94</v>
      </c>
      <c r="B112" s="857" t="str">
        <f>IF(基本情報入力シート!C146="","",基本情報入力シート!C146)</f>
        <v/>
      </c>
      <c r="C112" s="858"/>
      <c r="D112" s="858"/>
      <c r="E112" s="858"/>
      <c r="F112" s="858"/>
      <c r="G112" s="858"/>
      <c r="H112" s="858"/>
      <c r="I112" s="858"/>
      <c r="J112" s="858"/>
      <c r="K112" s="859"/>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x14ac:dyDescent="0.2">
      <c r="A113" s="112">
        <f t="shared" si="0"/>
        <v>95</v>
      </c>
      <c r="B113" s="857" t="str">
        <f>IF(基本情報入力シート!C147="","",基本情報入力シート!C147)</f>
        <v/>
      </c>
      <c r="C113" s="858"/>
      <c r="D113" s="858"/>
      <c r="E113" s="858"/>
      <c r="F113" s="858"/>
      <c r="G113" s="858"/>
      <c r="H113" s="858"/>
      <c r="I113" s="858"/>
      <c r="J113" s="858"/>
      <c r="K113" s="859"/>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x14ac:dyDescent="0.2">
      <c r="A114" s="112">
        <f t="shared" si="0"/>
        <v>96</v>
      </c>
      <c r="B114" s="857" t="str">
        <f>IF(基本情報入力シート!C148="","",基本情報入力シート!C148)</f>
        <v/>
      </c>
      <c r="C114" s="858"/>
      <c r="D114" s="858"/>
      <c r="E114" s="858"/>
      <c r="F114" s="858"/>
      <c r="G114" s="858"/>
      <c r="H114" s="858"/>
      <c r="I114" s="858"/>
      <c r="J114" s="858"/>
      <c r="K114" s="859"/>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x14ac:dyDescent="0.2">
      <c r="A115" s="112">
        <f t="shared" si="0"/>
        <v>97</v>
      </c>
      <c r="B115" s="857" t="str">
        <f>IF(基本情報入力シート!C149="","",基本情報入力シート!C149)</f>
        <v/>
      </c>
      <c r="C115" s="858"/>
      <c r="D115" s="858"/>
      <c r="E115" s="858"/>
      <c r="F115" s="858"/>
      <c r="G115" s="858"/>
      <c r="H115" s="858"/>
      <c r="I115" s="858"/>
      <c r="J115" s="858"/>
      <c r="K115" s="859"/>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x14ac:dyDescent="0.2">
      <c r="A116" s="112">
        <f t="shared" si="0"/>
        <v>98</v>
      </c>
      <c r="B116" s="857" t="str">
        <f>IF(基本情報入力シート!C150="","",基本情報入力シート!C150)</f>
        <v/>
      </c>
      <c r="C116" s="858"/>
      <c r="D116" s="858"/>
      <c r="E116" s="858"/>
      <c r="F116" s="858"/>
      <c r="G116" s="858"/>
      <c r="H116" s="858"/>
      <c r="I116" s="858"/>
      <c r="J116" s="858"/>
      <c r="K116" s="859"/>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x14ac:dyDescent="0.2">
      <c r="A117" s="112">
        <f t="shared" si="0"/>
        <v>99</v>
      </c>
      <c r="B117" s="857" t="str">
        <f>IF(基本情報入力シート!C151="","",基本情報入力シート!C151)</f>
        <v/>
      </c>
      <c r="C117" s="858"/>
      <c r="D117" s="858"/>
      <c r="E117" s="858"/>
      <c r="F117" s="858"/>
      <c r="G117" s="858"/>
      <c r="H117" s="858"/>
      <c r="I117" s="858"/>
      <c r="J117" s="858"/>
      <c r="K117" s="859"/>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x14ac:dyDescent="0.2">
      <c r="A118" s="112">
        <f t="shared" si="0"/>
        <v>100</v>
      </c>
      <c r="B118" s="857" t="str">
        <f>IF(基本情報入力シート!C152="","",基本情報入力シート!C152)</f>
        <v/>
      </c>
      <c r="C118" s="858"/>
      <c r="D118" s="858"/>
      <c r="E118" s="858"/>
      <c r="F118" s="858"/>
      <c r="G118" s="858"/>
      <c r="H118" s="858"/>
      <c r="I118" s="858"/>
      <c r="J118" s="858"/>
      <c r="K118" s="859"/>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x14ac:dyDescent="0.2">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x14ac:dyDescent="0.2">
      <c r="A120" s="81"/>
      <c r="C120" s="81"/>
      <c r="D120" s="81"/>
      <c r="E120" s="81"/>
      <c r="F120" s="81"/>
      <c r="G120" s="81"/>
      <c r="H120" s="81"/>
      <c r="I120" s="81"/>
      <c r="J120" s="81"/>
      <c r="K120" s="81"/>
      <c r="L120" s="81"/>
      <c r="M120" s="81"/>
      <c r="N120" s="81"/>
      <c r="O120" s="81"/>
      <c r="P120" s="81"/>
      <c r="Q120" s="81"/>
      <c r="R120" s="81"/>
      <c r="S120" s="81"/>
      <c r="T120" s="81"/>
    </row>
    <row r="121" spans="1:23" x14ac:dyDescent="0.2">
      <c r="A121" s="81"/>
      <c r="C121" s="81"/>
      <c r="D121" s="81"/>
      <c r="E121" s="81"/>
      <c r="F121" s="81"/>
      <c r="G121" s="81"/>
      <c r="H121" s="81"/>
      <c r="I121" s="81"/>
      <c r="J121" s="81"/>
      <c r="K121" s="81"/>
      <c r="L121" s="81"/>
      <c r="M121" s="81"/>
      <c r="N121" s="81"/>
      <c r="O121" s="81"/>
      <c r="P121" s="81"/>
      <c r="Q121" s="81"/>
      <c r="R121" s="81"/>
      <c r="S121" s="81"/>
      <c r="T121" s="81"/>
    </row>
    <row r="122" spans="1:23" x14ac:dyDescent="0.2">
      <c r="A122" s="81"/>
      <c r="C122" s="129"/>
      <c r="D122" s="129"/>
      <c r="E122" s="129"/>
      <c r="F122" s="129"/>
      <c r="G122" s="129"/>
      <c r="H122" s="129"/>
      <c r="I122" s="129"/>
      <c r="J122" s="129"/>
      <c r="K122" s="129"/>
      <c r="L122" s="129"/>
      <c r="M122" s="129"/>
      <c r="N122" s="129"/>
      <c r="O122" s="129"/>
      <c r="P122" s="81"/>
      <c r="Q122" s="81"/>
      <c r="R122" s="81"/>
      <c r="S122" s="81"/>
      <c r="T122" s="81"/>
    </row>
    <row r="123" spans="1:23" x14ac:dyDescent="0.2">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7" fitToHeight="0" orientation="landscape" r:id="rId1"/>
  <rowBreaks count="1" manualBreakCount="1">
    <brk id="29" max="21" man="1"/>
  </rowBreaks>
  <ignoredErrors>
    <ignoredError sqref="A19" numberStoredAsText="1"/>
    <ignoredError sqref="O20:O23 A20:A23 L20:M23 O19 B19 L19:M19" numberStoredAsText="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x14ac:dyDescent="0.2"/>
  <cols>
    <col min="1" max="1" width="78.33203125" bestFit="1" customWidth="1"/>
  </cols>
  <sheetData>
    <row r="1" spans="1:1" x14ac:dyDescent="0.2">
      <c r="A1" s="1"/>
    </row>
    <row r="2" spans="1:1" ht="22.5" customHeight="1" x14ac:dyDescent="0.2">
      <c r="A2" s="1" t="s">
        <v>79</v>
      </c>
    </row>
    <row r="3" spans="1:1" ht="39.75" customHeight="1" x14ac:dyDescent="0.2">
      <c r="A3" s="135" t="s">
        <v>78</v>
      </c>
    </row>
    <row r="4" spans="1:1" ht="16.5" customHeight="1" x14ac:dyDescent="0.2">
      <c r="A4" s="137" t="s">
        <v>58</v>
      </c>
    </row>
    <row r="5" spans="1:1" ht="16.5" customHeight="1" x14ac:dyDescent="0.2">
      <c r="A5" s="138" t="s">
        <v>59</v>
      </c>
    </row>
    <row r="6" spans="1:1" ht="16.5" customHeight="1" x14ac:dyDescent="0.2">
      <c r="A6" s="137" t="s">
        <v>60</v>
      </c>
    </row>
    <row r="7" spans="1:1" ht="16.5" customHeight="1" x14ac:dyDescent="0.2">
      <c r="A7" s="137" t="s">
        <v>61</v>
      </c>
    </row>
    <row r="8" spans="1:1" ht="16.5" customHeight="1" x14ac:dyDescent="0.2">
      <c r="A8" s="137" t="s">
        <v>64</v>
      </c>
    </row>
    <row r="9" spans="1:1" ht="16.5" customHeight="1" x14ac:dyDescent="0.2">
      <c r="A9" s="137" t="s">
        <v>63</v>
      </c>
    </row>
    <row r="10" spans="1:1" ht="16.5" customHeight="1" x14ac:dyDescent="0.2">
      <c r="A10" s="137" t="s">
        <v>65</v>
      </c>
    </row>
    <row r="11" spans="1:1" ht="16.5" customHeight="1" x14ac:dyDescent="0.2">
      <c r="A11" s="137" t="s">
        <v>86</v>
      </c>
    </row>
    <row r="12" spans="1:1" ht="16.5" customHeight="1" x14ac:dyDescent="0.2">
      <c r="A12" s="137" t="s">
        <v>62</v>
      </c>
    </row>
    <row r="13" spans="1:1" ht="16.5" customHeight="1" x14ac:dyDescent="0.2">
      <c r="A13" s="137" t="s">
        <v>66</v>
      </c>
    </row>
    <row r="14" spans="1:1" ht="16.5" customHeight="1" x14ac:dyDescent="0.2">
      <c r="A14" s="137" t="s">
        <v>67</v>
      </c>
    </row>
    <row r="15" spans="1:1" ht="16.5" customHeight="1" x14ac:dyDescent="0.2">
      <c r="A15" s="138" t="s">
        <v>68</v>
      </c>
    </row>
    <row r="16" spans="1:1" ht="16.5" customHeight="1" x14ac:dyDescent="0.2">
      <c r="A16" s="137" t="s">
        <v>69</v>
      </c>
    </row>
    <row r="17" spans="1:1" ht="16.5" customHeight="1" x14ac:dyDescent="0.2">
      <c r="A17" s="137" t="s">
        <v>70</v>
      </c>
    </row>
    <row r="18" spans="1:1" ht="16.5" customHeight="1" x14ac:dyDescent="0.2">
      <c r="A18" s="138" t="s">
        <v>87</v>
      </c>
    </row>
    <row r="19" spans="1:1" ht="16.5" customHeight="1" x14ac:dyDescent="0.2">
      <c r="A19" s="137" t="s">
        <v>88</v>
      </c>
    </row>
    <row r="20" spans="1:1" ht="16.5" customHeight="1" x14ac:dyDescent="0.2">
      <c r="A20" s="138" t="s">
        <v>89</v>
      </c>
    </row>
    <row r="21" spans="1:1" ht="16.5" customHeight="1" x14ac:dyDescent="0.2">
      <c r="A21" s="137" t="s">
        <v>71</v>
      </c>
    </row>
    <row r="22" spans="1:1" ht="16.5" customHeight="1" x14ac:dyDescent="0.2">
      <c r="A22" s="138" t="s">
        <v>72</v>
      </c>
    </row>
    <row r="23" spans="1:1" ht="16.5" customHeight="1" x14ac:dyDescent="0.2">
      <c r="A23" s="137" t="s">
        <v>73</v>
      </c>
    </row>
    <row r="24" spans="1:1" ht="16.5" customHeight="1" x14ac:dyDescent="0.2">
      <c r="A24" s="137" t="s">
        <v>74</v>
      </c>
    </row>
    <row r="25" spans="1:1" ht="16.5" customHeight="1" x14ac:dyDescent="0.2">
      <c r="A25" s="137" t="s">
        <v>75</v>
      </c>
    </row>
    <row r="26" spans="1:1" ht="16.5" customHeight="1" x14ac:dyDescent="0.2">
      <c r="A26" s="137" t="s">
        <v>76</v>
      </c>
    </row>
    <row r="27" spans="1:1" ht="16.5" customHeight="1" x14ac:dyDescent="0.2">
      <c r="A27" s="137" t="s">
        <v>77</v>
      </c>
    </row>
    <row r="28" spans="1:1" ht="16.5" customHeight="1" x14ac:dyDescent="0.2">
      <c r="A28" s="140" t="s">
        <v>90</v>
      </c>
    </row>
    <row r="29" spans="1:1" ht="16.5" customHeight="1" x14ac:dyDescent="0.2">
      <c r="A29" s="140" t="s">
        <v>91</v>
      </c>
    </row>
    <row r="30" spans="1:1" ht="16.5" customHeight="1" x14ac:dyDescent="0.2">
      <c r="A30" s="140" t="s">
        <v>92</v>
      </c>
    </row>
    <row r="31" spans="1:1" ht="16.5" customHeight="1" x14ac:dyDescent="0.2">
      <c r="A31" s="140" t="s">
        <v>93</v>
      </c>
    </row>
    <row r="32" spans="1:1" ht="16.5" customHeight="1" x14ac:dyDescent="0.2">
      <c r="A32" s="140" t="s">
        <v>94</v>
      </c>
    </row>
    <row r="33" spans="1:1" ht="16.5" customHeight="1" x14ac:dyDescent="0.2">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一生</dc:creator>
  <cp:lastModifiedBy>高田 一生</cp:lastModifiedBy>
  <cp:lastPrinted>2024-06-17T23:54:16Z</cp:lastPrinted>
  <dcterms:created xsi:type="dcterms:W3CDTF">2018-06-19T01:27:02Z</dcterms:created>
  <dcterms:modified xsi:type="dcterms:W3CDTF">2024-06-18T00:02:04Z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2024-06-17T23:54:23Z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07373dc2-9129-45ae-bac3-d43617ba4683</vt:lpwstr>
  </property>
  <property fmtid="{D5CDD505-2E9C-101B-9397-08002B2CF9AE}" pid="8" name="MSIP_Label_defa4170-0d19-0005-0004-bc88714345d2_ContentBits">
    <vt:lpwstr>0</vt:lpwstr>
  </property>
</Properties>
</file>