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11226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7" activeTab="9"/>
  </bookViews>
  <sheets>
    <sheet name="Sheet1" sheetId="145" state="hidden" r:id="rId1"/>
    <sheet name="＜交付申請＞所要額調" sheetId="147" r:id="rId2"/>
    <sheet name="＜交付申請＞収支予算書" sheetId="149" r:id="rId3"/>
    <sheet name="＜経費配分変更承認申請＞所要額調" sheetId="162" r:id="rId4"/>
    <sheet name="＜経費配分変更承認申請＞収支予算書" sheetId="163" r:id="rId5"/>
    <sheet name="＜内容変更承認申請＞所要額調" sheetId="155" r:id="rId6"/>
    <sheet name="＜内容変更承認申請＞収支予算書" sheetId="158" r:id="rId7"/>
    <sheet name="＜変更交付申請＞所要額調" sheetId="159" r:id="rId8"/>
    <sheet name="＜変更交付申請＞収支予算書" sheetId="160" r:id="rId9"/>
    <sheet name="＜実績報告＞精算書" sheetId="151" r:id="rId10"/>
    <sheet name="＜実績報告＞収支決算書 " sheetId="161" r:id="rId11"/>
  </sheets>
  <definedNames>
    <definedName name="_xlnm.Print_Area" localSheetId="4">'＜経費配分変更承認申請＞収支予算書'!$A$1:$I$24</definedName>
    <definedName name="_xlnm.Print_Area" localSheetId="3">'＜経費配分変更承認申請＞所要額調'!$A$1:$N$16</definedName>
    <definedName name="_xlnm.Print_Area" localSheetId="2">'＜交付申請＞収支予算書'!$A$1:$K$34</definedName>
    <definedName name="_xlnm.Print_Area" localSheetId="1">'＜交付申請＞所要額調'!$A$1:$L$15</definedName>
    <definedName name="_xlnm.Print_Area" localSheetId="10">'＜実績報告＞収支決算書 '!$A$1:$I$33</definedName>
    <definedName name="_xlnm.Print_Area" localSheetId="9">'＜実績報告＞精算書'!$A$1:$S$16</definedName>
    <definedName name="_xlnm.Print_Area" localSheetId="6">'＜内容変更承認申請＞収支予算書'!$A$1:$I$24</definedName>
    <definedName name="_xlnm.Print_Area" localSheetId="5">'＜内容変更承認申請＞所要額調'!$A$1:$N$16</definedName>
    <definedName name="_xlnm.Print_Area" localSheetId="8">'＜変更交付申請＞収支予算書'!$A$1:$I$24</definedName>
    <definedName name="_xlnm.Print_Area" localSheetId="7">'＜変更交付申請＞所要額調'!$A$1:$N$16</definedName>
  </definedNames>
  <calcPr calcId="162913"/>
</workbook>
</file>

<file path=xl/calcChain.xml><?xml version="1.0" encoding="utf-8"?>
<calcChain xmlns="http://schemas.openxmlformats.org/spreadsheetml/2006/main">
  <c r="E17" i="163" l="1"/>
  <c r="E24" i="163" s="1"/>
  <c r="N11" i="151" l="1"/>
  <c r="O11" i="151"/>
  <c r="I11" i="151"/>
  <c r="G11" i="151"/>
  <c r="F11" i="151"/>
  <c r="H10" i="151"/>
  <c r="J10" i="151" s="1"/>
  <c r="H9" i="151"/>
  <c r="J9" i="151" s="1"/>
  <c r="H8" i="151"/>
  <c r="J8" i="151" s="1"/>
  <c r="E24" i="161"/>
  <c r="H17" i="161"/>
  <c r="H24" i="161" s="1"/>
  <c r="E17" i="161"/>
  <c r="B17" i="161"/>
  <c r="B24" i="161" s="1"/>
  <c r="H13" i="161"/>
  <c r="E13" i="161"/>
  <c r="B13" i="161"/>
  <c r="L8" i="159"/>
  <c r="L9" i="159"/>
  <c r="K10" i="159"/>
  <c r="I9" i="159"/>
  <c r="J8" i="159"/>
  <c r="I8" i="159"/>
  <c r="F10" i="159"/>
  <c r="D10" i="159"/>
  <c r="C10" i="159"/>
  <c r="E9" i="159"/>
  <c r="G9" i="159" s="1"/>
  <c r="E8" i="159"/>
  <c r="G8" i="159" s="1"/>
  <c r="E7" i="159"/>
  <c r="G7" i="159" s="1"/>
  <c r="G10" i="159" s="1"/>
  <c r="H24" i="160"/>
  <c r="H17" i="160"/>
  <c r="E17" i="160"/>
  <c r="E24" i="160" s="1"/>
  <c r="B17" i="160"/>
  <c r="B24" i="160" s="1"/>
  <c r="H13" i="160"/>
  <c r="E13" i="160"/>
  <c r="B13" i="160"/>
  <c r="L8" i="155"/>
  <c r="L9" i="155"/>
  <c r="L7" i="155"/>
  <c r="K10" i="155"/>
  <c r="I9" i="155"/>
  <c r="J9" i="155" s="1"/>
  <c r="I8" i="155"/>
  <c r="J8" i="155" s="1"/>
  <c r="I7" i="155"/>
  <c r="I10" i="155" s="1"/>
  <c r="F10" i="155"/>
  <c r="D10" i="155"/>
  <c r="C10" i="155"/>
  <c r="E9" i="155"/>
  <c r="G9" i="155" s="1"/>
  <c r="E8" i="155"/>
  <c r="G8" i="155" s="1"/>
  <c r="G7" i="155"/>
  <c r="E7" i="155"/>
  <c r="E10" i="155" s="1"/>
  <c r="H24" i="158"/>
  <c r="E24" i="158"/>
  <c r="H17" i="158"/>
  <c r="E17" i="158"/>
  <c r="B17" i="158"/>
  <c r="B24" i="158" s="1"/>
  <c r="H13" i="158"/>
  <c r="E13" i="158"/>
  <c r="B13" i="158"/>
  <c r="L8" i="162"/>
  <c r="L9" i="162"/>
  <c r="J9" i="162"/>
  <c r="J8" i="162"/>
  <c r="J7" i="162"/>
  <c r="J10" i="162" s="1"/>
  <c r="I9" i="162"/>
  <c r="I8" i="162"/>
  <c r="I7" i="162"/>
  <c r="I10" i="162" s="1"/>
  <c r="G7" i="162"/>
  <c r="H24" i="163"/>
  <c r="H17" i="163"/>
  <c r="B17" i="163"/>
  <c r="B24" i="163" s="1"/>
  <c r="H13" i="163"/>
  <c r="E13" i="163"/>
  <c r="B13" i="163"/>
  <c r="J11" i="151" l="1"/>
  <c r="H11" i="151"/>
  <c r="I7" i="159"/>
  <c r="J7" i="159" s="1"/>
  <c r="J9" i="159"/>
  <c r="E10" i="159"/>
  <c r="J7" i="155"/>
  <c r="J10" i="155" s="1"/>
  <c r="G10" i="155"/>
  <c r="B13" i="149"/>
  <c r="J10" i="159" l="1"/>
  <c r="I10" i="159"/>
  <c r="K10" i="162" l="1"/>
  <c r="F10" i="162"/>
  <c r="D10" i="162"/>
  <c r="C10" i="162"/>
  <c r="E9" i="162"/>
  <c r="G9" i="162" s="1"/>
  <c r="E8" i="162"/>
  <c r="G8" i="162" s="1"/>
  <c r="L7" i="162"/>
  <c r="L10" i="162" s="1"/>
  <c r="E7" i="162"/>
  <c r="E10" i="162" l="1"/>
  <c r="G10" i="162"/>
  <c r="L8" i="151"/>
  <c r="L10" i="151"/>
  <c r="M10" i="151" s="1"/>
  <c r="L9" i="151"/>
  <c r="M9" i="151" s="1"/>
  <c r="P10" i="151" l="1"/>
  <c r="Q10" i="151"/>
  <c r="P9" i="151"/>
  <c r="Q9" i="151"/>
  <c r="L11" i="151"/>
  <c r="M8" i="151"/>
  <c r="L7" i="159"/>
  <c r="L10" i="159" s="1"/>
  <c r="D10" i="147"/>
  <c r="F10" i="147"/>
  <c r="J17" i="149"/>
  <c r="J24" i="149" s="1"/>
  <c r="J13" i="149"/>
  <c r="F17" i="149"/>
  <c r="F24" i="149" s="1"/>
  <c r="F13" i="149"/>
  <c r="B17" i="149"/>
  <c r="B24" i="149" s="1"/>
  <c r="E8" i="147"/>
  <c r="G8" i="147" s="1"/>
  <c r="I8" i="147" s="1"/>
  <c r="J8" i="147" s="1"/>
  <c r="E9" i="147"/>
  <c r="G9" i="147" s="1"/>
  <c r="I9" i="147" s="1"/>
  <c r="J9" i="147" s="1"/>
  <c r="C10" i="147"/>
  <c r="M11" i="151" l="1"/>
  <c r="P8" i="151"/>
  <c r="P11" i="151" s="1"/>
  <c r="E7" i="147"/>
  <c r="E10" i="147" l="1"/>
  <c r="G7" i="147"/>
  <c r="I7" i="147" l="1"/>
  <c r="J7" i="147" s="1"/>
  <c r="G10" i="147"/>
  <c r="L10" i="155" l="1"/>
  <c r="Q8" i="151" l="1"/>
  <c r="Q11" i="151" s="1"/>
  <c r="I10" i="147" l="1"/>
  <c r="J10" i="147"/>
</calcChain>
</file>

<file path=xl/sharedStrings.xml><?xml version="1.0" encoding="utf-8"?>
<sst xmlns="http://schemas.openxmlformats.org/spreadsheetml/2006/main" count="546" uniqueCount="94">
  <si>
    <t>備考</t>
    <rPh sb="0" eb="2">
      <t>ビコウ</t>
    </rPh>
    <phoneticPr fontId="1"/>
  </si>
  <si>
    <t>差引額
（A-B）
C</t>
    <rPh sb="0" eb="3">
      <t>サシヒキガク</t>
    </rPh>
    <phoneticPr fontId="1"/>
  </si>
  <si>
    <t>対象経費
支出予定額
A</t>
    <rPh sb="0" eb="2">
      <t>タイショウ</t>
    </rPh>
    <rPh sb="2" eb="4">
      <t>ケイヒ</t>
    </rPh>
    <rPh sb="5" eb="7">
      <t>シシュツ</t>
    </rPh>
    <rPh sb="7" eb="10">
      <t>ヨテイガク</t>
    </rPh>
    <phoneticPr fontId="1"/>
  </si>
  <si>
    <t>基準額
D</t>
    <rPh sb="0" eb="3">
      <t>キジュンガク</t>
    </rPh>
    <phoneticPr fontId="1"/>
  </si>
  <si>
    <t>（単位：円）</t>
    <rPh sb="1" eb="3">
      <t>タンイ</t>
    </rPh>
    <rPh sb="4" eb="5">
      <t>エン</t>
    </rPh>
    <phoneticPr fontId="1"/>
  </si>
  <si>
    <t>合計　</t>
    <rPh sb="0" eb="2">
      <t>ゴウケイ</t>
    </rPh>
    <phoneticPr fontId="1"/>
  </si>
  <si>
    <t>事業名</t>
    <rPh sb="0" eb="2">
      <t>ジギョウ</t>
    </rPh>
    <rPh sb="2" eb="3">
      <t>メイ</t>
    </rPh>
    <phoneticPr fontId="1"/>
  </si>
  <si>
    <t>県補助
基本額
E</t>
    <rPh sb="0" eb="1">
      <t>ケン</t>
    </rPh>
    <rPh sb="1" eb="3">
      <t>ホジョ</t>
    </rPh>
    <rPh sb="4" eb="7">
      <t>キホンガク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</si>
  <si>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</si>
  <si>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</si>
  <si>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</si>
  <si>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計</t>
    <rPh sb="0" eb="1">
      <t>ケイ</t>
    </rPh>
    <phoneticPr fontId="1"/>
  </si>
  <si>
    <t>（単位：円）</t>
    <phoneticPr fontId="1"/>
  </si>
  <si>
    <t>対象経費
実支出額
A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1"/>
  </si>
  <si>
    <t>差引過不足額</t>
    <rPh sb="0" eb="1">
      <t>サ</t>
    </rPh>
    <rPh sb="1" eb="2">
      <t>ヒ</t>
    </rPh>
    <rPh sb="2" eb="5">
      <t>カブソク</t>
    </rPh>
    <rPh sb="5" eb="6">
      <t>ガク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</si>
  <si>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</si>
  <si>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</si>
  <si>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</si>
  <si>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</si>
  <si>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</si>
  <si>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</si>
  <si>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収入額</t>
    <rPh sb="0" eb="2">
      <t>シュウニュウ</t>
    </rPh>
    <rPh sb="2" eb="3">
      <t>ガク</t>
    </rPh>
    <phoneticPr fontId="1"/>
  </si>
  <si>
    <t>寄附金
その他の
収入予定額
B</t>
    <rPh sb="0" eb="3">
      <t>キフキン</t>
    </rPh>
    <rPh sb="6" eb="7">
      <t>タ</t>
    </rPh>
    <rPh sb="9" eb="11">
      <t>シュウニュウ</t>
    </rPh>
    <rPh sb="11" eb="13">
      <t>ヨテイ</t>
    </rPh>
    <rPh sb="13" eb="14">
      <t>ガク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</si>
  <si>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</si>
  <si>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寄附金
その他の
収入額
B</t>
    <rPh sb="0" eb="3">
      <t>キフキン</t>
    </rPh>
    <rPh sb="6" eb="7">
      <t>タ</t>
    </rPh>
    <rPh sb="9" eb="12">
      <t>シュウニュウガク</t>
    </rPh>
    <phoneticPr fontId="1"/>
  </si>
  <si>
    <t>（注２）E欄には、Ｃ欄とＤ欄の額を比較して、少ない方の額を記入すること。</t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</si>
  <si>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</si>
  <si>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</si>
  <si>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（注１）D欄には、別表に掲げる基準額を記入すること。</t>
    <rPh sb="9" eb="11">
      <t>ベッピョウ</t>
    </rPh>
    <rPh sb="12" eb="13">
      <t>カカ</t>
    </rPh>
    <rPh sb="15" eb="17">
      <t>キジュン</t>
    </rPh>
    <rPh sb="17" eb="18">
      <t>ガク</t>
    </rPh>
    <phoneticPr fontId="1"/>
  </si>
  <si>
    <t>別紙１（別記第１号様式関係）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</si>
  <si>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補助率</t>
    <rPh sb="0" eb="3">
      <t>ホジョリツ</t>
    </rPh>
    <phoneticPr fontId="1"/>
  </si>
  <si>
    <t>（注２）E欄には、C欄とD欄の額を比較して、少ない方の額を記入すること。</t>
    <phoneticPr fontId="1"/>
  </si>
  <si>
    <t>送迎用バスの改修事業</t>
  </si>
  <si>
    <t>ICT を活用した子どもの見守り支援事業</t>
  </si>
  <si>
    <t>登降園管理システム導入事業</t>
  </si>
  <si>
    <t>別紙２（別記第１号様式関係）</t>
    <rPh sb="0" eb="2">
      <t>ベッシ</t>
    </rPh>
    <phoneticPr fontId="1"/>
  </si>
  <si>
    <t>装置・機器の購入費</t>
    <rPh sb="0" eb="2">
      <t>ソウチ</t>
    </rPh>
    <rPh sb="3" eb="5">
      <t>キキ</t>
    </rPh>
    <rPh sb="6" eb="9">
      <t>コウニュウヒ</t>
    </rPh>
    <phoneticPr fontId="1"/>
  </si>
  <si>
    <t>運搬費</t>
    <rPh sb="0" eb="3">
      <t>ウンパンヒ</t>
    </rPh>
    <phoneticPr fontId="1"/>
  </si>
  <si>
    <t>工事費</t>
    <rPh sb="0" eb="3">
      <t>コウジヒ</t>
    </rPh>
    <phoneticPr fontId="1"/>
  </si>
  <si>
    <t>リース料</t>
    <rPh sb="3" eb="4">
      <t>リョウ</t>
    </rPh>
    <phoneticPr fontId="1"/>
  </si>
  <si>
    <t>導入費用</t>
    <rPh sb="0" eb="4">
      <t>ドウニュウヒヨウ</t>
    </rPh>
    <phoneticPr fontId="1"/>
  </si>
  <si>
    <t>購入費</t>
    <rPh sb="0" eb="3">
      <t>コウニュウヒ</t>
    </rPh>
    <phoneticPr fontId="1"/>
  </si>
  <si>
    <t>(送迎用バスの改修事業）</t>
    <rPh sb="1" eb="4">
      <t>ソウゲイヨウ</t>
    </rPh>
    <rPh sb="7" eb="11">
      <t>カイシュウジギョウ</t>
    </rPh>
    <phoneticPr fontId="1"/>
  </si>
  <si>
    <t>（ICTを活用した子どもの見守り支援事業）</t>
    <rPh sb="5" eb="7">
      <t>カツヨウ</t>
    </rPh>
    <rPh sb="9" eb="10">
      <t>コ</t>
    </rPh>
    <rPh sb="13" eb="15">
      <t>ミマモ</t>
    </rPh>
    <rPh sb="16" eb="20">
      <t>シエンジギョウ</t>
    </rPh>
    <phoneticPr fontId="1"/>
  </si>
  <si>
    <t>（登降園管理システム導入事業）</t>
    <rPh sb="1" eb="2">
      <t>ノボル</t>
    </rPh>
    <rPh sb="2" eb="3">
      <t>フ</t>
    </rPh>
    <rPh sb="3" eb="4">
      <t>エン</t>
    </rPh>
    <rPh sb="4" eb="6">
      <t>カンリ</t>
    </rPh>
    <rPh sb="10" eb="12">
      <t>ドウニュウ</t>
    </rPh>
    <rPh sb="12" eb="14">
      <t>ジギョウ</t>
    </rPh>
    <phoneticPr fontId="1"/>
  </si>
  <si>
    <t>10/10</t>
  </si>
  <si>
    <t>10/10</t>
    <phoneticPr fontId="1"/>
  </si>
  <si>
    <t>4/5</t>
  </si>
  <si>
    <t>4/5</t>
    <phoneticPr fontId="1"/>
  </si>
  <si>
    <t>(E×補助率)
F</t>
    <rPh sb="3" eb="6">
      <t>ホジョリツ</t>
    </rPh>
    <phoneticPr fontId="1"/>
  </si>
  <si>
    <t>県補助
所要額
G</t>
    <rPh sb="0" eb="1">
      <t>ケン</t>
    </rPh>
    <rPh sb="1" eb="3">
      <t>ホジョ</t>
    </rPh>
    <rPh sb="4" eb="7">
      <t>ショヨウガク</t>
    </rPh>
    <phoneticPr fontId="1"/>
  </si>
  <si>
    <t>既交付決定額
H</t>
    <rPh sb="0" eb="1">
      <t>キ</t>
    </rPh>
    <rPh sb="1" eb="3">
      <t>コウフ</t>
    </rPh>
    <rPh sb="3" eb="6">
      <t>ケッテイガク</t>
    </rPh>
    <phoneticPr fontId="1"/>
  </si>
  <si>
    <t>差引
追加交付
（一部取消）
申請額
（H-G）
I</t>
    <rPh sb="0" eb="1">
      <t>サ</t>
    </rPh>
    <rPh sb="1" eb="2">
      <t>ヒ</t>
    </rPh>
    <rPh sb="3" eb="5">
      <t>ツイカ</t>
    </rPh>
    <rPh sb="5" eb="7">
      <t>コウフ</t>
    </rPh>
    <rPh sb="9" eb="11">
      <t>イチブ</t>
    </rPh>
    <rPh sb="11" eb="13">
      <t>トリケシ</t>
    </rPh>
    <rPh sb="15" eb="18">
      <t>シンセイガク</t>
    </rPh>
    <phoneticPr fontId="1"/>
  </si>
  <si>
    <t>（注３）G欄には、F欄の額から千円未満を切り捨てた額を記入すること。</t>
    <rPh sb="10" eb="11">
      <t>ラン</t>
    </rPh>
    <rPh sb="12" eb="13">
      <t>ガク</t>
    </rPh>
    <rPh sb="25" eb="26">
      <t>ガク</t>
    </rPh>
    <rPh sb="27" eb="29">
      <t>キニュウ</t>
    </rPh>
    <phoneticPr fontId="1"/>
  </si>
  <si>
    <t>別紙２（別記第２号様式関係）</t>
    <rPh sb="0" eb="2">
      <t>ベッシ</t>
    </rPh>
    <phoneticPr fontId="1"/>
  </si>
  <si>
    <t>補助率</t>
    <rPh sb="0" eb="3">
      <t>ホジョリツ</t>
    </rPh>
    <phoneticPr fontId="1"/>
  </si>
  <si>
    <t>県補助金
交付決定額
H</t>
    <rPh sb="0" eb="1">
      <t>ケン</t>
    </rPh>
    <rPh sb="1" eb="4">
      <t>ホジョキン</t>
    </rPh>
    <rPh sb="5" eb="7">
      <t>コウフ</t>
    </rPh>
    <rPh sb="7" eb="10">
      <t>ケッテイガク</t>
    </rPh>
    <phoneticPr fontId="1"/>
  </si>
  <si>
    <t>県補助金
受入済額
J</t>
    <rPh sb="0" eb="1">
      <t>ケン</t>
    </rPh>
    <rPh sb="1" eb="4">
      <t>ホジョキン</t>
    </rPh>
    <rPh sb="5" eb="7">
      <t>ウケイレ</t>
    </rPh>
    <rPh sb="7" eb="8">
      <t>ス</t>
    </rPh>
    <rPh sb="8" eb="9">
      <t>ガク</t>
    </rPh>
    <phoneticPr fontId="1"/>
  </si>
  <si>
    <t>超過額
K
（J－G）</t>
    <rPh sb="0" eb="3">
      <t>チョウカガク</t>
    </rPh>
    <phoneticPr fontId="1"/>
  </si>
  <si>
    <t>不足額
L
（G－J）</t>
    <rPh sb="0" eb="3">
      <t>フソクガク</t>
    </rPh>
    <phoneticPr fontId="1"/>
  </si>
  <si>
    <t>ICT を活用した子どもの見守り支援事業</t>
    <phoneticPr fontId="1"/>
  </si>
  <si>
    <t>ICT を活用した子どもの見守り支援事業</t>
    <phoneticPr fontId="1"/>
  </si>
  <si>
    <t>登降園管理システム導入事業</t>
    <phoneticPr fontId="1"/>
  </si>
  <si>
    <t>登降園管理システム導入事業</t>
    <phoneticPr fontId="1"/>
  </si>
  <si>
    <t>別紙１（別記第３号様式関係）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</si>
  <si>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別紙２（別記第３号様式関係）</t>
    <rPh sb="0" eb="2">
      <t>ベッシ</t>
    </rPh>
    <phoneticPr fontId="1"/>
  </si>
  <si>
    <t>別紙１（別記第２号様式関係）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</si>
  <si>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送迎用バスの改修事業</t>
    <phoneticPr fontId="1"/>
  </si>
  <si>
    <t>送迎用バスの改修事業</t>
    <phoneticPr fontId="1"/>
  </si>
  <si>
    <t>年度岐阜県こどもの安心・安全対策事業費補助金</t>
  </si>
  <si>
    <t>年度岐阜県こどもの安心・安全対策事業費補助金</t>
    <phoneticPr fontId="1"/>
  </si>
  <si>
    <t>設置・据付費</t>
    <rPh sb="0" eb="2">
      <t>セッチ</t>
    </rPh>
    <rPh sb="3" eb="4">
      <t>ス</t>
    </rPh>
    <rPh sb="4" eb="5">
      <t>ツ</t>
    </rPh>
    <rPh sb="5" eb="6">
      <t>ヒ</t>
    </rPh>
    <phoneticPr fontId="1"/>
  </si>
  <si>
    <t>年度岐阜県こどもの安心・安全対策事業費補助金所要額調</t>
    <rPh sb="0" eb="2">
      <t>ネンド</t>
    </rPh>
    <rPh sb="2" eb="5">
      <t>ギフケン</t>
    </rPh>
    <rPh sb="16" eb="18">
      <t>ジギョウ</t>
    </rPh>
    <rPh sb="18" eb="19">
      <t>ヒ</t>
    </rPh>
    <rPh sb="19" eb="22">
      <t>ホジョキン</t>
    </rPh>
    <rPh sb="22" eb="24">
      <t>ショヨウ</t>
    </rPh>
    <rPh sb="24" eb="25">
      <t>ガク</t>
    </rPh>
    <rPh sb="25" eb="26">
      <t>チョウ</t>
    </rPh>
    <phoneticPr fontId="1"/>
  </si>
  <si>
    <t>年度岐阜県こどもの安心・安全対策事業費補助金精算書</t>
    <rPh sb="0" eb="2">
      <t>ネンド</t>
    </rPh>
    <rPh sb="2" eb="4">
      <t>ギフ</t>
    </rPh>
    <rPh sb="4" eb="5">
      <t>ケン</t>
    </rPh>
    <rPh sb="14" eb="16">
      <t>タイサク</t>
    </rPh>
    <rPh sb="16" eb="19">
      <t>ジギョウヒ</t>
    </rPh>
    <rPh sb="19" eb="22">
      <t>ホジョキン</t>
    </rPh>
    <rPh sb="22" eb="24">
      <t>セイサン</t>
    </rPh>
    <rPh sb="24" eb="25">
      <t>ショ</t>
    </rPh>
    <phoneticPr fontId="1"/>
  </si>
  <si>
    <t>年度岐阜県こどもの安心・安全対策事業費補助金所要額調</t>
    <rPh sb="0" eb="2">
      <t>ネンド</t>
    </rPh>
    <rPh sb="2" eb="5">
      <t>ギフケン</t>
    </rPh>
    <rPh sb="12" eb="14">
      <t>アンゼン</t>
    </rPh>
    <rPh sb="14" eb="16">
      <t>タイサク</t>
    </rPh>
    <rPh sb="16" eb="18">
      <t>ジギョウ</t>
    </rPh>
    <rPh sb="18" eb="19">
      <t>ヒ</t>
    </rPh>
    <rPh sb="19" eb="22">
      <t>ホジョキン</t>
    </rPh>
    <rPh sb="22" eb="24">
      <t>ショヨウ</t>
    </rPh>
    <rPh sb="24" eb="25">
      <t>ガク</t>
    </rPh>
    <rPh sb="25" eb="26">
      <t>チョウ</t>
    </rPh>
    <phoneticPr fontId="1"/>
  </si>
  <si>
    <t>別紙１（別記第９号様式）</t>
    <rPh sb="0" eb="2">
      <t>ベッシ</t>
    </rPh>
    <rPh sb="4" eb="6">
      <t>ベッキ</t>
    </rPh>
    <rPh sb="6" eb="7">
      <t>ダイ</t>
    </rPh>
    <rPh sb="8" eb="9">
      <t>ゴウ</t>
    </rPh>
    <rPh sb="9" eb="11">
      <t>ヨウシキ</t>
    </rPh>
    <phoneticPr fontId="1"/>
  </si>
  <si>
    <t>別紙１（別記第７号様式関係）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</si>
  <si>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別紙２（別記第７号様式関係）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</si>
  <si>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別紙２（別記第９号様式関係）</t>
    <rPh sb="0" eb="2">
      <t>ベッシ</t>
    </rPh>
    <phoneticPr fontId="1"/>
  </si>
  <si>
    <t>車両の配線</t>
    <rPh sb="0" eb="2">
      <t>シャリョウ</t>
    </rPh>
    <rPh sb="3" eb="5">
      <t>ハイセン</t>
    </rPh>
    <phoneticPr fontId="1"/>
  </si>
  <si>
    <t>事業所新規指定
（指定日）</t>
    <rPh sb="0" eb="7">
      <t>ジギョウショシンキシテイ</t>
    </rPh>
    <rPh sb="9" eb="12">
      <t>シテイビ</t>
    </rPh>
    <phoneticPr fontId="1"/>
  </si>
  <si>
    <t>※（記入例）別紙１（別記第１号様式関係）から変更する場合</t>
    <phoneticPr fontId="1"/>
  </si>
  <si>
    <t>※（記入例）別紙１（別記第１号様式関係）から変更する場合</t>
    <rPh sb="2" eb="5">
      <t>キニュウレイ</t>
    </rPh>
    <rPh sb="22" eb="24">
      <t>ヘンコウ</t>
    </rPh>
    <rPh sb="26" eb="28">
      <t>バアイ</t>
    </rPh>
    <phoneticPr fontId="1"/>
  </si>
  <si>
    <t>※（記入例）別紙１（別記第１号様式関係）から変更する場合</t>
    <phoneticPr fontId="1"/>
  </si>
  <si>
    <t>工賃</t>
    <rPh sb="0" eb="2">
      <t>コウチン</t>
    </rPh>
    <phoneticPr fontId="1"/>
  </si>
  <si>
    <t>リース料（〇〇（装置名）、
〇年〇月〇日～〇年〇月〇日（リース期間））</t>
    <rPh sb="3" eb="4">
      <t>リョウ</t>
    </rPh>
    <rPh sb="8" eb="11">
      <t>ソウチメイ</t>
    </rPh>
    <rPh sb="15" eb="16">
      <t>ネン</t>
    </rPh>
    <rPh sb="17" eb="18">
      <t>ガツ</t>
    </rPh>
    <rPh sb="19" eb="20">
      <t>ヒ</t>
    </rPh>
    <rPh sb="22" eb="23">
      <t>ネン</t>
    </rPh>
    <rPh sb="24" eb="25">
      <t>ガツ</t>
    </rPh>
    <rPh sb="26" eb="27">
      <t>ヒ</t>
    </rPh>
    <rPh sb="31" eb="33">
      <t>キカン</t>
    </rPh>
    <phoneticPr fontId="1"/>
  </si>
  <si>
    <t>ICカード（〇〇（製品名））</t>
    <rPh sb="9" eb="12">
      <t>セイヒンメイ</t>
    </rPh>
    <phoneticPr fontId="1"/>
  </si>
  <si>
    <t>バス2台の安全装置（〇〇（装置名））</t>
    <rPh sb="3" eb="4">
      <t>ダイ</t>
    </rPh>
    <rPh sb="5" eb="9">
      <t>アンゼンソウチ</t>
    </rPh>
    <rPh sb="13" eb="16">
      <t>ソウチメイ</t>
    </rPh>
    <phoneticPr fontId="1"/>
  </si>
  <si>
    <t>バス3台の安全装置（〇〇（装置名））</t>
    <rPh sb="3" eb="4">
      <t>ダイ</t>
    </rPh>
    <rPh sb="5" eb="9">
      <t>アンゼンソウチ</t>
    </rPh>
    <rPh sb="13" eb="16">
      <t>ソウチメイ</t>
    </rPh>
    <phoneticPr fontId="1"/>
  </si>
  <si>
    <t>送迎用バスの改修事業</t>
    <phoneticPr fontId="1"/>
  </si>
  <si>
    <t>ICT を活用した子どもの見守り支援事業</t>
    <phoneticPr fontId="1"/>
  </si>
  <si>
    <t>登降園管理システム導入事業</t>
    <phoneticPr fontId="1"/>
  </si>
  <si>
    <t>記載例</t>
    <rPh sb="0" eb="3">
      <t>キサイレイ</t>
    </rPh>
    <phoneticPr fontId="1"/>
  </si>
  <si>
    <t>支出額</t>
    <rPh sb="0" eb="2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</si>
</sst>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 ;[Red]\▲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5"/>
      <name val="ＭＳ Ｐゴシック"/>
      <family val="3"/>
      <charset val="128"/>
    </font>
    <font>
      <b/>
      <sz val="14"/>
      <color theme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8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28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41" fontId="0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41" fontId="0" fillId="0" borderId="14" xfId="1" applyNumberFormat="1" applyFont="1" applyBorder="1" applyAlignment="1">
      <alignment vertical="center"/>
    </xf>
    <xf numFmtId="0" fontId="0" fillId="0" borderId="15" xfId="0" applyFont="1" applyBorder="1" applyAlignment="1">
      <alignment horizontal="left" vertical="center" indent="1"/>
    </xf>
    <xf numFmtId="41" fontId="0" fillId="0" borderId="15" xfId="1" applyNumberFormat="1" applyFont="1" applyBorder="1" applyAlignment="1">
      <alignment vertical="center"/>
    </xf>
    <xf numFmtId="0" fontId="0" fillId="0" borderId="15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41" fontId="0" fillId="0" borderId="9" xfId="1" applyNumberFormat="1" applyFont="1" applyBorder="1" applyAlignment="1">
      <alignment vertical="center"/>
    </xf>
    <xf numFmtId="0" fontId="0" fillId="0" borderId="9" xfId="0" applyFont="1" applyBorder="1">
      <alignment vertical="center"/>
    </xf>
    <xf numFmtId="0" fontId="0" fillId="0" borderId="16" xfId="0" applyFont="1" applyBorder="1" applyAlignment="1">
      <alignment horizontal="left" vertical="center"/>
    </xf>
    <xf numFmtId="41" fontId="0" fillId="0" borderId="16" xfId="1" applyNumberFormat="1" applyFont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Alignment="1">
      <alignment horizontal="right"/>
    </xf>
    <xf numFmtId="177" fontId="3" fillId="2" borderId="1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>
      <alignment vertical="center"/>
    </xf>
    <xf numFmtId="0" fontId="7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0" fontId="0" fillId="0" borderId="17" xfId="0" applyFont="1" applyBorder="1" applyAlignment="1">
      <alignment horizontal="left" vertical="center"/>
    </xf>
    <xf numFmtId="41" fontId="0" fillId="0" borderId="17" xfId="1" applyNumberFormat="1" applyFont="1" applyBorder="1" applyAlignment="1">
      <alignment vertical="center"/>
    </xf>
    <xf numFmtId="49" fontId="2" fillId="2" borderId="1" xfId="1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 wrapText="1" shrinkToFit="1"/>
    </xf>
    <xf numFmtId="0" fontId="0" fillId="0" borderId="14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center" vertical="center" shrinkToFit="1"/>
    </xf>
    <xf numFmtId="0" fontId="0" fillId="3" borderId="0" xfId="0" applyFont="1" applyFill="1">
      <alignment vertical="center"/>
    </xf>
    <xf numFmtId="0" fontId="0" fillId="3" borderId="0" xfId="0" applyFont="1" applyFill="1" applyBorder="1">
      <alignment vertical="center"/>
    </xf>
    <xf numFmtId="0" fontId="0" fillId="3" borderId="0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9" xfId="0" applyFont="1" applyFill="1" applyBorder="1">
      <alignment vertical="center"/>
    </xf>
    <xf numFmtId="0" fontId="0" fillId="3" borderId="14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center"/>
    </xf>
    <xf numFmtId="0" fontId="0" fillId="3" borderId="15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279400</xdr:colOff>
      <xdr:row>5</xdr:row>
      <xdr:rowOff>254000</xdr:rowOff>
    </xdr:from>
    <xdr:to>
      <xdr:col>10</xdr:col>
      <xdr:colOff>114300</xdr:colOff>
      <xdr:row>10</xdr:row>
      <xdr:rowOff>279400</xdr:rowOff>
    </xdr:to>
    <xdr:sp macro="" textlink="">
      <xdr:nvSpPr>
        <xdr:cNvPr id="2" name="正方形/長方形 1"/>
        <xdr:cNvSpPr/>
      </xdr:nvSpPr>
      <xdr:spPr>
        <a:xfrm>
          <a:off x="10261600" y="2286000"/>
          <a:ext cx="5118100" cy="40894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990600</xdr:colOff>
      <xdr:row>11</xdr:row>
      <xdr:rowOff>177800</xdr:rowOff>
    </xdr:from>
    <xdr:to>
      <xdr:col>10</xdr:col>
      <xdr:colOff>1257300</xdr:colOff>
      <xdr:row>12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4935200" y="6591300"/>
          <a:ext cx="1587500" cy="3302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自動計算です。</a:t>
          </a:r>
        </a:p>
      </xdr:txBody>
    </xdr:sp>
    <xdr:clientData/>
  </xdr:twoCellAnchor>
  <xdr:twoCellAnchor>
    <xdr:from>
      <xdr:col>8</xdr:col>
      <xdr:colOff>711200</xdr:colOff>
      <xdr:row>10</xdr:row>
      <xdr:rowOff>139700</xdr:rowOff>
    </xdr:from>
    <xdr:to>
      <xdr:col>9</xdr:col>
      <xdr:colOff>990600</xdr:colOff>
      <xdr:row>12</xdr:row>
      <xdr:rowOff>25400</xdr:rowOff>
    </xdr:to>
    <xdr:cxnSp macro="">
      <xdr:nvCxnSpPr>
        <xdr:cNvPr id="5" name="直線矢印コネクタ 4"/>
        <xdr:cNvCxnSpPr>
          <a:stCxn id="3" idx="1"/>
        </xdr:cNvCxnSpPr>
      </xdr:nvCxnSpPr>
      <xdr:spPr>
        <a:xfrm flipH="1" flipV="1">
          <a:off x="13335000" y="6235700"/>
          <a:ext cx="1600200" cy="5207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101600</xdr:colOff>
      <xdr:row>6</xdr:row>
      <xdr:rowOff>38100</xdr:rowOff>
    </xdr:from>
    <xdr:to>
      <xdr:col>6</xdr:col>
      <xdr:colOff>50800</xdr:colOff>
      <xdr:row>6</xdr:row>
      <xdr:rowOff>546100</xdr:rowOff>
    </xdr:to>
    <xdr:sp macro="" textlink="">
      <xdr:nvSpPr>
        <xdr:cNvPr id="8" name="正方形/長方形 7"/>
        <xdr:cNvSpPr/>
      </xdr:nvSpPr>
      <xdr:spPr>
        <a:xfrm>
          <a:off x="8763000" y="3644900"/>
          <a:ext cx="1270000" cy="5080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101600</xdr:colOff>
      <xdr:row>7</xdr:row>
      <xdr:rowOff>50800</xdr:rowOff>
    </xdr:from>
    <xdr:to>
      <xdr:col>6</xdr:col>
      <xdr:colOff>50800</xdr:colOff>
      <xdr:row>7</xdr:row>
      <xdr:rowOff>558800</xdr:rowOff>
    </xdr:to>
    <xdr:sp macro="" textlink="">
      <xdr:nvSpPr>
        <xdr:cNvPr id="9" name="正方形/長方形 8"/>
        <xdr:cNvSpPr/>
      </xdr:nvSpPr>
      <xdr:spPr>
        <a:xfrm>
          <a:off x="8763000" y="4279900"/>
          <a:ext cx="1270000" cy="5080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101600</xdr:colOff>
      <xdr:row>8</xdr:row>
      <xdr:rowOff>114300</xdr:rowOff>
    </xdr:from>
    <xdr:to>
      <xdr:col>6</xdr:col>
      <xdr:colOff>50800</xdr:colOff>
      <xdr:row>9</xdr:row>
      <xdr:rowOff>0</xdr:rowOff>
    </xdr:to>
    <xdr:sp macro="" textlink="">
      <xdr:nvSpPr>
        <xdr:cNvPr id="10" name="正方形/長方形 9"/>
        <xdr:cNvSpPr/>
      </xdr:nvSpPr>
      <xdr:spPr>
        <a:xfrm>
          <a:off x="8763000" y="4965700"/>
          <a:ext cx="1270000" cy="5080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914400</xdr:colOff>
      <xdr:row>4</xdr:row>
      <xdr:rowOff>114300</xdr:rowOff>
    </xdr:from>
    <xdr:to>
      <xdr:col>5</xdr:col>
      <xdr:colOff>495300</xdr:colOff>
      <xdr:row>5</xdr:row>
      <xdr:rowOff>1562100</xdr:rowOff>
    </xdr:to>
    <xdr:cxnSp macro="">
      <xdr:nvCxnSpPr>
        <xdr:cNvPr id="11" name="直線矢印コネクタ 10"/>
        <xdr:cNvCxnSpPr/>
      </xdr:nvCxnSpPr>
      <xdr:spPr>
        <a:xfrm>
          <a:off x="8255000" y="1841500"/>
          <a:ext cx="901700" cy="1752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584200</xdr:colOff>
      <xdr:row>7</xdr:row>
      <xdr:rowOff>495300</xdr:rowOff>
    </xdr:from>
    <xdr:to>
      <xdr:col>5</xdr:col>
      <xdr:colOff>25400</xdr:colOff>
      <xdr:row>11</xdr:row>
      <xdr:rowOff>38100</xdr:rowOff>
    </xdr:to>
    <xdr:cxnSp macro="">
      <xdr:nvCxnSpPr>
        <xdr:cNvPr id="12" name="直線矢印コネクタ 11"/>
        <xdr:cNvCxnSpPr/>
      </xdr:nvCxnSpPr>
      <xdr:spPr>
        <a:xfrm flipV="1">
          <a:off x="7924800" y="4724400"/>
          <a:ext cx="762000" cy="17272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927100</xdr:colOff>
      <xdr:row>9</xdr:row>
      <xdr:rowOff>25400</xdr:rowOff>
    </xdr:from>
    <xdr:to>
      <xdr:col>6</xdr:col>
      <xdr:colOff>241300</xdr:colOff>
      <xdr:row>12</xdr:row>
      <xdr:rowOff>292100</xdr:rowOff>
    </xdr:to>
    <xdr:cxnSp macro="">
      <xdr:nvCxnSpPr>
        <xdr:cNvPr id="13" name="直線矢印コネクタ 12"/>
        <xdr:cNvCxnSpPr/>
      </xdr:nvCxnSpPr>
      <xdr:spPr>
        <a:xfrm flipH="1" flipV="1">
          <a:off x="9588500" y="5499100"/>
          <a:ext cx="635000" cy="15240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254000</xdr:colOff>
      <xdr:row>11</xdr:row>
      <xdr:rowOff>127000</xdr:rowOff>
    </xdr:from>
    <xdr:to>
      <xdr:col>8</xdr:col>
      <xdr:colOff>952500</xdr:colOff>
      <xdr:row>14</xdr:row>
      <xdr:rowOff>495300</xdr:rowOff>
    </xdr:to>
    <xdr:sp macro="" textlink="">
      <xdr:nvSpPr>
        <xdr:cNvPr id="22" name="テキスト ボックス 21"/>
        <xdr:cNvSpPr txBox="1"/>
      </xdr:nvSpPr>
      <xdr:spPr>
        <a:xfrm>
          <a:off x="10236200" y="6540500"/>
          <a:ext cx="3340100" cy="13208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①端末購入を行わない場合：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200,000</a:t>
          </a:r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事業所数　で計算します。</a:t>
          </a:r>
          <a:endParaRPr lang="ja-JP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②端末購入を行う場合：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700,000</a:t>
          </a:r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事業所数　で計算します。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①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②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の合計結果を記入してください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400"/>
        </a:p>
      </xdr:txBody>
    </xdr:sp>
    <xdr:clientData/>
  </xdr:twoCellAnchor>
  <xdr:twoCellAnchor>
    <xdr:from>
      <xdr:col>2</xdr:col>
      <xdr:colOff>1257300</xdr:colOff>
      <xdr:row>11</xdr:row>
      <xdr:rowOff>38100</xdr:rowOff>
    </xdr:from>
    <xdr:to>
      <xdr:col>5</xdr:col>
      <xdr:colOff>101600</xdr:colOff>
      <xdr:row>14</xdr:row>
      <xdr:rowOff>25400</xdr:rowOff>
    </xdr:to>
    <xdr:sp macro="" textlink="">
      <xdr:nvSpPr>
        <xdr:cNvPr id="23" name="テキスト ボックス 22"/>
        <xdr:cNvSpPr txBox="1"/>
      </xdr:nvSpPr>
      <xdr:spPr>
        <a:xfrm>
          <a:off x="5956300" y="6451600"/>
          <a:ext cx="2806700" cy="9398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１事業所　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200,000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事業所数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で計算します。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計算結果を記入してください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400"/>
        </a:p>
      </xdr:txBody>
    </xdr:sp>
    <xdr:clientData/>
  </xdr:twoCellAnchor>
  <xdr:twoCellAnchor>
    <xdr:from>
      <xdr:col>3</xdr:col>
      <xdr:colOff>609600</xdr:colOff>
      <xdr:row>2</xdr:row>
      <xdr:rowOff>393700</xdr:rowOff>
    </xdr:from>
    <xdr:to>
      <xdr:col>6</xdr:col>
      <xdr:colOff>190500</xdr:colOff>
      <xdr:row>4</xdr:row>
      <xdr:rowOff>101600</xdr:rowOff>
    </xdr:to>
    <xdr:sp macro="" textlink="">
      <xdr:nvSpPr>
        <xdr:cNvPr id="25" name="テキスト ボックス 24"/>
        <xdr:cNvSpPr txBox="1"/>
      </xdr:nvSpPr>
      <xdr:spPr>
        <a:xfrm>
          <a:off x="6629400" y="1257300"/>
          <a:ext cx="3543300" cy="5715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１台　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175,000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台数　で計算します。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計算結果を記入してください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400"/>
        </a:p>
      </xdr:txBody>
    </xdr:sp>
    <xdr:clientData/>
  </xdr:twoCellAnchor>
  <xdr:twoCellAnchor>
    <xdr:from>
      <xdr:col>2</xdr:col>
      <xdr:colOff>38100</xdr:colOff>
      <xdr:row>5</xdr:row>
      <xdr:rowOff>228600</xdr:rowOff>
    </xdr:from>
    <xdr:to>
      <xdr:col>2</xdr:col>
      <xdr:colOff>1308100</xdr:colOff>
      <xdr:row>8</xdr:row>
      <xdr:rowOff>571500</xdr:rowOff>
    </xdr:to>
    <xdr:sp macro="" textlink="">
      <xdr:nvSpPr>
        <xdr:cNvPr id="26" name="正方形/長方形 25"/>
        <xdr:cNvSpPr/>
      </xdr:nvSpPr>
      <xdr:spPr>
        <a:xfrm>
          <a:off x="4737100" y="2260600"/>
          <a:ext cx="1270000" cy="31623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3175000</xdr:colOff>
      <xdr:row>5</xdr:row>
      <xdr:rowOff>101600</xdr:rowOff>
    </xdr:from>
    <xdr:to>
      <xdr:col>1</xdr:col>
      <xdr:colOff>4495800</xdr:colOff>
      <xdr:row>5</xdr:row>
      <xdr:rowOff>1473200</xdr:rowOff>
    </xdr:to>
    <xdr:cxnSp macro="">
      <xdr:nvCxnSpPr>
        <xdr:cNvPr id="27" name="直線矢印コネクタ 26"/>
        <xdr:cNvCxnSpPr/>
      </xdr:nvCxnSpPr>
      <xdr:spPr>
        <a:xfrm>
          <a:off x="3352800" y="2133600"/>
          <a:ext cx="1320800" cy="1371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1003300</xdr:colOff>
      <xdr:row>3</xdr:row>
      <xdr:rowOff>127000</xdr:rowOff>
    </xdr:from>
    <xdr:to>
      <xdr:col>2</xdr:col>
      <xdr:colOff>368300</xdr:colOff>
      <xdr:row>5</xdr:row>
      <xdr:rowOff>76200</xdr:rowOff>
    </xdr:to>
    <xdr:sp macro="" textlink="">
      <xdr:nvSpPr>
        <xdr:cNvPr id="29" name="テキスト ボックス 28"/>
        <xdr:cNvSpPr txBox="1"/>
      </xdr:nvSpPr>
      <xdr:spPr>
        <a:xfrm>
          <a:off x="1181100" y="1422400"/>
          <a:ext cx="3886200" cy="6858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別紙２（別記第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号様式関係）内　＜支出の部＞の計で算出した金額を記入してください。</a:t>
          </a:r>
          <a:endParaRPr kumimoji="1" lang="ja-JP" alt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335280</xdr:rowOff>
    </xdr:from>
    <xdr:to>
      <xdr:col>2</xdr:col>
      <xdr:colOff>2179320</xdr:colOff>
      <xdr:row>22</xdr:row>
      <xdr:rowOff>312420</xdr:rowOff>
    </xdr:to>
    <xdr:sp macro="" textlink="">
      <xdr:nvSpPr>
        <xdr:cNvPr id="2" name="正方形/長方形 1"/>
        <xdr:cNvSpPr/>
      </xdr:nvSpPr>
      <xdr:spPr>
        <a:xfrm>
          <a:off x="0" y="5143500"/>
          <a:ext cx="4389120" cy="212598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1973580</xdr:colOff>
      <xdr:row>14</xdr:row>
      <xdr:rowOff>281940</xdr:rowOff>
    </xdr:from>
    <xdr:to>
      <xdr:col>4</xdr:col>
      <xdr:colOff>807720</xdr:colOff>
      <xdr:row>19</xdr:row>
      <xdr:rowOff>182880</xdr:rowOff>
    </xdr:to>
    <xdr:cxnSp macro="">
      <xdr:nvCxnSpPr>
        <xdr:cNvPr id="3" name="直線矢印コネクタ 2"/>
        <xdr:cNvCxnSpPr/>
      </xdr:nvCxnSpPr>
      <xdr:spPr>
        <a:xfrm flipH="1">
          <a:off x="4183380" y="4373880"/>
          <a:ext cx="2430780" cy="169164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838200</xdr:colOff>
      <xdr:row>13</xdr:row>
      <xdr:rowOff>129540</xdr:rowOff>
    </xdr:from>
    <xdr:to>
      <xdr:col>6</xdr:col>
      <xdr:colOff>2026920</xdr:colOff>
      <xdr:row>15</xdr:row>
      <xdr:rowOff>60960</xdr:rowOff>
    </xdr:to>
    <xdr:sp macro="" textlink="">
      <xdr:nvSpPr>
        <xdr:cNvPr id="7" name="テキスト ボックス 6"/>
        <xdr:cNvSpPr txBox="1"/>
      </xdr:nvSpPr>
      <xdr:spPr>
        <a:xfrm>
          <a:off x="6644640" y="3863340"/>
          <a:ext cx="3398520" cy="6477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見積書等から支出予定額及び算出内訳を記入してください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400"/>
        </a:p>
      </xdr:txBody>
    </xdr:sp>
    <xdr:clientData/>
  </xdr:twoCellAnchor>
  <xdr:twoCellAnchor>
    <xdr:from>
      <xdr:col>4</xdr:col>
      <xdr:colOff>15240</xdr:colOff>
      <xdr:row>17</xdr:row>
      <xdr:rowOff>0</xdr:rowOff>
    </xdr:from>
    <xdr:to>
      <xdr:col>6</xdr:col>
      <xdr:colOff>3512820</xdr:colOff>
      <xdr:row>22</xdr:row>
      <xdr:rowOff>320040</xdr:rowOff>
    </xdr:to>
    <xdr:sp macro="" textlink="">
      <xdr:nvSpPr>
        <xdr:cNvPr id="8" name="正方形/長方形 7"/>
        <xdr:cNvSpPr/>
      </xdr:nvSpPr>
      <xdr:spPr>
        <a:xfrm>
          <a:off x="5882640" y="5166360"/>
          <a:ext cx="5707380" cy="211074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</xdr:colOff>
      <xdr:row>17</xdr:row>
      <xdr:rowOff>0</xdr:rowOff>
    </xdr:from>
    <xdr:to>
      <xdr:col>10</xdr:col>
      <xdr:colOff>3520440</xdr:colOff>
      <xdr:row>22</xdr:row>
      <xdr:rowOff>320040</xdr:rowOff>
    </xdr:to>
    <xdr:sp macro="" textlink="">
      <xdr:nvSpPr>
        <xdr:cNvPr id="9" name="正方形/長方形 8"/>
        <xdr:cNvSpPr/>
      </xdr:nvSpPr>
      <xdr:spPr>
        <a:xfrm>
          <a:off x="11772900" y="5166360"/>
          <a:ext cx="5692140" cy="211074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464820</xdr:colOff>
      <xdr:row>15</xdr:row>
      <xdr:rowOff>68580</xdr:rowOff>
    </xdr:from>
    <xdr:to>
      <xdr:col>6</xdr:col>
      <xdr:colOff>678180</xdr:colOff>
      <xdr:row>17</xdr:row>
      <xdr:rowOff>327660</xdr:rowOff>
    </xdr:to>
    <xdr:cxnSp macro="">
      <xdr:nvCxnSpPr>
        <xdr:cNvPr id="11" name="直線矢印コネクタ 10"/>
        <xdr:cNvCxnSpPr/>
      </xdr:nvCxnSpPr>
      <xdr:spPr>
        <a:xfrm flipH="1">
          <a:off x="8481060" y="4518660"/>
          <a:ext cx="213360" cy="9753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2019300</xdr:colOff>
      <xdr:row>13</xdr:row>
      <xdr:rowOff>274320</xdr:rowOff>
    </xdr:from>
    <xdr:to>
      <xdr:col>9</xdr:col>
      <xdr:colOff>45720</xdr:colOff>
      <xdr:row>17</xdr:row>
      <xdr:rowOff>350520</xdr:rowOff>
    </xdr:to>
    <xdr:cxnSp macro="">
      <xdr:nvCxnSpPr>
        <xdr:cNvPr id="12" name="直線矢印コネクタ 11"/>
        <xdr:cNvCxnSpPr/>
      </xdr:nvCxnSpPr>
      <xdr:spPr>
        <a:xfrm>
          <a:off x="10035540" y="4008120"/>
          <a:ext cx="2887980" cy="15087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</xdr:colOff>
      <xdr:row>23</xdr:row>
      <xdr:rowOff>83820</xdr:rowOff>
    </xdr:from>
    <xdr:to>
      <xdr:col>1</xdr:col>
      <xdr:colOff>937260</xdr:colOff>
      <xdr:row>24</xdr:row>
      <xdr:rowOff>38100</xdr:rowOff>
    </xdr:to>
    <xdr:sp macro="" textlink="">
      <xdr:nvSpPr>
        <xdr:cNvPr id="20" name="正方形/長方形 19"/>
        <xdr:cNvSpPr/>
      </xdr:nvSpPr>
      <xdr:spPr>
        <a:xfrm>
          <a:off x="1295400" y="739902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23</xdr:row>
      <xdr:rowOff>76200</xdr:rowOff>
    </xdr:from>
    <xdr:to>
      <xdr:col>10</xdr:col>
      <xdr:colOff>0</xdr:colOff>
      <xdr:row>24</xdr:row>
      <xdr:rowOff>30480</xdr:rowOff>
    </xdr:to>
    <xdr:sp macro="" textlink="">
      <xdr:nvSpPr>
        <xdr:cNvPr id="22" name="正方形/長方形 21"/>
        <xdr:cNvSpPr/>
      </xdr:nvSpPr>
      <xdr:spPr>
        <a:xfrm>
          <a:off x="13037820" y="739140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</xdr:colOff>
      <xdr:row>23</xdr:row>
      <xdr:rowOff>83820</xdr:rowOff>
    </xdr:from>
    <xdr:to>
      <xdr:col>5</xdr:col>
      <xdr:colOff>929640</xdr:colOff>
      <xdr:row>24</xdr:row>
      <xdr:rowOff>38100</xdr:rowOff>
    </xdr:to>
    <xdr:sp macro="" textlink="">
      <xdr:nvSpPr>
        <xdr:cNvPr id="23" name="正方形/長方形 22"/>
        <xdr:cNvSpPr/>
      </xdr:nvSpPr>
      <xdr:spPr>
        <a:xfrm>
          <a:off x="7155180" y="739902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891540</xdr:colOff>
      <xdr:row>26</xdr:row>
      <xdr:rowOff>15240</xdr:rowOff>
    </xdr:from>
    <xdr:to>
      <xdr:col>6</xdr:col>
      <xdr:colOff>2080260</xdr:colOff>
      <xdr:row>29</xdr:row>
      <xdr:rowOff>160020</xdr:rowOff>
    </xdr:to>
    <xdr:sp macro="" textlink="">
      <xdr:nvSpPr>
        <xdr:cNvPr id="24" name="テキスト ボックス 23"/>
        <xdr:cNvSpPr txBox="1"/>
      </xdr:nvSpPr>
      <xdr:spPr>
        <a:xfrm>
          <a:off x="6758940" y="8023860"/>
          <a:ext cx="3398520" cy="6477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別紙１（別記第</a:t>
          </a:r>
          <a:r>
            <a:rPr kumimoji="1" lang="en-US" altLang="ja-JP" sz="1400"/>
            <a:t>1</a:t>
          </a:r>
          <a:r>
            <a:rPr kumimoji="1" lang="ja-JP" altLang="en-US" sz="1400"/>
            <a:t>号様式関係）内「対象経費支出予定額</a:t>
          </a:r>
          <a:r>
            <a:rPr kumimoji="1" lang="en-US" altLang="ja-JP" sz="1400"/>
            <a:t>A</a:t>
          </a:r>
          <a:r>
            <a:rPr kumimoji="1" lang="ja-JP" altLang="en-US" sz="1400"/>
            <a:t>」に記入してください。</a:t>
          </a:r>
        </a:p>
      </xdr:txBody>
    </xdr:sp>
    <xdr:clientData/>
  </xdr:twoCellAnchor>
  <xdr:twoCellAnchor>
    <xdr:from>
      <xdr:col>1</xdr:col>
      <xdr:colOff>937260</xdr:colOff>
      <xdr:row>23</xdr:row>
      <xdr:rowOff>240030</xdr:rowOff>
    </xdr:from>
    <xdr:to>
      <xdr:col>4</xdr:col>
      <xdr:colOff>891540</xdr:colOff>
      <xdr:row>28</xdr:row>
      <xdr:rowOff>3810</xdr:rowOff>
    </xdr:to>
    <xdr:cxnSp macro="">
      <xdr:nvCxnSpPr>
        <xdr:cNvPr id="25" name="直線矢印コネクタ 24"/>
        <xdr:cNvCxnSpPr>
          <a:stCxn id="24" idx="1"/>
          <a:endCxn id="20" idx="3"/>
        </xdr:cNvCxnSpPr>
      </xdr:nvCxnSpPr>
      <xdr:spPr>
        <a:xfrm flipH="1" flipV="1">
          <a:off x="2202180" y="7555230"/>
          <a:ext cx="4556760" cy="79248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929640</xdr:colOff>
      <xdr:row>23</xdr:row>
      <xdr:rowOff>240030</xdr:rowOff>
    </xdr:from>
    <xdr:to>
      <xdr:col>6</xdr:col>
      <xdr:colOff>381000</xdr:colOff>
      <xdr:row>26</xdr:row>
      <xdr:rowOff>15240</xdr:rowOff>
    </xdr:to>
    <xdr:cxnSp macro="">
      <xdr:nvCxnSpPr>
        <xdr:cNvPr id="26" name="直線矢印コネクタ 25"/>
        <xdr:cNvCxnSpPr>
          <a:stCxn id="24" idx="0"/>
          <a:endCxn id="23" idx="3"/>
        </xdr:cNvCxnSpPr>
      </xdr:nvCxnSpPr>
      <xdr:spPr>
        <a:xfrm flipH="1" flipV="1">
          <a:off x="8061960" y="7555230"/>
          <a:ext cx="396240" cy="46863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2080260</xdr:colOff>
      <xdr:row>24</xdr:row>
      <xdr:rowOff>53340</xdr:rowOff>
    </xdr:from>
    <xdr:to>
      <xdr:col>9</xdr:col>
      <xdr:colOff>7620</xdr:colOff>
      <xdr:row>28</xdr:row>
      <xdr:rowOff>3810</xdr:rowOff>
    </xdr:to>
    <xdr:cxnSp macro="">
      <xdr:nvCxnSpPr>
        <xdr:cNvPr id="27" name="直線矢印コネクタ 26"/>
        <xdr:cNvCxnSpPr>
          <a:stCxn id="24" idx="3"/>
        </xdr:cNvCxnSpPr>
      </xdr:nvCxnSpPr>
      <xdr:spPr>
        <a:xfrm flipV="1">
          <a:off x="10157460" y="7726680"/>
          <a:ext cx="2849880" cy="62103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312420</xdr:colOff>
      <xdr:row>10</xdr:row>
      <xdr:rowOff>312420</xdr:rowOff>
    </xdr:from>
    <xdr:to>
      <xdr:col>6</xdr:col>
      <xdr:colOff>2865120</xdr:colOff>
      <xdr:row>12</xdr:row>
      <xdr:rowOff>266700</xdr:rowOff>
    </xdr:to>
    <xdr:sp macro="" textlink="">
      <xdr:nvSpPr>
        <xdr:cNvPr id="36" name="テキスト ボックス 35"/>
        <xdr:cNvSpPr txBox="1"/>
      </xdr:nvSpPr>
      <xdr:spPr>
        <a:xfrm>
          <a:off x="8389620" y="2971800"/>
          <a:ext cx="2552700" cy="67056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＜支出の部＞の計で算出した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金額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と一致させてください。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38100</xdr:colOff>
      <xdr:row>12</xdr:row>
      <xdr:rowOff>68580</xdr:rowOff>
    </xdr:from>
    <xdr:to>
      <xdr:col>2</xdr:col>
      <xdr:colOff>0</xdr:colOff>
      <xdr:row>13</xdr:row>
      <xdr:rowOff>22860</xdr:rowOff>
    </xdr:to>
    <xdr:sp macro="" textlink="">
      <xdr:nvSpPr>
        <xdr:cNvPr id="37" name="正方形/長方形 36"/>
        <xdr:cNvSpPr/>
      </xdr:nvSpPr>
      <xdr:spPr>
        <a:xfrm>
          <a:off x="1303020" y="344424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12</xdr:row>
      <xdr:rowOff>38100</xdr:rowOff>
    </xdr:from>
    <xdr:to>
      <xdr:col>6</xdr:col>
      <xdr:colOff>0</xdr:colOff>
      <xdr:row>12</xdr:row>
      <xdr:rowOff>350520</xdr:rowOff>
    </xdr:to>
    <xdr:sp macro="" textlink="">
      <xdr:nvSpPr>
        <xdr:cNvPr id="38" name="正方形/長方形 37"/>
        <xdr:cNvSpPr/>
      </xdr:nvSpPr>
      <xdr:spPr>
        <a:xfrm>
          <a:off x="7170420" y="341376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22860</xdr:colOff>
      <xdr:row>12</xdr:row>
      <xdr:rowOff>68580</xdr:rowOff>
    </xdr:from>
    <xdr:to>
      <xdr:col>9</xdr:col>
      <xdr:colOff>929640</xdr:colOff>
      <xdr:row>13</xdr:row>
      <xdr:rowOff>22860</xdr:rowOff>
    </xdr:to>
    <xdr:sp macro="" textlink="">
      <xdr:nvSpPr>
        <xdr:cNvPr id="39" name="正方形/長方形 38"/>
        <xdr:cNvSpPr/>
      </xdr:nvSpPr>
      <xdr:spPr>
        <a:xfrm>
          <a:off x="13022580" y="344424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11</xdr:row>
      <xdr:rowOff>38100</xdr:rowOff>
    </xdr:from>
    <xdr:to>
      <xdr:col>6</xdr:col>
      <xdr:colOff>304800</xdr:colOff>
      <xdr:row>12</xdr:row>
      <xdr:rowOff>224790</xdr:rowOff>
    </xdr:to>
    <xdr:cxnSp macro="">
      <xdr:nvCxnSpPr>
        <xdr:cNvPr id="40" name="直線矢印コネクタ 39"/>
        <xdr:cNvCxnSpPr>
          <a:endCxn id="37" idx="3"/>
        </xdr:cNvCxnSpPr>
      </xdr:nvCxnSpPr>
      <xdr:spPr>
        <a:xfrm flipH="1">
          <a:off x="2209800" y="3055620"/>
          <a:ext cx="6172200" cy="54483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571500</xdr:colOff>
      <xdr:row>11</xdr:row>
      <xdr:rowOff>160020</xdr:rowOff>
    </xdr:from>
    <xdr:to>
      <xdr:col>6</xdr:col>
      <xdr:colOff>335280</xdr:colOff>
      <xdr:row>11</xdr:row>
      <xdr:rowOff>312420</xdr:rowOff>
    </xdr:to>
    <xdr:cxnSp macro="">
      <xdr:nvCxnSpPr>
        <xdr:cNvPr id="41" name="直線矢印コネクタ 40"/>
        <xdr:cNvCxnSpPr/>
      </xdr:nvCxnSpPr>
      <xdr:spPr>
        <a:xfrm flipH="1">
          <a:off x="7703820" y="3177540"/>
          <a:ext cx="708660" cy="1524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2865120</xdr:colOff>
      <xdr:row>11</xdr:row>
      <xdr:rowOff>289560</xdr:rowOff>
    </xdr:from>
    <xdr:to>
      <xdr:col>9</xdr:col>
      <xdr:colOff>22860</xdr:colOff>
      <xdr:row>12</xdr:row>
      <xdr:rowOff>224790</xdr:rowOff>
    </xdr:to>
    <xdr:cxnSp macro="">
      <xdr:nvCxnSpPr>
        <xdr:cNvPr id="42" name="直線矢印コネクタ 41"/>
        <xdr:cNvCxnSpPr>
          <a:stCxn id="36" idx="3"/>
          <a:endCxn id="39" idx="1"/>
        </xdr:cNvCxnSpPr>
      </xdr:nvCxnSpPr>
      <xdr:spPr>
        <a:xfrm>
          <a:off x="10942320" y="3307080"/>
          <a:ext cx="2080260" cy="29337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312420</xdr:colOff>
      <xdr:row>4</xdr:row>
      <xdr:rowOff>7620</xdr:rowOff>
    </xdr:from>
    <xdr:to>
      <xdr:col>6</xdr:col>
      <xdr:colOff>3169920</xdr:colOff>
      <xdr:row>7</xdr:row>
      <xdr:rowOff>358140</xdr:rowOff>
    </xdr:to>
    <xdr:sp macro="" textlink="">
      <xdr:nvSpPr>
        <xdr:cNvPr id="51" name="テキスト ボックス 50"/>
        <xdr:cNvSpPr txBox="1"/>
      </xdr:nvSpPr>
      <xdr:spPr>
        <a:xfrm>
          <a:off x="8389620" y="845820"/>
          <a:ext cx="2857500" cy="92202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別紙１（別記第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号様式関係）内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「県補助所要額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G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」の金額を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記入してください。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45720</xdr:colOff>
      <xdr:row>9</xdr:row>
      <xdr:rowOff>53340</xdr:rowOff>
    </xdr:from>
    <xdr:to>
      <xdr:col>6</xdr:col>
      <xdr:colOff>7620</xdr:colOff>
      <xdr:row>10</xdr:row>
      <xdr:rowOff>7620</xdr:rowOff>
    </xdr:to>
    <xdr:sp macro="" textlink="">
      <xdr:nvSpPr>
        <xdr:cNvPr id="53" name="正方形/長方形 52"/>
        <xdr:cNvSpPr/>
      </xdr:nvSpPr>
      <xdr:spPr>
        <a:xfrm>
          <a:off x="7178040" y="235458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9</xdr:row>
      <xdr:rowOff>45720</xdr:rowOff>
    </xdr:from>
    <xdr:to>
      <xdr:col>2</xdr:col>
      <xdr:colOff>0</xdr:colOff>
      <xdr:row>10</xdr:row>
      <xdr:rowOff>0</xdr:rowOff>
    </xdr:to>
    <xdr:sp macro="" textlink="">
      <xdr:nvSpPr>
        <xdr:cNvPr id="54" name="正方形/長方形 53"/>
        <xdr:cNvSpPr/>
      </xdr:nvSpPr>
      <xdr:spPr>
        <a:xfrm>
          <a:off x="1303020" y="234696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45720</xdr:colOff>
      <xdr:row>9</xdr:row>
      <xdr:rowOff>45720</xdr:rowOff>
    </xdr:from>
    <xdr:to>
      <xdr:col>10</xdr:col>
      <xdr:colOff>7620</xdr:colOff>
      <xdr:row>10</xdr:row>
      <xdr:rowOff>0</xdr:rowOff>
    </xdr:to>
    <xdr:sp macro="" textlink="">
      <xdr:nvSpPr>
        <xdr:cNvPr id="55" name="正方形/長方形 54"/>
        <xdr:cNvSpPr/>
      </xdr:nvSpPr>
      <xdr:spPr>
        <a:xfrm>
          <a:off x="13045440" y="234696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7</xdr:row>
      <xdr:rowOff>15240</xdr:rowOff>
    </xdr:from>
    <xdr:to>
      <xdr:col>6</xdr:col>
      <xdr:colOff>304800</xdr:colOff>
      <xdr:row>9</xdr:row>
      <xdr:rowOff>201930</xdr:rowOff>
    </xdr:to>
    <xdr:cxnSp macro="">
      <xdr:nvCxnSpPr>
        <xdr:cNvPr id="56" name="直線矢印コネクタ 55"/>
        <xdr:cNvCxnSpPr>
          <a:endCxn id="54" idx="3"/>
        </xdr:cNvCxnSpPr>
      </xdr:nvCxnSpPr>
      <xdr:spPr>
        <a:xfrm flipH="1">
          <a:off x="2209800" y="1424940"/>
          <a:ext cx="6172200" cy="107823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</xdr:colOff>
      <xdr:row>7</xdr:row>
      <xdr:rowOff>365760</xdr:rowOff>
    </xdr:from>
    <xdr:to>
      <xdr:col>6</xdr:col>
      <xdr:colOff>1333500</xdr:colOff>
      <xdr:row>9</xdr:row>
      <xdr:rowOff>99060</xdr:rowOff>
    </xdr:to>
    <xdr:cxnSp macro="">
      <xdr:nvCxnSpPr>
        <xdr:cNvPr id="57" name="直線矢印コネクタ 56"/>
        <xdr:cNvCxnSpPr/>
      </xdr:nvCxnSpPr>
      <xdr:spPr>
        <a:xfrm flipH="1">
          <a:off x="8130540" y="1775460"/>
          <a:ext cx="1280160" cy="62484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3147060</xdr:colOff>
      <xdr:row>6</xdr:row>
      <xdr:rowOff>129540</xdr:rowOff>
    </xdr:from>
    <xdr:to>
      <xdr:col>9</xdr:col>
      <xdr:colOff>106680</xdr:colOff>
      <xdr:row>8</xdr:row>
      <xdr:rowOff>335280</xdr:rowOff>
    </xdr:to>
    <xdr:cxnSp macro="">
      <xdr:nvCxnSpPr>
        <xdr:cNvPr id="58" name="直線矢印コネクタ 57"/>
        <xdr:cNvCxnSpPr/>
      </xdr:nvCxnSpPr>
      <xdr:spPr>
        <a:xfrm>
          <a:off x="11224260" y="1303020"/>
          <a:ext cx="1882140" cy="9753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6</xdr:row>
      <xdr:rowOff>152400</xdr:rowOff>
    </xdr:from>
    <xdr:to>
      <xdr:col>6</xdr:col>
      <xdr:colOff>15240</xdr:colOff>
      <xdr:row>9</xdr:row>
      <xdr:rowOff>556260</xdr:rowOff>
    </xdr:to>
    <xdr:sp macro="" textlink="">
      <xdr:nvSpPr>
        <xdr:cNvPr id="2" name="正方形/長方形 1"/>
        <xdr:cNvSpPr/>
      </xdr:nvSpPr>
      <xdr:spPr>
        <a:xfrm>
          <a:off x="5638800" y="2484120"/>
          <a:ext cx="1295400" cy="32385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518160</xdr:colOff>
      <xdr:row>5</xdr:row>
      <xdr:rowOff>182880</xdr:rowOff>
    </xdr:from>
    <xdr:to>
      <xdr:col>4</xdr:col>
      <xdr:colOff>929640</xdr:colOff>
      <xdr:row>6</xdr:row>
      <xdr:rowOff>853440</xdr:rowOff>
    </xdr:to>
    <xdr:cxnSp macro="">
      <xdr:nvCxnSpPr>
        <xdr:cNvPr id="3" name="直線矢印コネクタ 2"/>
        <xdr:cNvCxnSpPr/>
      </xdr:nvCxnSpPr>
      <xdr:spPr>
        <a:xfrm>
          <a:off x="4495800" y="2209800"/>
          <a:ext cx="1036320" cy="9753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1143000</xdr:colOff>
      <xdr:row>5</xdr:row>
      <xdr:rowOff>167640</xdr:rowOff>
    </xdr:from>
    <xdr:to>
      <xdr:col>8</xdr:col>
      <xdr:colOff>304800</xdr:colOff>
      <xdr:row>6</xdr:row>
      <xdr:rowOff>1554480</xdr:rowOff>
    </xdr:to>
    <xdr:cxnSp macro="">
      <xdr:nvCxnSpPr>
        <xdr:cNvPr id="9" name="直線矢印コネクタ 8"/>
        <xdr:cNvCxnSpPr/>
      </xdr:nvCxnSpPr>
      <xdr:spPr>
        <a:xfrm>
          <a:off x="9387840" y="2194560"/>
          <a:ext cx="487680" cy="169164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137160</xdr:rowOff>
    </xdr:from>
    <xdr:to>
      <xdr:col>4</xdr:col>
      <xdr:colOff>731520</xdr:colOff>
      <xdr:row>5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1615440" y="1417320"/>
          <a:ext cx="3718560" cy="6858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別紙２（別記第９号様式関係）内　＜支出の部＞の計で算出した金額を記入してください。</a:t>
          </a:r>
          <a:endParaRPr kumimoji="1" lang="ja-JP" alt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60960</xdr:colOff>
      <xdr:row>7</xdr:row>
      <xdr:rowOff>45720</xdr:rowOff>
    </xdr:from>
    <xdr:to>
      <xdr:col>9</xdr:col>
      <xdr:colOff>5080</xdr:colOff>
      <xdr:row>7</xdr:row>
      <xdr:rowOff>553720</xdr:rowOff>
    </xdr:to>
    <xdr:sp macro="" textlink="">
      <xdr:nvSpPr>
        <xdr:cNvPr id="15" name="正方形/長方形 14"/>
        <xdr:cNvSpPr/>
      </xdr:nvSpPr>
      <xdr:spPr>
        <a:xfrm>
          <a:off x="9631680" y="3962400"/>
          <a:ext cx="1270000" cy="5080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60960</xdr:colOff>
      <xdr:row>8</xdr:row>
      <xdr:rowOff>76200</xdr:rowOff>
    </xdr:from>
    <xdr:to>
      <xdr:col>9</xdr:col>
      <xdr:colOff>5080</xdr:colOff>
      <xdr:row>8</xdr:row>
      <xdr:rowOff>584200</xdr:rowOff>
    </xdr:to>
    <xdr:sp macro="" textlink="">
      <xdr:nvSpPr>
        <xdr:cNvPr id="16" name="正方形/長方形 15"/>
        <xdr:cNvSpPr/>
      </xdr:nvSpPr>
      <xdr:spPr>
        <a:xfrm>
          <a:off x="9631680" y="4617720"/>
          <a:ext cx="1270000" cy="5080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60960</xdr:colOff>
      <xdr:row>9</xdr:row>
      <xdr:rowOff>137160</xdr:rowOff>
    </xdr:from>
    <xdr:to>
      <xdr:col>9</xdr:col>
      <xdr:colOff>5080</xdr:colOff>
      <xdr:row>10</xdr:row>
      <xdr:rowOff>20320</xdr:rowOff>
    </xdr:to>
    <xdr:sp macro="" textlink="">
      <xdr:nvSpPr>
        <xdr:cNvPr id="17" name="正方形/長方形 16"/>
        <xdr:cNvSpPr/>
      </xdr:nvSpPr>
      <xdr:spPr>
        <a:xfrm>
          <a:off x="9631680" y="5303520"/>
          <a:ext cx="1270000" cy="5080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990600</xdr:colOff>
      <xdr:row>3</xdr:row>
      <xdr:rowOff>320040</xdr:rowOff>
    </xdr:from>
    <xdr:to>
      <xdr:col>9</xdr:col>
      <xdr:colOff>556260</xdr:colOff>
      <xdr:row>5</xdr:row>
      <xdr:rowOff>144780</xdr:rowOff>
    </xdr:to>
    <xdr:sp macro="" textlink="">
      <xdr:nvSpPr>
        <xdr:cNvPr id="18" name="テキスト ボックス 17"/>
        <xdr:cNvSpPr txBox="1"/>
      </xdr:nvSpPr>
      <xdr:spPr>
        <a:xfrm>
          <a:off x="7909560" y="1600200"/>
          <a:ext cx="3543300" cy="5715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１台　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175,000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台数　で計算します。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計算結果を記入してください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400"/>
        </a:p>
      </xdr:txBody>
    </xdr:sp>
    <xdr:clientData/>
  </xdr:twoCellAnchor>
  <xdr:twoCellAnchor>
    <xdr:from>
      <xdr:col>6</xdr:col>
      <xdr:colOff>259080</xdr:colOff>
      <xdr:row>11</xdr:row>
      <xdr:rowOff>289560</xdr:rowOff>
    </xdr:from>
    <xdr:to>
      <xdr:col>8</xdr:col>
      <xdr:colOff>414020</xdr:colOff>
      <xdr:row>14</xdr:row>
      <xdr:rowOff>269240</xdr:rowOff>
    </xdr:to>
    <xdr:sp macro="" textlink="">
      <xdr:nvSpPr>
        <xdr:cNvPr id="25" name="テキスト ボックス 24"/>
        <xdr:cNvSpPr txBox="1"/>
      </xdr:nvSpPr>
      <xdr:spPr>
        <a:xfrm>
          <a:off x="7178040" y="6705600"/>
          <a:ext cx="2806700" cy="9398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１事業所　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200,000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事業所数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で計算します。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計算結果を記入してください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400"/>
        </a:p>
      </xdr:txBody>
    </xdr:sp>
    <xdr:clientData/>
  </xdr:twoCellAnchor>
  <xdr:twoCellAnchor>
    <xdr:from>
      <xdr:col>9</xdr:col>
      <xdr:colOff>30480</xdr:colOff>
      <xdr:row>11</xdr:row>
      <xdr:rowOff>274320</xdr:rowOff>
    </xdr:from>
    <xdr:to>
      <xdr:col>11</xdr:col>
      <xdr:colOff>718820</xdr:colOff>
      <xdr:row>15</xdr:row>
      <xdr:rowOff>314960</xdr:rowOff>
    </xdr:to>
    <xdr:sp macro="" textlink="">
      <xdr:nvSpPr>
        <xdr:cNvPr id="27" name="テキスト ボックス 26"/>
        <xdr:cNvSpPr txBox="1"/>
      </xdr:nvSpPr>
      <xdr:spPr>
        <a:xfrm>
          <a:off x="10927080" y="6690360"/>
          <a:ext cx="3340100" cy="13208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①端末購入を行わない場合：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200,000</a:t>
          </a:r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事業所数　で計算します。</a:t>
          </a:r>
          <a:endParaRPr lang="ja-JP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②端末購入を行う場合：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700,000</a:t>
          </a:r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事業所数　で計算します。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①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②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の合計結果を記入してください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400"/>
        </a:p>
      </xdr:txBody>
    </xdr:sp>
    <xdr:clientData/>
  </xdr:twoCellAnchor>
  <xdr:twoCellAnchor>
    <xdr:from>
      <xdr:col>9</xdr:col>
      <xdr:colOff>60960</xdr:colOff>
      <xdr:row>10</xdr:row>
      <xdr:rowOff>15240</xdr:rowOff>
    </xdr:from>
    <xdr:to>
      <xdr:col>9</xdr:col>
      <xdr:colOff>716280</xdr:colOff>
      <xdr:row>11</xdr:row>
      <xdr:rowOff>198120</xdr:rowOff>
    </xdr:to>
    <xdr:cxnSp macro="">
      <xdr:nvCxnSpPr>
        <xdr:cNvPr id="28" name="直線矢印コネクタ 27"/>
        <xdr:cNvCxnSpPr/>
      </xdr:nvCxnSpPr>
      <xdr:spPr>
        <a:xfrm flipH="1" flipV="1">
          <a:off x="10957560" y="5806440"/>
          <a:ext cx="655320" cy="8077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518160</xdr:colOff>
      <xdr:row>8</xdr:row>
      <xdr:rowOff>381000</xdr:rowOff>
    </xdr:from>
    <xdr:to>
      <xdr:col>7</xdr:col>
      <xdr:colOff>1280160</xdr:colOff>
      <xdr:row>11</xdr:row>
      <xdr:rowOff>233680</xdr:rowOff>
    </xdr:to>
    <xdr:cxnSp macro="">
      <xdr:nvCxnSpPr>
        <xdr:cNvPr id="30" name="直線矢印コネクタ 29"/>
        <xdr:cNvCxnSpPr/>
      </xdr:nvCxnSpPr>
      <xdr:spPr>
        <a:xfrm flipV="1">
          <a:off x="8763000" y="4922520"/>
          <a:ext cx="762000" cy="17272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</xdr:colOff>
      <xdr:row>6</xdr:row>
      <xdr:rowOff>198120</xdr:rowOff>
    </xdr:from>
    <xdr:to>
      <xdr:col>13</xdr:col>
      <xdr:colOff>1310640</xdr:colOff>
      <xdr:row>9</xdr:row>
      <xdr:rowOff>601980</xdr:rowOff>
    </xdr:to>
    <xdr:sp macro="" textlink="">
      <xdr:nvSpPr>
        <xdr:cNvPr id="31" name="正方形/長方形 30"/>
        <xdr:cNvSpPr/>
      </xdr:nvSpPr>
      <xdr:spPr>
        <a:xfrm>
          <a:off x="16215360" y="2529840"/>
          <a:ext cx="1295400" cy="32385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1173480</xdr:colOff>
      <xdr:row>2</xdr:row>
      <xdr:rowOff>121920</xdr:rowOff>
    </xdr:from>
    <xdr:to>
      <xdr:col>14</xdr:col>
      <xdr:colOff>807720</xdr:colOff>
      <xdr:row>6</xdr:row>
      <xdr:rowOff>60960</xdr:rowOff>
    </xdr:to>
    <xdr:sp macro="" textlink="">
      <xdr:nvSpPr>
        <xdr:cNvPr id="33" name="テキスト ボックス 32"/>
        <xdr:cNvSpPr txBox="1"/>
      </xdr:nvSpPr>
      <xdr:spPr>
        <a:xfrm>
          <a:off x="12070080" y="975360"/>
          <a:ext cx="6263640" cy="141732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交付決定通知書の金額を記入してください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交付決定後に、補助対象事業に係る事業費総額の</a:t>
          </a:r>
          <a:r>
            <a:rPr lang="ja-JP" altLang="en-US" sz="14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２０</a:t>
          </a:r>
          <a:r>
            <a:rPr lang="ja-JP" altLang="ja-JP" sz="14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パーセントを超える経費の配分の変更や補助対象経費の２０</a:t>
          </a:r>
          <a:r>
            <a:rPr kumimoji="0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パーセント</a:t>
          </a:r>
          <a:r>
            <a:rPr lang="ja-JP" altLang="ja-JP" sz="14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を超える減額があるときは、あらかじめ変更等承認申請書の提出が必要になります。</a:t>
          </a: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（県補助所要額</a:t>
          </a:r>
          <a:r>
            <a:rPr kumimoji="0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G</a:t>
          </a: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と県補助金交付決定額</a:t>
          </a:r>
          <a:r>
            <a:rPr kumimoji="0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H</a:t>
          </a: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の差額を計算する。）</a:t>
          </a:r>
          <a:endParaRPr kumimoji="1" lang="ja-JP" altLang="en-US" sz="18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899160</xdr:colOff>
      <xdr:row>6</xdr:row>
      <xdr:rowOff>106680</xdr:rowOff>
    </xdr:from>
    <xdr:to>
      <xdr:col>12</xdr:col>
      <xdr:colOff>1249680</xdr:colOff>
      <xdr:row>6</xdr:row>
      <xdr:rowOff>1158240</xdr:rowOff>
    </xdr:to>
    <xdr:cxnSp macro="">
      <xdr:nvCxnSpPr>
        <xdr:cNvPr id="34" name="直線矢印コネクタ 33"/>
        <xdr:cNvCxnSpPr/>
      </xdr:nvCxnSpPr>
      <xdr:spPr>
        <a:xfrm>
          <a:off x="15773400" y="2438400"/>
          <a:ext cx="350520" cy="10515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6</xdr:row>
      <xdr:rowOff>213360</xdr:rowOff>
    </xdr:from>
    <xdr:to>
      <xdr:col>15</xdr:col>
      <xdr:colOff>45720</xdr:colOff>
      <xdr:row>9</xdr:row>
      <xdr:rowOff>617220</xdr:rowOff>
    </xdr:to>
    <xdr:sp macro="" textlink="">
      <xdr:nvSpPr>
        <xdr:cNvPr id="36" name="正方形/長方形 35"/>
        <xdr:cNvSpPr/>
      </xdr:nvSpPr>
      <xdr:spPr>
        <a:xfrm>
          <a:off x="17602200" y="2545080"/>
          <a:ext cx="1295400" cy="32385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426720</xdr:colOff>
      <xdr:row>1</xdr:row>
      <xdr:rowOff>198120</xdr:rowOff>
    </xdr:from>
    <xdr:to>
      <xdr:col>17</xdr:col>
      <xdr:colOff>243840</xdr:colOff>
      <xdr:row>3</xdr:row>
      <xdr:rowOff>137160</xdr:rowOff>
    </xdr:to>
    <xdr:sp macro="" textlink="">
      <xdr:nvSpPr>
        <xdr:cNvPr id="38" name="テキスト ボックス 37"/>
        <xdr:cNvSpPr txBox="1"/>
      </xdr:nvSpPr>
      <xdr:spPr>
        <a:xfrm>
          <a:off x="19278600" y="624840"/>
          <a:ext cx="2560320" cy="79248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補助金の額の確定後において交付する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ため、「０」と入力する。</a:t>
          </a:r>
          <a:endParaRPr kumimoji="1" lang="ja-JP" altLang="en-US" sz="1800"/>
        </a:p>
      </xdr:txBody>
    </xdr:sp>
    <xdr:clientData/>
  </xdr:twoCellAnchor>
  <xdr:twoCellAnchor>
    <xdr:from>
      <xdr:col>15</xdr:col>
      <xdr:colOff>106680</xdr:colOff>
      <xdr:row>3</xdr:row>
      <xdr:rowOff>274320</xdr:rowOff>
    </xdr:from>
    <xdr:to>
      <xdr:col>15</xdr:col>
      <xdr:colOff>868680</xdr:colOff>
      <xdr:row>6</xdr:row>
      <xdr:rowOff>563880</xdr:rowOff>
    </xdr:to>
    <xdr:cxnSp macro="">
      <xdr:nvCxnSpPr>
        <xdr:cNvPr id="39" name="直線矢印コネクタ 38"/>
        <xdr:cNvCxnSpPr/>
      </xdr:nvCxnSpPr>
      <xdr:spPr>
        <a:xfrm flipH="1">
          <a:off x="18958560" y="1554480"/>
          <a:ext cx="762000" cy="13411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342900</xdr:rowOff>
    </xdr:from>
    <xdr:to>
      <xdr:col>2</xdr:col>
      <xdr:colOff>2179320</xdr:colOff>
      <xdr:row>22</xdr:row>
      <xdr:rowOff>320040</xdr:rowOff>
    </xdr:to>
    <xdr:sp macro="" textlink="">
      <xdr:nvSpPr>
        <xdr:cNvPr id="2" name="正方形/長方形 1"/>
        <xdr:cNvSpPr/>
      </xdr:nvSpPr>
      <xdr:spPr>
        <a:xfrm>
          <a:off x="0" y="5151120"/>
          <a:ext cx="4389120" cy="212598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17</xdr:row>
      <xdr:rowOff>7620</xdr:rowOff>
    </xdr:from>
    <xdr:to>
      <xdr:col>5</xdr:col>
      <xdr:colOff>3535680</xdr:colOff>
      <xdr:row>22</xdr:row>
      <xdr:rowOff>327660</xdr:rowOff>
    </xdr:to>
    <xdr:sp macro="" textlink="">
      <xdr:nvSpPr>
        <xdr:cNvPr id="3" name="正方形/長方形 2"/>
        <xdr:cNvSpPr/>
      </xdr:nvSpPr>
      <xdr:spPr>
        <a:xfrm>
          <a:off x="5844540" y="5173980"/>
          <a:ext cx="5707380" cy="211074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68580</xdr:colOff>
      <xdr:row>17</xdr:row>
      <xdr:rowOff>22860</xdr:rowOff>
    </xdr:from>
    <xdr:to>
      <xdr:col>8</xdr:col>
      <xdr:colOff>3550920</xdr:colOff>
      <xdr:row>22</xdr:row>
      <xdr:rowOff>342900</xdr:rowOff>
    </xdr:to>
    <xdr:sp macro="" textlink="">
      <xdr:nvSpPr>
        <xdr:cNvPr id="4" name="正方形/長方形 3"/>
        <xdr:cNvSpPr/>
      </xdr:nvSpPr>
      <xdr:spPr>
        <a:xfrm>
          <a:off x="11681460" y="5189220"/>
          <a:ext cx="5692140" cy="211074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861060</xdr:colOff>
      <xdr:row>13</xdr:row>
      <xdr:rowOff>144780</xdr:rowOff>
    </xdr:from>
    <xdr:to>
      <xdr:col>5</xdr:col>
      <xdr:colOff>2049780</xdr:colOff>
      <xdr:row>15</xdr:row>
      <xdr:rowOff>76200</xdr:rowOff>
    </xdr:to>
    <xdr:sp macro="" textlink="">
      <xdr:nvSpPr>
        <xdr:cNvPr id="5" name="テキスト ボックス 4"/>
        <xdr:cNvSpPr txBox="1"/>
      </xdr:nvSpPr>
      <xdr:spPr>
        <a:xfrm>
          <a:off x="6667500" y="3878580"/>
          <a:ext cx="3398520" cy="6477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領収書等から支出額及び算出内訳を記入してください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400"/>
        </a:p>
      </xdr:txBody>
    </xdr:sp>
    <xdr:clientData/>
  </xdr:twoCellAnchor>
  <xdr:twoCellAnchor>
    <xdr:from>
      <xdr:col>2</xdr:col>
      <xdr:colOff>1927860</xdr:colOff>
      <xdr:row>14</xdr:row>
      <xdr:rowOff>281940</xdr:rowOff>
    </xdr:from>
    <xdr:to>
      <xdr:col>3</xdr:col>
      <xdr:colOff>822960</xdr:colOff>
      <xdr:row>19</xdr:row>
      <xdr:rowOff>182880</xdr:rowOff>
    </xdr:to>
    <xdr:cxnSp macro="">
      <xdr:nvCxnSpPr>
        <xdr:cNvPr id="6" name="直線矢印コネクタ 5"/>
        <xdr:cNvCxnSpPr/>
      </xdr:nvCxnSpPr>
      <xdr:spPr>
        <a:xfrm flipH="1">
          <a:off x="4137660" y="4373880"/>
          <a:ext cx="2491740" cy="169164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472440</xdr:colOff>
      <xdr:row>15</xdr:row>
      <xdr:rowOff>152400</xdr:rowOff>
    </xdr:from>
    <xdr:to>
      <xdr:col>5</xdr:col>
      <xdr:colOff>685800</xdr:colOff>
      <xdr:row>18</xdr:row>
      <xdr:rowOff>53340</xdr:rowOff>
    </xdr:to>
    <xdr:cxnSp macro="">
      <xdr:nvCxnSpPr>
        <xdr:cNvPr id="7" name="直線矢印コネクタ 6"/>
        <xdr:cNvCxnSpPr/>
      </xdr:nvCxnSpPr>
      <xdr:spPr>
        <a:xfrm flipH="1">
          <a:off x="8488680" y="4602480"/>
          <a:ext cx="213360" cy="9753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2065020</xdr:colOff>
      <xdr:row>14</xdr:row>
      <xdr:rowOff>15240</xdr:rowOff>
    </xdr:from>
    <xdr:to>
      <xdr:col>7</xdr:col>
      <xdr:colOff>152400</xdr:colOff>
      <xdr:row>18</xdr:row>
      <xdr:rowOff>91440</xdr:rowOff>
    </xdr:to>
    <xdr:cxnSp macro="">
      <xdr:nvCxnSpPr>
        <xdr:cNvPr id="8" name="直線矢印コネクタ 7"/>
        <xdr:cNvCxnSpPr/>
      </xdr:nvCxnSpPr>
      <xdr:spPr>
        <a:xfrm>
          <a:off x="10081260" y="4107180"/>
          <a:ext cx="2948940" cy="15087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</xdr:colOff>
      <xdr:row>23</xdr:row>
      <xdr:rowOff>68580</xdr:rowOff>
    </xdr:from>
    <xdr:to>
      <xdr:col>1</xdr:col>
      <xdr:colOff>922020</xdr:colOff>
      <xdr:row>24</xdr:row>
      <xdr:rowOff>22860</xdr:rowOff>
    </xdr:to>
    <xdr:sp macro="" textlink="">
      <xdr:nvSpPr>
        <xdr:cNvPr id="9" name="正方形/長方形 8"/>
        <xdr:cNvSpPr/>
      </xdr:nvSpPr>
      <xdr:spPr>
        <a:xfrm>
          <a:off x="1280160" y="738378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30480</xdr:colOff>
      <xdr:row>23</xdr:row>
      <xdr:rowOff>76200</xdr:rowOff>
    </xdr:from>
    <xdr:to>
      <xdr:col>7</xdr:col>
      <xdr:colOff>937260</xdr:colOff>
      <xdr:row>24</xdr:row>
      <xdr:rowOff>30480</xdr:rowOff>
    </xdr:to>
    <xdr:sp macro="" textlink="">
      <xdr:nvSpPr>
        <xdr:cNvPr id="10" name="正方形/長方形 9"/>
        <xdr:cNvSpPr/>
      </xdr:nvSpPr>
      <xdr:spPr>
        <a:xfrm>
          <a:off x="12908280" y="739140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22860</xdr:colOff>
      <xdr:row>23</xdr:row>
      <xdr:rowOff>91440</xdr:rowOff>
    </xdr:from>
    <xdr:to>
      <xdr:col>4</xdr:col>
      <xdr:colOff>929640</xdr:colOff>
      <xdr:row>24</xdr:row>
      <xdr:rowOff>45720</xdr:rowOff>
    </xdr:to>
    <xdr:sp macro="" textlink="">
      <xdr:nvSpPr>
        <xdr:cNvPr id="11" name="正方形/長方形 10"/>
        <xdr:cNvSpPr/>
      </xdr:nvSpPr>
      <xdr:spPr>
        <a:xfrm>
          <a:off x="7094220" y="740664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1104900</xdr:colOff>
      <xdr:row>25</xdr:row>
      <xdr:rowOff>99060</xdr:rowOff>
    </xdr:from>
    <xdr:to>
      <xdr:col>5</xdr:col>
      <xdr:colOff>2293620</xdr:colOff>
      <xdr:row>29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6911340" y="7940040"/>
          <a:ext cx="3398520" cy="6477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別紙１（別記第９号様式関係）内「対象経費実支出額</a:t>
          </a:r>
          <a:r>
            <a:rPr kumimoji="1" lang="en-US" altLang="ja-JP" sz="1400"/>
            <a:t>A</a:t>
          </a:r>
          <a:r>
            <a:rPr kumimoji="1" lang="ja-JP" altLang="en-US" sz="1400"/>
            <a:t>」に記入してください。</a:t>
          </a:r>
        </a:p>
      </xdr:txBody>
    </xdr:sp>
    <xdr:clientData/>
  </xdr:twoCellAnchor>
  <xdr:twoCellAnchor>
    <xdr:from>
      <xdr:col>5</xdr:col>
      <xdr:colOff>99060</xdr:colOff>
      <xdr:row>23</xdr:row>
      <xdr:rowOff>228600</xdr:rowOff>
    </xdr:from>
    <xdr:to>
      <xdr:col>5</xdr:col>
      <xdr:colOff>678180</xdr:colOff>
      <xdr:row>25</xdr:row>
      <xdr:rowOff>34290</xdr:rowOff>
    </xdr:to>
    <xdr:cxnSp macro="">
      <xdr:nvCxnSpPr>
        <xdr:cNvPr id="13" name="直線矢印コネクタ 12"/>
        <xdr:cNvCxnSpPr/>
      </xdr:nvCxnSpPr>
      <xdr:spPr>
        <a:xfrm flipH="1" flipV="1">
          <a:off x="8115300" y="7543800"/>
          <a:ext cx="579120" cy="33147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23</xdr:row>
      <xdr:rowOff>205740</xdr:rowOff>
    </xdr:from>
    <xdr:to>
      <xdr:col>3</xdr:col>
      <xdr:colOff>1074420</xdr:colOff>
      <xdr:row>27</xdr:row>
      <xdr:rowOff>137160</xdr:rowOff>
    </xdr:to>
    <xdr:cxnSp macro="">
      <xdr:nvCxnSpPr>
        <xdr:cNvPr id="15" name="直線矢印コネクタ 14"/>
        <xdr:cNvCxnSpPr/>
      </xdr:nvCxnSpPr>
      <xdr:spPr>
        <a:xfrm flipH="1" flipV="1">
          <a:off x="2324100" y="7520940"/>
          <a:ext cx="4556760" cy="79248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2354580</xdr:colOff>
      <xdr:row>23</xdr:row>
      <xdr:rowOff>320040</xdr:rowOff>
    </xdr:from>
    <xdr:to>
      <xdr:col>6</xdr:col>
      <xdr:colOff>1257300</xdr:colOff>
      <xdr:row>27</xdr:row>
      <xdr:rowOff>152400</xdr:rowOff>
    </xdr:to>
    <xdr:cxnSp macro="">
      <xdr:nvCxnSpPr>
        <xdr:cNvPr id="16" name="直線矢印コネクタ 15"/>
        <xdr:cNvCxnSpPr/>
      </xdr:nvCxnSpPr>
      <xdr:spPr>
        <a:xfrm flipV="1">
          <a:off x="10370820" y="7635240"/>
          <a:ext cx="2499360" cy="6934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906780</xdr:colOff>
      <xdr:row>9</xdr:row>
      <xdr:rowOff>312420</xdr:rowOff>
    </xdr:to>
    <xdr:sp macro="" textlink="">
      <xdr:nvSpPr>
        <xdr:cNvPr id="18" name="正方形/長方形 17"/>
        <xdr:cNvSpPr/>
      </xdr:nvSpPr>
      <xdr:spPr>
        <a:xfrm>
          <a:off x="1264920" y="230124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</xdr:colOff>
      <xdr:row>12</xdr:row>
      <xdr:rowOff>38100</xdr:rowOff>
    </xdr:from>
    <xdr:to>
      <xdr:col>1</xdr:col>
      <xdr:colOff>922020</xdr:colOff>
      <xdr:row>12</xdr:row>
      <xdr:rowOff>350520</xdr:rowOff>
    </xdr:to>
    <xdr:sp macro="" textlink="">
      <xdr:nvSpPr>
        <xdr:cNvPr id="19" name="正方形/長方形 18"/>
        <xdr:cNvSpPr/>
      </xdr:nvSpPr>
      <xdr:spPr>
        <a:xfrm>
          <a:off x="1280160" y="341376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</xdr:colOff>
      <xdr:row>12</xdr:row>
      <xdr:rowOff>45720</xdr:rowOff>
    </xdr:from>
    <xdr:to>
      <xdr:col>5</xdr:col>
      <xdr:colOff>0</xdr:colOff>
      <xdr:row>13</xdr:row>
      <xdr:rowOff>0</xdr:rowOff>
    </xdr:to>
    <xdr:sp macro="" textlink="">
      <xdr:nvSpPr>
        <xdr:cNvPr id="20" name="正方形/長方形 19"/>
        <xdr:cNvSpPr/>
      </xdr:nvSpPr>
      <xdr:spPr>
        <a:xfrm>
          <a:off x="7109460" y="342138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30480</xdr:colOff>
      <xdr:row>12</xdr:row>
      <xdr:rowOff>45720</xdr:rowOff>
    </xdr:from>
    <xdr:to>
      <xdr:col>7</xdr:col>
      <xdr:colOff>937260</xdr:colOff>
      <xdr:row>13</xdr:row>
      <xdr:rowOff>0</xdr:rowOff>
    </xdr:to>
    <xdr:sp macro="" textlink="">
      <xdr:nvSpPr>
        <xdr:cNvPr id="21" name="正方形/長方形 20"/>
        <xdr:cNvSpPr/>
      </xdr:nvSpPr>
      <xdr:spPr>
        <a:xfrm>
          <a:off x="12908280" y="342138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30480</xdr:colOff>
      <xdr:row>9</xdr:row>
      <xdr:rowOff>30480</xdr:rowOff>
    </xdr:from>
    <xdr:to>
      <xdr:col>7</xdr:col>
      <xdr:colOff>937260</xdr:colOff>
      <xdr:row>9</xdr:row>
      <xdr:rowOff>342900</xdr:rowOff>
    </xdr:to>
    <xdr:sp macro="" textlink="">
      <xdr:nvSpPr>
        <xdr:cNvPr id="22" name="正方形/長方形 21"/>
        <xdr:cNvSpPr/>
      </xdr:nvSpPr>
      <xdr:spPr>
        <a:xfrm>
          <a:off x="12908280" y="233172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</xdr:colOff>
      <xdr:row>9</xdr:row>
      <xdr:rowOff>38100</xdr:rowOff>
    </xdr:from>
    <xdr:to>
      <xdr:col>5</xdr:col>
      <xdr:colOff>0</xdr:colOff>
      <xdr:row>9</xdr:row>
      <xdr:rowOff>350520</xdr:rowOff>
    </xdr:to>
    <xdr:sp macro="" textlink="">
      <xdr:nvSpPr>
        <xdr:cNvPr id="23" name="正方形/長方形 22"/>
        <xdr:cNvSpPr/>
      </xdr:nvSpPr>
      <xdr:spPr>
        <a:xfrm>
          <a:off x="7109460" y="2339340"/>
          <a:ext cx="906780" cy="31242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243840</xdr:colOff>
      <xdr:row>4</xdr:row>
      <xdr:rowOff>106680</xdr:rowOff>
    </xdr:from>
    <xdr:to>
      <xdr:col>5</xdr:col>
      <xdr:colOff>3101340</xdr:colOff>
      <xdr:row>7</xdr:row>
      <xdr:rowOff>457200</xdr:rowOff>
    </xdr:to>
    <xdr:sp macro="" textlink="">
      <xdr:nvSpPr>
        <xdr:cNvPr id="24" name="テキスト ボックス 23"/>
        <xdr:cNvSpPr txBox="1"/>
      </xdr:nvSpPr>
      <xdr:spPr>
        <a:xfrm>
          <a:off x="8260080" y="944880"/>
          <a:ext cx="2857500" cy="92202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別紙１（別記第９号様式関係）内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lang="ja-JP" altLang="ja-JP" sz="14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県補助所要額</a:t>
          </a:r>
          <a:r>
            <a:rPr lang="en-US" altLang="ja-JP" sz="14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G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」の金額を記入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してください。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7620</xdr:colOff>
      <xdr:row>7</xdr:row>
      <xdr:rowOff>129540</xdr:rowOff>
    </xdr:from>
    <xdr:to>
      <xdr:col>5</xdr:col>
      <xdr:colOff>182880</xdr:colOff>
      <xdr:row>9</xdr:row>
      <xdr:rowOff>186690</xdr:rowOff>
    </xdr:to>
    <xdr:cxnSp macro="">
      <xdr:nvCxnSpPr>
        <xdr:cNvPr id="25" name="直線矢印コネクタ 24"/>
        <xdr:cNvCxnSpPr/>
      </xdr:nvCxnSpPr>
      <xdr:spPr>
        <a:xfrm flipH="1">
          <a:off x="2217420" y="1539240"/>
          <a:ext cx="5981700" cy="94869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45720</xdr:colOff>
      <xdr:row>7</xdr:row>
      <xdr:rowOff>480060</xdr:rowOff>
    </xdr:from>
    <xdr:to>
      <xdr:col>5</xdr:col>
      <xdr:colOff>1325880</xdr:colOff>
      <xdr:row>9</xdr:row>
      <xdr:rowOff>213360</xdr:rowOff>
    </xdr:to>
    <xdr:cxnSp macro="">
      <xdr:nvCxnSpPr>
        <xdr:cNvPr id="27" name="直線矢印コネクタ 26"/>
        <xdr:cNvCxnSpPr/>
      </xdr:nvCxnSpPr>
      <xdr:spPr>
        <a:xfrm flipH="1">
          <a:off x="8061960" y="1889760"/>
          <a:ext cx="1280160" cy="62484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3154680</xdr:colOff>
      <xdr:row>6</xdr:row>
      <xdr:rowOff>83820</xdr:rowOff>
    </xdr:from>
    <xdr:to>
      <xdr:col>7</xdr:col>
      <xdr:colOff>175260</xdr:colOff>
      <xdr:row>8</xdr:row>
      <xdr:rowOff>289560</xdr:rowOff>
    </xdr:to>
    <xdr:cxnSp macro="">
      <xdr:nvCxnSpPr>
        <xdr:cNvPr id="28" name="直線矢印コネクタ 27"/>
        <xdr:cNvCxnSpPr/>
      </xdr:nvCxnSpPr>
      <xdr:spPr>
        <a:xfrm>
          <a:off x="11170920" y="1257300"/>
          <a:ext cx="1882140" cy="9753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716280</xdr:colOff>
      <xdr:row>10</xdr:row>
      <xdr:rowOff>243840</xdr:rowOff>
    </xdr:from>
    <xdr:to>
      <xdr:col>5</xdr:col>
      <xdr:colOff>3268980</xdr:colOff>
      <xdr:row>12</xdr:row>
      <xdr:rowOff>198120</xdr:rowOff>
    </xdr:to>
    <xdr:sp macro="" textlink="">
      <xdr:nvSpPr>
        <xdr:cNvPr id="29" name="テキスト ボックス 28"/>
        <xdr:cNvSpPr txBox="1"/>
      </xdr:nvSpPr>
      <xdr:spPr>
        <a:xfrm>
          <a:off x="8732520" y="2903220"/>
          <a:ext cx="2552700" cy="67056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＜支出の部＞の計で算出した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金額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と一致させてください。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15240</xdr:colOff>
      <xdr:row>12</xdr:row>
      <xdr:rowOff>53340</xdr:rowOff>
    </xdr:from>
    <xdr:to>
      <xdr:col>5</xdr:col>
      <xdr:colOff>662940</xdr:colOff>
      <xdr:row>12</xdr:row>
      <xdr:rowOff>175260</xdr:rowOff>
    </xdr:to>
    <xdr:cxnSp macro="">
      <xdr:nvCxnSpPr>
        <xdr:cNvPr id="30" name="直線矢印コネクタ 29"/>
        <xdr:cNvCxnSpPr/>
      </xdr:nvCxnSpPr>
      <xdr:spPr>
        <a:xfrm flipH="1">
          <a:off x="8031480" y="3429000"/>
          <a:ext cx="647700" cy="1219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</xdr:colOff>
      <xdr:row>11</xdr:row>
      <xdr:rowOff>60960</xdr:rowOff>
    </xdr:from>
    <xdr:to>
      <xdr:col>5</xdr:col>
      <xdr:colOff>701040</xdr:colOff>
      <xdr:row>12</xdr:row>
      <xdr:rowOff>163830</xdr:rowOff>
    </xdr:to>
    <xdr:cxnSp macro="">
      <xdr:nvCxnSpPr>
        <xdr:cNvPr id="31" name="直線矢印コネクタ 30"/>
        <xdr:cNvCxnSpPr/>
      </xdr:nvCxnSpPr>
      <xdr:spPr>
        <a:xfrm flipH="1">
          <a:off x="2301240" y="3078480"/>
          <a:ext cx="6416040" cy="46101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3345180</xdr:colOff>
      <xdr:row>11</xdr:row>
      <xdr:rowOff>190500</xdr:rowOff>
    </xdr:from>
    <xdr:to>
      <xdr:col>6</xdr:col>
      <xdr:colOff>1257300</xdr:colOff>
      <xdr:row>12</xdr:row>
      <xdr:rowOff>102870</xdr:rowOff>
    </xdr:to>
    <xdr:cxnSp macro="">
      <xdr:nvCxnSpPr>
        <xdr:cNvPr id="35" name="直線矢印コネクタ 34"/>
        <xdr:cNvCxnSpPr/>
      </xdr:nvCxnSpPr>
      <xdr:spPr>
        <a:xfrm>
          <a:off x="11361420" y="3208020"/>
          <a:ext cx="1508760" cy="27051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31"/>
  <sheetViews>
    <sheetView showGridLines="0" tabSelected="1" view="pageBreakPreview" zoomScale="50" zoomScaleNormal="50" zoomScaleSheetLayoutView="50" workbookViewId="0">
      <selection activeCell="M6" sqref="M6:M7"/>
    </sheetView>
  </sheetViews>
  <sheetFormatPr defaultColWidth="8" defaultRowHeight="19.2" x14ac:dyDescent="0.2"/>
  <cols>
    <col min="1" max="1" width="2.77734375" style="1" customWidth="1"/>
    <col min="2" max="2" width="20.6640625" style="9" customWidth="1"/>
    <col min="3" max="3" width="34.33203125" style="8" customWidth="1"/>
    <col min="4" max="4" width="9" style="8" customWidth="1"/>
    <col min="5" max="5" width="14.33203125" style="8" customWidth="1"/>
    <col min="6" max="15" width="19.33203125" style="1" customWidth="1"/>
    <col min="16" max="17" width="19.88671875" style="1" customWidth="1"/>
    <col min="18" max="18" width="21.109375" style="12" customWidth="1"/>
    <col min="19" max="19" width="2.77734375" style="1" customWidth="1"/>
    <col min="20" max="16384" width="8" style="1"/>
  </cols>
  <sheetData>
    <row r="1" spans="2:18" ht="33.75" customHeight="1" x14ac:dyDescent="0.2">
      <c r="B1" s="2" t="s">
        <v>75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8" ht="33.75" customHeight="1" x14ac:dyDescent="0.2">
      <c r="B2" s="94" t="s">
        <v>73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2:18" ht="33.75" customHeight="1" x14ac:dyDescent="0.2">
      <c r="B3" s="48"/>
      <c r="C3" s="48"/>
      <c r="D3" s="48"/>
      <c r="E3" s="48"/>
      <c r="F3" s="48"/>
      <c r="G3" s="48"/>
      <c r="H3" s="48"/>
      <c r="I3" s="48"/>
      <c r="J3" s="48"/>
      <c r="K3" s="55"/>
      <c r="L3" s="55"/>
      <c r="M3" s="48"/>
      <c r="N3" s="48"/>
      <c r="O3" s="99"/>
      <c r="P3" s="99"/>
      <c r="Q3" s="99"/>
      <c r="R3" s="99"/>
    </row>
    <row r="4" spans="2:18" ht="33.75" customHeight="1" x14ac:dyDescent="0.25">
      <c r="B4" s="17"/>
      <c r="C4" s="17"/>
      <c r="D4" s="17"/>
      <c r="E4" s="17"/>
      <c r="F4" s="17"/>
      <c r="G4" s="17"/>
      <c r="H4" s="17"/>
      <c r="I4" s="17"/>
      <c r="J4" s="17"/>
      <c r="K4" s="43"/>
      <c r="L4" s="43"/>
      <c r="M4" s="43"/>
      <c r="N4" s="43"/>
      <c r="O4" s="91"/>
      <c r="P4" s="91"/>
      <c r="Q4" s="91"/>
      <c r="R4" s="91"/>
    </row>
    <row r="5" spans="2:18" ht="24.75" customHeight="1" x14ac:dyDescent="0.25">
      <c r="B5" s="17"/>
      <c r="C5" s="17"/>
      <c r="D5" s="17"/>
      <c r="E5" s="17"/>
      <c r="F5" s="17"/>
      <c r="G5" s="17"/>
      <c r="H5" s="17"/>
      <c r="I5" s="17"/>
      <c r="J5" s="17"/>
      <c r="K5" s="20"/>
      <c r="L5" s="20"/>
      <c r="M5" s="20"/>
      <c r="N5" s="20"/>
      <c r="O5" s="20"/>
      <c r="P5" s="20"/>
      <c r="R5" s="44" t="s">
        <v>12</v>
      </c>
    </row>
    <row r="6" spans="2:18" ht="24" customHeight="1" x14ac:dyDescent="0.2">
      <c r="B6" s="106" t="s">
        <v>6</v>
      </c>
      <c r="C6" s="107"/>
      <c r="D6" s="107"/>
      <c r="E6" s="108"/>
      <c r="F6" s="97" t="s">
        <v>13</v>
      </c>
      <c r="G6" s="97" t="s">
        <v>24</v>
      </c>
      <c r="H6" s="97" t="s">
        <v>1</v>
      </c>
      <c r="I6" s="97" t="s">
        <v>3</v>
      </c>
      <c r="J6" s="97" t="s">
        <v>7</v>
      </c>
      <c r="K6" s="97" t="s">
        <v>55</v>
      </c>
      <c r="L6" s="97" t="s">
        <v>49</v>
      </c>
      <c r="M6" s="97" t="s">
        <v>50</v>
      </c>
      <c r="N6" s="112" t="s">
        <v>56</v>
      </c>
      <c r="O6" s="112" t="s">
        <v>57</v>
      </c>
      <c r="P6" s="114" t="s">
        <v>14</v>
      </c>
      <c r="Q6" s="115"/>
      <c r="R6" s="116" t="s">
        <v>0</v>
      </c>
    </row>
    <row r="7" spans="2:18" ht="124.5" customHeight="1" x14ac:dyDescent="0.2">
      <c r="B7" s="109"/>
      <c r="C7" s="110"/>
      <c r="D7" s="110"/>
      <c r="E7" s="111"/>
      <c r="F7" s="98"/>
      <c r="G7" s="98"/>
      <c r="H7" s="98"/>
      <c r="I7" s="98"/>
      <c r="J7" s="98"/>
      <c r="K7" s="98"/>
      <c r="L7" s="98"/>
      <c r="M7" s="98"/>
      <c r="N7" s="113"/>
      <c r="O7" s="113"/>
      <c r="P7" s="23" t="s">
        <v>58</v>
      </c>
      <c r="Q7" s="23" t="s">
        <v>59</v>
      </c>
      <c r="R7" s="117"/>
    </row>
    <row r="8" spans="2:18" ht="49.5" customHeight="1" x14ac:dyDescent="0.2">
      <c r="B8" s="100" t="s">
        <v>68</v>
      </c>
      <c r="C8" s="101"/>
      <c r="D8" s="101"/>
      <c r="E8" s="102"/>
      <c r="F8" s="61">
        <v>140000</v>
      </c>
      <c r="G8" s="61">
        <v>0</v>
      </c>
      <c r="H8" s="61">
        <f>F8-G8</f>
        <v>140000</v>
      </c>
      <c r="I8" s="61">
        <v>350000</v>
      </c>
      <c r="J8" s="61">
        <f>IF(H8&gt;I8,I8,H8)</f>
        <v>140000</v>
      </c>
      <c r="K8" s="65" t="s">
        <v>45</v>
      </c>
      <c r="L8" s="61">
        <f>J8*1</f>
        <v>140000</v>
      </c>
      <c r="M8" s="45">
        <f>IF(F8="","",ROUNDDOWN(L8,0))</f>
        <v>140000</v>
      </c>
      <c r="N8" s="45">
        <v>150000</v>
      </c>
      <c r="O8" s="88">
        <v>0</v>
      </c>
      <c r="P8" s="46">
        <f>IF(F8="","",IF(O8-M8&gt;0,O8-M8,))</f>
        <v>0</v>
      </c>
      <c r="Q8" s="46">
        <f>IF(F8="","",IF(M8-O8&gt;0,M8-O8,))</f>
        <v>140000</v>
      </c>
      <c r="R8" s="24"/>
    </row>
    <row r="9" spans="2:18" ht="49.5" customHeight="1" x14ac:dyDescent="0.2">
      <c r="B9" s="56" t="s">
        <v>61</v>
      </c>
      <c r="C9" s="57"/>
      <c r="D9" s="57"/>
      <c r="E9" s="58"/>
      <c r="F9" s="61">
        <v>220000</v>
      </c>
      <c r="G9" s="61">
        <v>0</v>
      </c>
      <c r="H9" s="61">
        <f t="shared" ref="H9:H10" si="0">F9-G9</f>
        <v>220000</v>
      </c>
      <c r="I9" s="61">
        <v>200000</v>
      </c>
      <c r="J9" s="61">
        <f t="shared" ref="J9:J10" si="1">IF(H9&gt;I9,I9,H9)</f>
        <v>200000</v>
      </c>
      <c r="K9" s="65" t="s">
        <v>47</v>
      </c>
      <c r="L9" s="45">
        <f>J9/5*4</f>
        <v>160000</v>
      </c>
      <c r="M9" s="45">
        <f t="shared" ref="M9:M10" si="2">IF(F9="","",ROUNDDOWN(L9,0))</f>
        <v>160000</v>
      </c>
      <c r="N9" s="45">
        <v>160000</v>
      </c>
      <c r="O9" s="88">
        <v>0</v>
      </c>
      <c r="P9" s="46">
        <f t="shared" ref="P9:P10" si="3">IF(F9="","",IF(O9-M9&gt;0,O9-M9,))</f>
        <v>0</v>
      </c>
      <c r="Q9" s="46">
        <f t="shared" ref="Q9:Q10" si="4">IF(F9="","",IF(M9-O9&gt;0,M9-O9,))</f>
        <v>160000</v>
      </c>
      <c r="R9" s="24"/>
    </row>
    <row r="10" spans="2:18" ht="49.5" customHeight="1" x14ac:dyDescent="0.2">
      <c r="B10" s="56" t="s">
        <v>63</v>
      </c>
      <c r="C10" s="57"/>
      <c r="D10" s="57"/>
      <c r="E10" s="58"/>
      <c r="F10" s="61">
        <v>120000</v>
      </c>
      <c r="G10" s="61">
        <v>0</v>
      </c>
      <c r="H10" s="61">
        <f t="shared" si="0"/>
        <v>120000</v>
      </c>
      <c r="I10" s="61">
        <v>200000</v>
      </c>
      <c r="J10" s="61">
        <f t="shared" si="1"/>
        <v>120000</v>
      </c>
      <c r="K10" s="65" t="s">
        <v>47</v>
      </c>
      <c r="L10" s="45">
        <f>J10/5*4</f>
        <v>96000</v>
      </c>
      <c r="M10" s="45">
        <f t="shared" si="2"/>
        <v>96000</v>
      </c>
      <c r="N10" s="45">
        <v>104000</v>
      </c>
      <c r="O10" s="88">
        <v>0</v>
      </c>
      <c r="P10" s="46">
        <f t="shared" si="3"/>
        <v>0</v>
      </c>
      <c r="Q10" s="46">
        <f t="shared" si="4"/>
        <v>96000</v>
      </c>
      <c r="R10" s="24"/>
    </row>
    <row r="11" spans="2:18" ht="49.5" customHeight="1" x14ac:dyDescent="0.2">
      <c r="B11" s="103" t="s">
        <v>5</v>
      </c>
      <c r="C11" s="104"/>
      <c r="D11" s="104"/>
      <c r="E11" s="105"/>
      <c r="F11" s="45">
        <f>SUM(F8:F10)</f>
        <v>480000</v>
      </c>
      <c r="G11" s="45">
        <f t="shared" ref="G11:J11" si="5">SUM(G8:G10)</f>
        <v>0</v>
      </c>
      <c r="H11" s="45">
        <f t="shared" si="5"/>
        <v>480000</v>
      </c>
      <c r="I11" s="45">
        <f t="shared" si="5"/>
        <v>750000</v>
      </c>
      <c r="J11" s="45">
        <f t="shared" si="5"/>
        <v>460000</v>
      </c>
      <c r="K11" s="66"/>
      <c r="L11" s="47">
        <f>SUM(L8:L10)</f>
        <v>396000</v>
      </c>
      <c r="M11" s="47">
        <f t="shared" ref="M11:Q11" si="6">SUM(M8:M10)</f>
        <v>396000</v>
      </c>
      <c r="N11" s="47">
        <f t="shared" si="6"/>
        <v>414000</v>
      </c>
      <c r="O11" s="89">
        <f t="shared" si="6"/>
        <v>0</v>
      </c>
      <c r="P11" s="47">
        <f t="shared" si="6"/>
        <v>0</v>
      </c>
      <c r="Q11" s="47">
        <f t="shared" si="6"/>
        <v>396000</v>
      </c>
      <c r="R11" s="18"/>
    </row>
    <row r="12" spans="2:18" s="11" customFormat="1" ht="24.75" customHeight="1" x14ac:dyDescent="0.2">
      <c r="B12" s="11" t="s">
        <v>28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R12" s="15"/>
    </row>
    <row r="13" spans="2:18" s="11" customFormat="1" ht="24.75" customHeight="1" x14ac:dyDescent="0.2">
      <c r="B13" s="11" t="s">
        <v>25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R13" s="15"/>
    </row>
    <row r="14" spans="2:18" s="11" customFormat="1" ht="24.75" customHeight="1" x14ac:dyDescent="0.2">
      <c r="B14" s="11" t="s">
        <v>53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R14" s="15"/>
    </row>
    <row r="15" spans="2:18" s="11" customFormat="1" ht="24.75" customHeight="1" x14ac:dyDescent="0.2"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R15" s="15"/>
    </row>
    <row r="16" spans="2:18" ht="45" customHeight="1" x14ac:dyDescent="0.2"/>
    <row r="17" spans="2:18" ht="45" customHeight="1" x14ac:dyDescent="0.2"/>
    <row r="18" spans="2:18" ht="45" customHeight="1" x14ac:dyDescent="0.2"/>
    <row r="19" spans="2:18" ht="45" customHeight="1" x14ac:dyDescent="0.2"/>
    <row r="20" spans="2:18" ht="45" customHeight="1" x14ac:dyDescent="0.2"/>
    <row r="21" spans="2:18" ht="45" customHeight="1" x14ac:dyDescent="0.2"/>
    <row r="22" spans="2:18" ht="45" customHeight="1" x14ac:dyDescent="0.2"/>
    <row r="23" spans="2:18" ht="45" customHeight="1" x14ac:dyDescent="0.2"/>
    <row r="24" spans="2:18" ht="78.75" customHeight="1" x14ac:dyDescent="0.2"/>
    <row r="25" spans="2:18" ht="45" customHeight="1" x14ac:dyDescent="0.2">
      <c r="B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2:18" s="8" customFormat="1" ht="24.75" customHeight="1" x14ac:dyDescent="0.2">
      <c r="R26" s="12"/>
    </row>
    <row r="27" spans="2:18" s="8" customFormat="1" ht="24.75" customHeight="1" x14ac:dyDescent="0.2">
      <c r="R27" s="12"/>
    </row>
    <row r="28" spans="2:18" s="8" customFormat="1" ht="24.75" customHeight="1" x14ac:dyDescent="0.2">
      <c r="R28" s="12"/>
    </row>
    <row r="29" spans="2:18" s="8" customFormat="1" ht="24.75" customHeight="1" x14ac:dyDescent="0.2">
      <c r="B29" s="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R29" s="12"/>
    </row>
    <row r="30" spans="2:18" ht="24.75" customHeight="1" x14ac:dyDescent="0.2"/>
    <row r="31" spans="2:18" ht="24.75" customHeight="1" x14ac:dyDescent="0.2"/>
  </sheetData>
  <protectedRanges>
    <protectedRange sqref="B2:B3 O4:R4 N8:O10" name="範囲1"/>
    <protectedRange sqref="F8:G8 I8:J10 G9:G10" name="範囲1_1"/>
    <protectedRange sqref="F9:F10" name="範囲1_2"/>
  </protectedRanges>
  <mergeCells count="18">
    <mergeCell ref="B2:R2"/>
    <mergeCell ref="O4:R4"/>
    <mergeCell ref="B6:E7"/>
    <mergeCell ref="F6:F7"/>
    <mergeCell ref="G6:G7"/>
    <mergeCell ref="H6:H7"/>
    <mergeCell ref="I6:I7"/>
    <mergeCell ref="J6:J7"/>
    <mergeCell ref="M6:M7"/>
    <mergeCell ref="N6:N7"/>
    <mergeCell ref="O6:O7"/>
    <mergeCell ref="P6:Q6"/>
    <mergeCell ref="R6:R7"/>
    <mergeCell ref="K6:K7"/>
    <mergeCell ref="L6:L7"/>
    <mergeCell ref="O3:R3"/>
    <mergeCell ref="B8:E8"/>
    <mergeCell ref="B11:E11"/>
  </mergeCells>
  <phoneticPr fontId="1"/>
  <printOptions horizontalCentered="1"/>
  <pageMargins left="0.59055118110236227" right="0.59055118110236227" top="0.98425196850393704" bottom="0.78740157480314965" header="0.51181102362204722" footer="0.31496062992125984"/>
  <pageSetup paperSize="9" scale="40" orientation="landscape" horizontalDpi="300" verticalDpi="300" r:id="rId1"/>
  <headerFooter alignWithMargins="0">
    <oddHeader xml:space="preserve">&amp;R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24"/>
  <sheetViews>
    <sheetView view="pageBreakPreview" topLeftCell="A19" zoomScaleNormal="100" zoomScaleSheetLayoutView="100" workbookViewId="0">
      <selection activeCell="E11" sqref="E11"/>
    </sheetView>
  </sheetViews>
  <sheetFormatPr defaultRowHeight="13.2" x14ac:dyDescent="0.2"/>
  <cols>
    <col min="1" max="1" width="18.44140625" style="26" customWidth="1"/>
    <col min="2" max="2" width="13.77734375" style="26" customWidth="1"/>
    <col min="3" max="3" width="52.44140625" style="26" customWidth="1"/>
    <col min="4" max="4" width="18.44140625" style="26" customWidth="1"/>
    <col min="5" max="5" width="13.77734375" style="26" customWidth="1"/>
    <col min="6" max="6" width="52.44140625" style="26" customWidth="1"/>
    <col min="7" max="7" width="18.44140625" style="26" customWidth="1"/>
    <col min="8" max="8" width="13.77734375" style="26" customWidth="1"/>
    <col min="9" max="9" width="52.44140625" style="26" customWidth="1"/>
    <col min="10" max="259" width="8.88671875" style="26"/>
    <col min="260" max="260" width="16.33203125" style="26" customWidth="1"/>
    <col min="261" max="261" width="21.77734375" style="26" customWidth="1"/>
    <col min="262" max="262" width="46.88671875" style="26" customWidth="1"/>
    <col min="263" max="515" width="8.88671875" style="26"/>
    <col min="516" max="516" width="16.33203125" style="26" customWidth="1"/>
    <col min="517" max="517" width="21.77734375" style="26" customWidth="1"/>
    <col min="518" max="518" width="46.88671875" style="26" customWidth="1"/>
    <col min="519" max="771" width="8.88671875" style="26"/>
    <col min="772" max="772" width="16.33203125" style="26" customWidth="1"/>
    <col min="773" max="773" width="21.77734375" style="26" customWidth="1"/>
    <col min="774" max="774" width="46.88671875" style="26" customWidth="1"/>
    <col min="775" max="1027" width="8.88671875" style="26"/>
    <col min="1028" max="1028" width="16.33203125" style="26" customWidth="1"/>
    <col min="1029" max="1029" width="21.77734375" style="26" customWidth="1"/>
    <col min="1030" max="1030" width="46.88671875" style="26" customWidth="1"/>
    <col min="1031" max="1283" width="8.88671875" style="26"/>
    <col min="1284" max="1284" width="16.33203125" style="26" customWidth="1"/>
    <col min="1285" max="1285" width="21.77734375" style="26" customWidth="1"/>
    <col min="1286" max="1286" width="46.88671875" style="26" customWidth="1"/>
    <col min="1287" max="1539" width="8.88671875" style="26"/>
    <col min="1540" max="1540" width="16.33203125" style="26" customWidth="1"/>
    <col min="1541" max="1541" width="21.77734375" style="26" customWidth="1"/>
    <col min="1542" max="1542" width="46.88671875" style="26" customWidth="1"/>
    <col min="1543" max="1795" width="8.88671875" style="26"/>
    <col min="1796" max="1796" width="16.33203125" style="26" customWidth="1"/>
    <col min="1797" max="1797" width="21.77734375" style="26" customWidth="1"/>
    <col min="1798" max="1798" width="46.88671875" style="26" customWidth="1"/>
    <col min="1799" max="2051" width="8.88671875" style="26"/>
    <col min="2052" max="2052" width="16.33203125" style="26" customWidth="1"/>
    <col min="2053" max="2053" width="21.77734375" style="26" customWidth="1"/>
    <col min="2054" max="2054" width="46.88671875" style="26" customWidth="1"/>
    <col min="2055" max="2307" width="8.88671875" style="26"/>
    <col min="2308" max="2308" width="16.33203125" style="26" customWidth="1"/>
    <col min="2309" max="2309" width="21.77734375" style="26" customWidth="1"/>
    <col min="2310" max="2310" width="46.88671875" style="26" customWidth="1"/>
    <col min="2311" max="2563" width="8.88671875" style="26"/>
    <col min="2564" max="2564" width="16.33203125" style="26" customWidth="1"/>
    <col min="2565" max="2565" width="21.77734375" style="26" customWidth="1"/>
    <col min="2566" max="2566" width="46.88671875" style="26" customWidth="1"/>
    <col min="2567" max="2819" width="8.88671875" style="26"/>
    <col min="2820" max="2820" width="16.33203125" style="26" customWidth="1"/>
    <col min="2821" max="2821" width="21.77734375" style="26" customWidth="1"/>
    <col min="2822" max="2822" width="46.88671875" style="26" customWidth="1"/>
    <col min="2823" max="3075" width="8.88671875" style="26"/>
    <col min="3076" max="3076" width="16.33203125" style="26" customWidth="1"/>
    <col min="3077" max="3077" width="21.77734375" style="26" customWidth="1"/>
    <col min="3078" max="3078" width="46.88671875" style="26" customWidth="1"/>
    <col min="3079" max="3331" width="8.88671875" style="26"/>
    <col min="3332" max="3332" width="16.33203125" style="26" customWidth="1"/>
    <col min="3333" max="3333" width="21.77734375" style="26" customWidth="1"/>
    <col min="3334" max="3334" width="46.88671875" style="26" customWidth="1"/>
    <col min="3335" max="3587" width="8.88671875" style="26"/>
    <col min="3588" max="3588" width="16.33203125" style="26" customWidth="1"/>
    <col min="3589" max="3589" width="21.77734375" style="26" customWidth="1"/>
    <col min="3590" max="3590" width="46.88671875" style="26" customWidth="1"/>
    <col min="3591" max="3843" width="8.88671875" style="26"/>
    <col min="3844" max="3844" width="16.33203125" style="26" customWidth="1"/>
    <col min="3845" max="3845" width="21.77734375" style="26" customWidth="1"/>
    <col min="3846" max="3846" width="46.88671875" style="26" customWidth="1"/>
    <col min="3847" max="4099" width="8.88671875" style="26"/>
    <col min="4100" max="4100" width="16.33203125" style="26" customWidth="1"/>
    <col min="4101" max="4101" width="21.77734375" style="26" customWidth="1"/>
    <col min="4102" max="4102" width="46.88671875" style="26" customWidth="1"/>
    <col min="4103" max="4355" width="8.88671875" style="26"/>
    <col min="4356" max="4356" width="16.33203125" style="26" customWidth="1"/>
    <col min="4357" max="4357" width="21.77734375" style="26" customWidth="1"/>
    <col min="4358" max="4358" width="46.88671875" style="26" customWidth="1"/>
    <col min="4359" max="4611" width="8.88671875" style="26"/>
    <col min="4612" max="4612" width="16.33203125" style="26" customWidth="1"/>
    <col min="4613" max="4613" width="21.77734375" style="26" customWidth="1"/>
    <col min="4614" max="4614" width="46.88671875" style="26" customWidth="1"/>
    <col min="4615" max="4867" width="8.88671875" style="26"/>
    <col min="4868" max="4868" width="16.33203125" style="26" customWidth="1"/>
    <col min="4869" max="4869" width="21.77734375" style="26" customWidth="1"/>
    <col min="4870" max="4870" width="46.88671875" style="26" customWidth="1"/>
    <col min="4871" max="5123" width="8.88671875" style="26"/>
    <col min="5124" max="5124" width="16.33203125" style="26" customWidth="1"/>
    <col min="5125" max="5125" width="21.77734375" style="26" customWidth="1"/>
    <col min="5126" max="5126" width="46.88671875" style="26" customWidth="1"/>
    <col min="5127" max="5379" width="8.88671875" style="26"/>
    <col min="5380" max="5380" width="16.33203125" style="26" customWidth="1"/>
    <col min="5381" max="5381" width="21.77734375" style="26" customWidth="1"/>
    <col min="5382" max="5382" width="46.88671875" style="26" customWidth="1"/>
    <col min="5383" max="5635" width="8.88671875" style="26"/>
    <col min="5636" max="5636" width="16.33203125" style="26" customWidth="1"/>
    <col min="5637" max="5637" width="21.77734375" style="26" customWidth="1"/>
    <col min="5638" max="5638" width="46.88671875" style="26" customWidth="1"/>
    <col min="5639" max="5891" width="8.88671875" style="26"/>
    <col min="5892" max="5892" width="16.33203125" style="26" customWidth="1"/>
    <col min="5893" max="5893" width="21.77734375" style="26" customWidth="1"/>
    <col min="5894" max="5894" width="46.88671875" style="26" customWidth="1"/>
    <col min="5895" max="6147" width="8.88671875" style="26"/>
    <col min="6148" max="6148" width="16.33203125" style="26" customWidth="1"/>
    <col min="6149" max="6149" width="21.77734375" style="26" customWidth="1"/>
    <col min="6150" max="6150" width="46.88671875" style="26" customWidth="1"/>
    <col min="6151" max="6403" width="8.88671875" style="26"/>
    <col min="6404" max="6404" width="16.33203125" style="26" customWidth="1"/>
    <col min="6405" max="6405" width="21.77734375" style="26" customWidth="1"/>
    <col min="6406" max="6406" width="46.88671875" style="26" customWidth="1"/>
    <col min="6407" max="6659" width="8.88671875" style="26"/>
    <col min="6660" max="6660" width="16.33203125" style="26" customWidth="1"/>
    <col min="6661" max="6661" width="21.77734375" style="26" customWidth="1"/>
    <col min="6662" max="6662" width="46.88671875" style="26" customWidth="1"/>
    <col min="6663" max="6915" width="8.88671875" style="26"/>
    <col min="6916" max="6916" width="16.33203125" style="26" customWidth="1"/>
    <col min="6917" max="6917" width="21.77734375" style="26" customWidth="1"/>
    <col min="6918" max="6918" width="46.88671875" style="26" customWidth="1"/>
    <col min="6919" max="7171" width="8.88671875" style="26"/>
    <col min="7172" max="7172" width="16.33203125" style="26" customWidth="1"/>
    <col min="7173" max="7173" width="21.77734375" style="26" customWidth="1"/>
    <col min="7174" max="7174" width="46.88671875" style="26" customWidth="1"/>
    <col min="7175" max="7427" width="8.88671875" style="26"/>
    <col min="7428" max="7428" width="16.33203125" style="26" customWidth="1"/>
    <col min="7429" max="7429" width="21.77734375" style="26" customWidth="1"/>
    <col min="7430" max="7430" width="46.88671875" style="26" customWidth="1"/>
    <col min="7431" max="7683" width="8.88671875" style="26"/>
    <col min="7684" max="7684" width="16.33203125" style="26" customWidth="1"/>
    <col min="7685" max="7685" width="21.77734375" style="26" customWidth="1"/>
    <col min="7686" max="7686" width="46.88671875" style="26" customWidth="1"/>
    <col min="7687" max="7939" width="8.88671875" style="26"/>
    <col min="7940" max="7940" width="16.33203125" style="26" customWidth="1"/>
    <col min="7941" max="7941" width="21.77734375" style="26" customWidth="1"/>
    <col min="7942" max="7942" width="46.88671875" style="26" customWidth="1"/>
    <col min="7943" max="8195" width="8.88671875" style="26"/>
    <col min="8196" max="8196" width="16.33203125" style="26" customWidth="1"/>
    <col min="8197" max="8197" width="21.77734375" style="26" customWidth="1"/>
    <col min="8198" max="8198" width="46.88671875" style="26" customWidth="1"/>
    <col min="8199" max="8451" width="8.88671875" style="26"/>
    <col min="8452" max="8452" width="16.33203125" style="26" customWidth="1"/>
    <col min="8453" max="8453" width="21.77734375" style="26" customWidth="1"/>
    <col min="8454" max="8454" width="46.88671875" style="26" customWidth="1"/>
    <col min="8455" max="8707" width="8.88671875" style="26"/>
    <col min="8708" max="8708" width="16.33203125" style="26" customWidth="1"/>
    <col min="8709" max="8709" width="21.77734375" style="26" customWidth="1"/>
    <col min="8710" max="8710" width="46.88671875" style="26" customWidth="1"/>
    <col min="8711" max="8963" width="8.88671875" style="26"/>
    <col min="8964" max="8964" width="16.33203125" style="26" customWidth="1"/>
    <col min="8965" max="8965" width="21.77734375" style="26" customWidth="1"/>
    <col min="8966" max="8966" width="46.88671875" style="26" customWidth="1"/>
    <col min="8967" max="9219" width="8.88671875" style="26"/>
    <col min="9220" max="9220" width="16.33203125" style="26" customWidth="1"/>
    <col min="9221" max="9221" width="21.77734375" style="26" customWidth="1"/>
    <col min="9222" max="9222" width="46.88671875" style="26" customWidth="1"/>
    <col min="9223" max="9475" width="8.88671875" style="26"/>
    <col min="9476" max="9476" width="16.33203125" style="26" customWidth="1"/>
    <col min="9477" max="9477" width="21.77734375" style="26" customWidth="1"/>
    <col min="9478" max="9478" width="46.88671875" style="26" customWidth="1"/>
    <col min="9479" max="9731" width="8.88671875" style="26"/>
    <col min="9732" max="9732" width="16.33203125" style="26" customWidth="1"/>
    <col min="9733" max="9733" width="21.77734375" style="26" customWidth="1"/>
    <col min="9734" max="9734" width="46.88671875" style="26" customWidth="1"/>
    <col min="9735" max="9987" width="8.88671875" style="26"/>
    <col min="9988" max="9988" width="16.33203125" style="26" customWidth="1"/>
    <col min="9989" max="9989" width="21.77734375" style="26" customWidth="1"/>
    <col min="9990" max="9990" width="46.88671875" style="26" customWidth="1"/>
    <col min="9991" max="10243" width="8.88671875" style="26"/>
    <col min="10244" max="10244" width="16.33203125" style="26" customWidth="1"/>
    <col min="10245" max="10245" width="21.77734375" style="26" customWidth="1"/>
    <col min="10246" max="10246" width="46.88671875" style="26" customWidth="1"/>
    <col min="10247" max="10499" width="8.88671875" style="26"/>
    <col min="10500" max="10500" width="16.33203125" style="26" customWidth="1"/>
    <col min="10501" max="10501" width="21.77734375" style="26" customWidth="1"/>
    <col min="10502" max="10502" width="46.88671875" style="26" customWidth="1"/>
    <col min="10503" max="10755" width="8.88671875" style="26"/>
    <col min="10756" max="10756" width="16.33203125" style="26" customWidth="1"/>
    <col min="10757" max="10757" width="21.77734375" style="26" customWidth="1"/>
    <col min="10758" max="10758" width="46.88671875" style="26" customWidth="1"/>
    <col min="10759" max="11011" width="8.88671875" style="26"/>
    <col min="11012" max="11012" width="16.33203125" style="26" customWidth="1"/>
    <col min="11013" max="11013" width="21.77734375" style="26" customWidth="1"/>
    <col min="11014" max="11014" width="46.88671875" style="26" customWidth="1"/>
    <col min="11015" max="11267" width="8.88671875" style="26"/>
    <col min="11268" max="11268" width="16.33203125" style="26" customWidth="1"/>
    <col min="11269" max="11269" width="21.77734375" style="26" customWidth="1"/>
    <col min="11270" max="11270" width="46.88671875" style="26" customWidth="1"/>
    <col min="11271" max="11523" width="8.88671875" style="26"/>
    <col min="11524" max="11524" width="16.33203125" style="26" customWidth="1"/>
    <col min="11525" max="11525" width="21.77734375" style="26" customWidth="1"/>
    <col min="11526" max="11526" width="46.88671875" style="26" customWidth="1"/>
    <col min="11527" max="11779" width="8.88671875" style="26"/>
    <col min="11780" max="11780" width="16.33203125" style="26" customWidth="1"/>
    <col min="11781" max="11781" width="21.77734375" style="26" customWidth="1"/>
    <col min="11782" max="11782" width="46.88671875" style="26" customWidth="1"/>
    <col min="11783" max="12035" width="8.88671875" style="26"/>
    <col min="12036" max="12036" width="16.33203125" style="26" customWidth="1"/>
    <col min="12037" max="12037" width="21.77734375" style="26" customWidth="1"/>
    <col min="12038" max="12038" width="46.88671875" style="26" customWidth="1"/>
    <col min="12039" max="12291" width="8.88671875" style="26"/>
    <col min="12292" max="12292" width="16.33203125" style="26" customWidth="1"/>
    <col min="12293" max="12293" width="21.77734375" style="26" customWidth="1"/>
    <col min="12294" max="12294" width="46.88671875" style="26" customWidth="1"/>
    <col min="12295" max="12547" width="8.88671875" style="26"/>
    <col min="12548" max="12548" width="16.33203125" style="26" customWidth="1"/>
    <col min="12549" max="12549" width="21.77734375" style="26" customWidth="1"/>
    <col min="12550" max="12550" width="46.88671875" style="26" customWidth="1"/>
    <col min="12551" max="12803" width="8.88671875" style="26"/>
    <col min="12804" max="12804" width="16.33203125" style="26" customWidth="1"/>
    <col min="12805" max="12805" width="21.77734375" style="26" customWidth="1"/>
    <col min="12806" max="12806" width="46.88671875" style="26" customWidth="1"/>
    <col min="12807" max="13059" width="8.88671875" style="26"/>
    <col min="13060" max="13060" width="16.33203125" style="26" customWidth="1"/>
    <col min="13061" max="13061" width="21.77734375" style="26" customWidth="1"/>
    <col min="13062" max="13062" width="46.88671875" style="26" customWidth="1"/>
    <col min="13063" max="13315" width="8.88671875" style="26"/>
    <col min="13316" max="13316" width="16.33203125" style="26" customWidth="1"/>
    <col min="13317" max="13317" width="21.77734375" style="26" customWidth="1"/>
    <col min="13318" max="13318" width="46.88671875" style="26" customWidth="1"/>
    <col min="13319" max="13571" width="8.88671875" style="26"/>
    <col min="13572" max="13572" width="16.33203125" style="26" customWidth="1"/>
    <col min="13573" max="13573" width="21.77734375" style="26" customWidth="1"/>
    <col min="13574" max="13574" width="46.88671875" style="26" customWidth="1"/>
    <col min="13575" max="13827" width="8.88671875" style="26"/>
    <col min="13828" max="13828" width="16.33203125" style="26" customWidth="1"/>
    <col min="13829" max="13829" width="21.77734375" style="26" customWidth="1"/>
    <col min="13830" max="13830" width="46.88671875" style="26" customWidth="1"/>
    <col min="13831" max="14083" width="8.88671875" style="26"/>
    <col min="14084" max="14084" width="16.33203125" style="26" customWidth="1"/>
    <col min="14085" max="14085" width="21.77734375" style="26" customWidth="1"/>
    <col min="14086" max="14086" width="46.88671875" style="26" customWidth="1"/>
    <col min="14087" max="14339" width="8.88671875" style="26"/>
    <col min="14340" max="14340" width="16.33203125" style="26" customWidth="1"/>
    <col min="14341" max="14341" width="21.77734375" style="26" customWidth="1"/>
    <col min="14342" max="14342" width="46.88671875" style="26" customWidth="1"/>
    <col min="14343" max="14595" width="8.88671875" style="26"/>
    <col min="14596" max="14596" width="16.33203125" style="26" customWidth="1"/>
    <col min="14597" max="14597" width="21.77734375" style="26" customWidth="1"/>
    <col min="14598" max="14598" width="46.88671875" style="26" customWidth="1"/>
    <col min="14599" max="14851" width="8.88671875" style="26"/>
    <col min="14852" max="14852" width="16.33203125" style="26" customWidth="1"/>
    <col min="14853" max="14853" width="21.77734375" style="26" customWidth="1"/>
    <col min="14854" max="14854" width="46.88671875" style="26" customWidth="1"/>
    <col min="14855" max="15107" width="8.88671875" style="26"/>
    <col min="15108" max="15108" width="16.33203125" style="26" customWidth="1"/>
    <col min="15109" max="15109" width="21.77734375" style="26" customWidth="1"/>
    <col min="15110" max="15110" width="46.88671875" style="26" customWidth="1"/>
    <col min="15111" max="15363" width="8.88671875" style="26"/>
    <col min="15364" max="15364" width="16.33203125" style="26" customWidth="1"/>
    <col min="15365" max="15365" width="21.77734375" style="26" customWidth="1"/>
    <col min="15366" max="15366" width="46.88671875" style="26" customWidth="1"/>
    <col min="15367" max="15619" width="8.88671875" style="26"/>
    <col min="15620" max="15620" width="16.33203125" style="26" customWidth="1"/>
    <col min="15621" max="15621" width="21.77734375" style="26" customWidth="1"/>
    <col min="15622" max="15622" width="46.88671875" style="26" customWidth="1"/>
    <col min="15623" max="15875" width="8.88671875" style="26"/>
    <col min="15876" max="15876" width="16.33203125" style="26" customWidth="1"/>
    <col min="15877" max="15877" width="21.77734375" style="26" customWidth="1"/>
    <col min="15878" max="15878" width="46.88671875" style="26" customWidth="1"/>
    <col min="15879" max="16131" width="8.88671875" style="26"/>
    <col min="16132" max="16132" width="16.33203125" style="26" customWidth="1"/>
    <col min="16133" max="16133" width="21.77734375" style="26" customWidth="1"/>
    <col min="16134" max="16134" width="46.88671875" style="26" customWidth="1"/>
    <col min="16135" max="16384" width="8.88671875" style="26"/>
  </cols>
  <sheetData>
    <row r="1" spans="1:9" ht="21" customHeight="1" x14ac:dyDescent="0.2">
      <c r="A1" s="69" t="s">
        <v>78</v>
      </c>
      <c r="B1" s="70"/>
      <c r="C1" s="71"/>
      <c r="D1" s="69" t="s">
        <v>78</v>
      </c>
      <c r="E1" s="70"/>
      <c r="F1" s="71"/>
      <c r="G1" s="69" t="s">
        <v>78</v>
      </c>
      <c r="I1" s="27"/>
    </row>
    <row r="2" spans="1:9" x14ac:dyDescent="0.2">
      <c r="A2" s="93" t="s">
        <v>70</v>
      </c>
      <c r="B2" s="93"/>
      <c r="C2" s="93"/>
      <c r="D2" s="93" t="s">
        <v>69</v>
      </c>
      <c r="E2" s="93"/>
      <c r="F2" s="93"/>
      <c r="G2" s="93" t="s">
        <v>69</v>
      </c>
      <c r="H2" s="93"/>
      <c r="I2" s="93"/>
    </row>
    <row r="3" spans="1:9" x14ac:dyDescent="0.2">
      <c r="A3" s="93" t="s">
        <v>26</v>
      </c>
      <c r="B3" s="93"/>
      <c r="C3" s="93"/>
      <c r="D3" s="93" t="s">
        <v>26</v>
      </c>
      <c r="E3" s="93"/>
      <c r="F3" s="93"/>
      <c r="G3" s="93" t="s">
        <v>26</v>
      </c>
      <c r="H3" s="93"/>
      <c r="I3" s="93"/>
    </row>
    <row r="4" spans="1:9" ht="18.75" customHeight="1" x14ac:dyDescent="0.2">
      <c r="A4" s="28"/>
      <c r="B4" s="27"/>
      <c r="D4" s="28"/>
      <c r="E4" s="27"/>
      <c r="G4" s="28"/>
      <c r="H4" s="27"/>
    </row>
    <row r="5" spans="1:9" x14ac:dyDescent="0.2">
      <c r="A5" s="28"/>
      <c r="B5" s="31"/>
      <c r="C5" s="50"/>
      <c r="D5" s="28"/>
      <c r="E5" s="31"/>
      <c r="F5" s="50"/>
      <c r="G5" s="28"/>
      <c r="H5" s="31"/>
      <c r="I5" s="50"/>
    </row>
    <row r="6" spans="1:9" x14ac:dyDescent="0.2">
      <c r="A6" s="28"/>
      <c r="B6" s="31"/>
      <c r="C6" s="50"/>
      <c r="D6" s="28"/>
      <c r="E6" s="31"/>
      <c r="F6" s="50"/>
      <c r="G6" s="28"/>
      <c r="H6" s="31"/>
      <c r="I6" s="50"/>
    </row>
    <row r="7" spans="1:9" ht="18.75" customHeight="1" x14ac:dyDescent="0.2">
      <c r="A7" s="28" t="s">
        <v>42</v>
      </c>
      <c r="B7" s="27"/>
      <c r="D7" s="28" t="s">
        <v>43</v>
      </c>
      <c r="E7" s="27"/>
      <c r="G7" s="28" t="s">
        <v>44</v>
      </c>
      <c r="H7" s="27"/>
    </row>
    <row r="8" spans="1:9" ht="42" customHeight="1" x14ac:dyDescent="0.2">
      <c r="A8" s="29" t="s">
        <v>19</v>
      </c>
      <c r="B8" s="30"/>
      <c r="C8" s="31" t="s">
        <v>17</v>
      </c>
      <c r="D8" s="29" t="s">
        <v>19</v>
      </c>
      <c r="E8" s="30"/>
      <c r="F8" s="31" t="s">
        <v>17</v>
      </c>
      <c r="G8" s="29" t="s">
        <v>19</v>
      </c>
      <c r="H8" s="30"/>
      <c r="I8" s="31" t="s">
        <v>17</v>
      </c>
    </row>
    <row r="9" spans="1:9" ht="28.2" customHeight="1" x14ac:dyDescent="0.2">
      <c r="A9" s="32" t="s">
        <v>8</v>
      </c>
      <c r="B9" s="32" t="s">
        <v>21</v>
      </c>
      <c r="C9" s="32" t="s">
        <v>10</v>
      </c>
      <c r="D9" s="32" t="s">
        <v>8</v>
      </c>
      <c r="E9" s="32" t="s">
        <v>21</v>
      </c>
      <c r="F9" s="32" t="s">
        <v>10</v>
      </c>
      <c r="G9" s="32" t="s">
        <v>8</v>
      </c>
      <c r="H9" s="32" t="s">
        <v>21</v>
      </c>
      <c r="I9" s="32" t="s">
        <v>10</v>
      </c>
    </row>
    <row r="10" spans="1:9" ht="28.2" customHeight="1" x14ac:dyDescent="0.2">
      <c r="A10" s="25" t="s">
        <v>16</v>
      </c>
      <c r="B10" s="22">
        <v>140000</v>
      </c>
      <c r="C10" s="25"/>
      <c r="D10" s="25" t="s">
        <v>16</v>
      </c>
      <c r="E10" s="22">
        <v>160000</v>
      </c>
      <c r="F10" s="25"/>
      <c r="G10" s="25" t="s">
        <v>16</v>
      </c>
      <c r="H10" s="22">
        <v>96000</v>
      </c>
      <c r="I10" s="25"/>
    </row>
    <row r="11" spans="1:9" ht="28.2" customHeight="1" x14ac:dyDescent="0.2">
      <c r="A11" s="25" t="s">
        <v>18</v>
      </c>
      <c r="B11" s="22">
        <v>0</v>
      </c>
      <c r="C11" s="25"/>
      <c r="D11" s="25" t="s">
        <v>18</v>
      </c>
      <c r="E11" s="22">
        <v>60000</v>
      </c>
      <c r="F11" s="25"/>
      <c r="G11" s="25" t="s">
        <v>18</v>
      </c>
      <c r="H11" s="22">
        <v>24000</v>
      </c>
      <c r="I11" s="25"/>
    </row>
    <row r="12" spans="1:9" ht="28.2" customHeight="1" thickBot="1" x14ac:dyDescent="0.25">
      <c r="A12" s="54" t="s">
        <v>23</v>
      </c>
      <c r="B12" s="42">
        <v>0</v>
      </c>
      <c r="C12" s="41"/>
      <c r="D12" s="54" t="s">
        <v>23</v>
      </c>
      <c r="E12" s="42"/>
      <c r="F12" s="41"/>
      <c r="G12" s="54" t="s">
        <v>23</v>
      </c>
      <c r="H12" s="42"/>
      <c r="I12" s="41"/>
    </row>
    <row r="13" spans="1:9" ht="28.2" customHeight="1" thickTop="1" x14ac:dyDescent="0.2">
      <c r="A13" s="38" t="s">
        <v>11</v>
      </c>
      <c r="B13" s="39">
        <f>SUM(B10:B12)</f>
        <v>140000</v>
      </c>
      <c r="C13" s="40"/>
      <c r="D13" s="38" t="s">
        <v>11</v>
      </c>
      <c r="E13" s="39">
        <f>SUM(E10:E12)</f>
        <v>220000</v>
      </c>
      <c r="F13" s="40"/>
      <c r="G13" s="38" t="s">
        <v>11</v>
      </c>
      <c r="H13" s="39">
        <f>SUM(H10:H12)</f>
        <v>120000</v>
      </c>
      <c r="I13" s="40"/>
    </row>
    <row r="14" spans="1:9" ht="28.2" customHeight="1" x14ac:dyDescent="0.2"/>
    <row r="15" spans="1:9" ht="28.2" customHeight="1" x14ac:dyDescent="0.2">
      <c r="A15" s="29" t="s">
        <v>20</v>
      </c>
      <c r="B15" s="30"/>
      <c r="C15" s="31" t="s">
        <v>17</v>
      </c>
      <c r="D15" s="29" t="s">
        <v>20</v>
      </c>
      <c r="E15" s="30"/>
      <c r="F15" s="31" t="s">
        <v>17</v>
      </c>
      <c r="G15" s="29" t="s">
        <v>20</v>
      </c>
      <c r="H15" s="30"/>
      <c r="I15" s="31" t="s">
        <v>17</v>
      </c>
    </row>
    <row r="16" spans="1:9" ht="28.2" customHeight="1" x14ac:dyDescent="0.2">
      <c r="A16" s="32" t="s">
        <v>8</v>
      </c>
      <c r="B16" s="32" t="s">
        <v>93</v>
      </c>
      <c r="C16" s="32" t="s">
        <v>10</v>
      </c>
      <c r="D16" s="32" t="s">
        <v>8</v>
      </c>
      <c r="E16" s="32" t="s">
        <v>93</v>
      </c>
      <c r="F16" s="32" t="s">
        <v>10</v>
      </c>
      <c r="G16" s="32" t="s">
        <v>8</v>
      </c>
      <c r="H16" s="32" t="s">
        <v>93</v>
      </c>
      <c r="I16" s="32" t="s">
        <v>10</v>
      </c>
    </row>
    <row r="17" spans="1:9" ht="28.2" customHeight="1" x14ac:dyDescent="0.2">
      <c r="A17" s="33" t="s">
        <v>36</v>
      </c>
      <c r="B17" s="34">
        <f>SUM(B18:B21)</f>
        <v>140000</v>
      </c>
      <c r="C17" s="33"/>
      <c r="D17" s="33" t="s">
        <v>36</v>
      </c>
      <c r="E17" s="34">
        <f>SUM(E18:E21)</f>
        <v>0</v>
      </c>
      <c r="F17" s="33"/>
      <c r="G17" s="33" t="s">
        <v>36</v>
      </c>
      <c r="H17" s="34">
        <f>SUM(H18:H21)</f>
        <v>120000</v>
      </c>
      <c r="I17" s="33"/>
    </row>
    <row r="18" spans="1:9" ht="28.2" customHeight="1" x14ac:dyDescent="0.2">
      <c r="A18" s="35" t="s">
        <v>41</v>
      </c>
      <c r="B18" s="63">
        <v>110000</v>
      </c>
      <c r="C18" s="62" t="s">
        <v>87</v>
      </c>
      <c r="D18" s="35" t="s">
        <v>41</v>
      </c>
      <c r="E18" s="63">
        <v>0</v>
      </c>
      <c r="F18" s="62"/>
      <c r="G18" s="35" t="s">
        <v>41</v>
      </c>
      <c r="H18" s="63">
        <v>120000</v>
      </c>
      <c r="I18" s="62" t="s">
        <v>86</v>
      </c>
    </row>
    <row r="19" spans="1:9" ht="28.2" customHeight="1" x14ac:dyDescent="0.2">
      <c r="A19" s="35" t="s">
        <v>37</v>
      </c>
      <c r="B19" s="36"/>
      <c r="C19" s="37"/>
      <c r="D19" s="35" t="s">
        <v>37</v>
      </c>
      <c r="E19" s="36">
        <v>0</v>
      </c>
      <c r="F19" s="37"/>
      <c r="G19" s="35" t="s">
        <v>37</v>
      </c>
      <c r="H19" s="36">
        <v>0</v>
      </c>
      <c r="I19" s="37"/>
    </row>
    <row r="20" spans="1:9" ht="28.2" customHeight="1" x14ac:dyDescent="0.2">
      <c r="A20" s="35" t="s">
        <v>71</v>
      </c>
      <c r="B20" s="36">
        <v>10000</v>
      </c>
      <c r="C20" s="37" t="s">
        <v>79</v>
      </c>
      <c r="D20" s="35" t="s">
        <v>71</v>
      </c>
      <c r="E20" s="36">
        <v>0</v>
      </c>
      <c r="F20" s="37"/>
      <c r="G20" s="35" t="s">
        <v>71</v>
      </c>
      <c r="H20" s="36">
        <v>0</v>
      </c>
      <c r="I20" s="37"/>
    </row>
    <row r="21" spans="1:9" ht="28.2" customHeight="1" x14ac:dyDescent="0.2">
      <c r="A21" s="35" t="s">
        <v>38</v>
      </c>
      <c r="B21" s="36">
        <v>20000</v>
      </c>
      <c r="C21" s="37" t="s">
        <v>84</v>
      </c>
      <c r="D21" s="35" t="s">
        <v>38</v>
      </c>
      <c r="E21" s="36">
        <v>0</v>
      </c>
      <c r="F21" s="37"/>
      <c r="G21" s="35" t="s">
        <v>38</v>
      </c>
      <c r="H21" s="36">
        <v>0</v>
      </c>
      <c r="I21" s="37"/>
    </row>
    <row r="22" spans="1:9" ht="28.2" customHeight="1" x14ac:dyDescent="0.2">
      <c r="A22" s="33" t="s">
        <v>39</v>
      </c>
      <c r="B22" s="34">
        <v>0</v>
      </c>
      <c r="C22" s="33"/>
      <c r="D22" s="33" t="s">
        <v>39</v>
      </c>
      <c r="E22" s="34">
        <v>220000</v>
      </c>
      <c r="F22" s="73" t="s">
        <v>85</v>
      </c>
      <c r="G22" s="33" t="s">
        <v>39</v>
      </c>
      <c r="H22" s="34">
        <v>0</v>
      </c>
      <c r="I22" s="33"/>
    </row>
    <row r="23" spans="1:9" ht="28.2" customHeight="1" thickBot="1" x14ac:dyDescent="0.25">
      <c r="A23" s="41" t="s">
        <v>40</v>
      </c>
      <c r="B23" s="42">
        <v>0</v>
      </c>
      <c r="C23" s="41"/>
      <c r="D23" s="41" t="s">
        <v>40</v>
      </c>
      <c r="E23" s="42">
        <v>0</v>
      </c>
      <c r="F23" s="41"/>
      <c r="G23" s="41" t="s">
        <v>40</v>
      </c>
      <c r="H23" s="42">
        <v>0</v>
      </c>
      <c r="I23" s="41"/>
    </row>
    <row r="24" spans="1:9" ht="28.2" customHeight="1" thickTop="1" x14ac:dyDescent="0.2">
      <c r="A24" s="38" t="s">
        <v>11</v>
      </c>
      <c r="B24" s="39">
        <f>SUM(B17,B22,B23)</f>
        <v>140000</v>
      </c>
      <c r="C24" s="40"/>
      <c r="D24" s="38" t="s">
        <v>11</v>
      </c>
      <c r="E24" s="39">
        <f>SUM(E17,E22,E23)</f>
        <v>220000</v>
      </c>
      <c r="F24" s="40"/>
      <c r="G24" s="38" t="s">
        <v>11</v>
      </c>
      <c r="H24" s="39">
        <f>SUM(H17,H22,H23)</f>
        <v>120000</v>
      </c>
      <c r="I24" s="40"/>
    </row>
  </sheetData>
  <mergeCells count="6">
    <mergeCell ref="A2:C2"/>
    <mergeCell ref="D2:F2"/>
    <mergeCell ref="G2:I2"/>
    <mergeCell ref="A3:C3"/>
    <mergeCell ref="D3:F3"/>
    <mergeCell ref="G3:I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M30"/>
  <sheetViews>
    <sheetView showGridLines="0" showZeros="0" view="pageBreakPreview" topLeftCell="B1" zoomScale="60" zoomScaleNormal="50" workbookViewId="0">
      <selection activeCell="C18" sqref="C18"/>
    </sheetView>
  </sheetViews>
  <sheetFormatPr defaultColWidth="8" defaultRowHeight="19.2" x14ac:dyDescent="0.2"/>
  <cols>
    <col min="1" max="1" width="2.6640625" style="1" customWidth="1"/>
    <col min="2" max="2" width="66" style="9" customWidth="1"/>
    <col min="3" max="11" width="19.33203125" style="1" customWidth="1"/>
    <col min="12" max="12" width="2.6640625" style="1" customWidth="1"/>
    <col min="13" max="13" width="21.109375" style="12" customWidth="1"/>
    <col min="14" max="16384" width="8" style="1"/>
  </cols>
  <sheetData>
    <row r="1" spans="2:13" ht="33.75" customHeight="1" thickBot="1" x14ac:dyDescent="0.25">
      <c r="B1" s="2" t="s">
        <v>29</v>
      </c>
      <c r="C1" s="3"/>
      <c r="D1" s="3"/>
      <c r="E1" s="3"/>
      <c r="F1" s="3"/>
      <c r="G1" s="3"/>
      <c r="H1" s="3"/>
      <c r="I1" s="3"/>
      <c r="J1" s="3"/>
      <c r="K1" s="74" t="s">
        <v>92</v>
      </c>
    </row>
    <row r="2" spans="2:13" ht="33.75" customHeight="1" x14ac:dyDescent="0.2">
      <c r="B2" s="90" t="s">
        <v>74</v>
      </c>
      <c r="C2" s="90"/>
      <c r="D2" s="90"/>
      <c r="E2" s="90"/>
      <c r="F2" s="90"/>
      <c r="G2" s="90"/>
      <c r="H2" s="90"/>
      <c r="I2" s="90"/>
      <c r="J2" s="90"/>
      <c r="K2" s="90"/>
    </row>
    <row r="3" spans="2:13" ht="33.75" customHeight="1" x14ac:dyDescent="0.2">
      <c r="B3" s="48"/>
      <c r="C3" s="48"/>
      <c r="D3" s="48"/>
      <c r="E3" s="48"/>
      <c r="F3" s="48"/>
      <c r="G3" s="55"/>
      <c r="H3" s="55"/>
      <c r="I3" s="48"/>
      <c r="J3" s="92"/>
      <c r="K3" s="92"/>
    </row>
    <row r="4" spans="2:13" ht="33.75" customHeight="1" x14ac:dyDescent="0.2">
      <c r="B4" s="17"/>
      <c r="C4" s="17"/>
      <c r="D4" s="17"/>
      <c r="E4" s="17"/>
      <c r="F4" s="17"/>
      <c r="G4" s="17"/>
      <c r="H4" s="17"/>
      <c r="I4" s="17"/>
      <c r="J4" s="91"/>
      <c r="K4" s="91"/>
    </row>
    <row r="5" spans="2:13" ht="24" customHeight="1" x14ac:dyDescent="0.25">
      <c r="B5" s="4"/>
      <c r="C5" s="4"/>
      <c r="D5" s="4"/>
      <c r="E5" s="4"/>
      <c r="F5" s="4"/>
      <c r="G5" s="4"/>
      <c r="H5" s="4"/>
      <c r="I5" s="4"/>
      <c r="J5" s="10"/>
      <c r="K5" s="51" t="s">
        <v>4</v>
      </c>
    </row>
    <row r="6" spans="2:13" ht="124.5" customHeight="1" x14ac:dyDescent="0.2">
      <c r="B6" s="19" t="s">
        <v>6</v>
      </c>
      <c r="C6" s="5" t="s">
        <v>2</v>
      </c>
      <c r="D6" s="5" t="s">
        <v>22</v>
      </c>
      <c r="E6" s="5" t="s">
        <v>1</v>
      </c>
      <c r="F6" s="5" t="s">
        <v>3</v>
      </c>
      <c r="G6" s="5" t="s">
        <v>7</v>
      </c>
      <c r="H6" s="5" t="s">
        <v>30</v>
      </c>
      <c r="I6" s="5" t="s">
        <v>49</v>
      </c>
      <c r="J6" s="5" t="s">
        <v>50</v>
      </c>
      <c r="K6" s="6" t="s">
        <v>0</v>
      </c>
    </row>
    <row r="7" spans="2:13" ht="49.5" customHeight="1" x14ac:dyDescent="0.2">
      <c r="B7" s="56" t="s">
        <v>89</v>
      </c>
      <c r="C7" s="61">
        <v>150000</v>
      </c>
      <c r="D7" s="61">
        <v>0</v>
      </c>
      <c r="E7" s="61">
        <f>C7-D7</f>
        <v>150000</v>
      </c>
      <c r="F7" s="61">
        <v>350000</v>
      </c>
      <c r="G7" s="61">
        <f>IF(E7&gt;F7,F7,E7)</f>
        <v>150000</v>
      </c>
      <c r="H7" s="64" t="s">
        <v>46</v>
      </c>
      <c r="I7" s="61">
        <f>G7*1</f>
        <v>150000</v>
      </c>
      <c r="J7" s="61">
        <f>IF(C7="","",ROUNDDOWN(I7,0))</f>
        <v>150000</v>
      </c>
      <c r="K7" s="7"/>
    </row>
    <row r="8" spans="2:13" ht="49.5" customHeight="1" x14ac:dyDescent="0.2">
      <c r="B8" s="56" t="s">
        <v>90</v>
      </c>
      <c r="C8" s="61">
        <v>240000</v>
      </c>
      <c r="D8" s="61"/>
      <c r="E8" s="61">
        <f t="shared" ref="E8:E9" si="0">C8-D8</f>
        <v>240000</v>
      </c>
      <c r="F8" s="61">
        <v>200000</v>
      </c>
      <c r="G8" s="61">
        <f t="shared" ref="G8:G9" si="1">IF(E8&gt;F8,F8,E8)</f>
        <v>200000</v>
      </c>
      <c r="H8" s="64" t="s">
        <v>48</v>
      </c>
      <c r="I8" s="61">
        <f>G8*4/5</f>
        <v>160000</v>
      </c>
      <c r="J8" s="61">
        <f t="shared" ref="J8:J9" si="2">IF(C8="","",ROUNDDOWN(I8,-3))</f>
        <v>160000</v>
      </c>
      <c r="K8" s="7"/>
    </row>
    <row r="9" spans="2:13" ht="49.5" customHeight="1" x14ac:dyDescent="0.2">
      <c r="B9" s="56" t="s">
        <v>91</v>
      </c>
      <c r="C9" s="61">
        <v>130000</v>
      </c>
      <c r="D9" s="61"/>
      <c r="E9" s="61">
        <f t="shared" si="0"/>
        <v>130000</v>
      </c>
      <c r="F9" s="61">
        <v>200000</v>
      </c>
      <c r="G9" s="61">
        <f t="shared" si="1"/>
        <v>130000</v>
      </c>
      <c r="H9" s="64" t="s">
        <v>48</v>
      </c>
      <c r="I9" s="61">
        <f>G9*4/5</f>
        <v>104000</v>
      </c>
      <c r="J9" s="61">
        <f t="shared" si="2"/>
        <v>104000</v>
      </c>
      <c r="K9" s="7"/>
      <c r="M9" s="12">
        <v>0</v>
      </c>
    </row>
    <row r="10" spans="2:13" ht="49.5" customHeight="1" x14ac:dyDescent="0.2">
      <c r="B10" s="21" t="s">
        <v>5</v>
      </c>
      <c r="C10" s="45">
        <f>SUM(C7:C9)</f>
        <v>520000</v>
      </c>
      <c r="D10" s="45">
        <f t="shared" ref="D10:G10" si="3">SUM(D7:D9)</f>
        <v>0</v>
      </c>
      <c r="E10" s="45">
        <f t="shared" si="3"/>
        <v>520000</v>
      </c>
      <c r="F10" s="45">
        <f t="shared" si="3"/>
        <v>750000</v>
      </c>
      <c r="G10" s="45">
        <f t="shared" si="3"/>
        <v>480000</v>
      </c>
      <c r="H10" s="60"/>
      <c r="I10" s="45">
        <f t="shared" ref="I10:J10" si="4">SUM(I7:I9)</f>
        <v>414000</v>
      </c>
      <c r="J10" s="45">
        <f t="shared" si="4"/>
        <v>414000</v>
      </c>
      <c r="K10" s="18"/>
    </row>
    <row r="11" spans="2:13" s="11" customFormat="1" ht="24.75" customHeight="1" x14ac:dyDescent="0.2">
      <c r="B11" s="11" t="s">
        <v>28</v>
      </c>
      <c r="D11" s="16"/>
      <c r="E11" s="16"/>
      <c r="F11" s="16"/>
      <c r="G11" s="16"/>
      <c r="H11" s="16"/>
      <c r="I11" s="16"/>
      <c r="J11" s="16"/>
      <c r="K11" s="16"/>
      <c r="M11" s="15"/>
    </row>
    <row r="12" spans="2:13" s="11" customFormat="1" ht="24.75" customHeight="1" x14ac:dyDescent="0.2">
      <c r="B12" s="11" t="s">
        <v>31</v>
      </c>
      <c r="D12" s="16"/>
      <c r="E12" s="16"/>
      <c r="F12" s="16"/>
      <c r="G12" s="16"/>
      <c r="H12" s="16"/>
      <c r="I12" s="16"/>
      <c r="J12" s="16"/>
      <c r="K12" s="16"/>
      <c r="M12" s="15"/>
    </row>
    <row r="13" spans="2:13" s="11" customFormat="1" ht="24.75" customHeight="1" x14ac:dyDescent="0.2">
      <c r="B13" s="11" t="s">
        <v>53</v>
      </c>
      <c r="D13" s="16"/>
      <c r="E13" s="16"/>
      <c r="F13" s="16"/>
      <c r="G13" s="16"/>
      <c r="H13" s="16"/>
      <c r="I13" s="16"/>
      <c r="J13" s="16"/>
      <c r="K13" s="16"/>
      <c r="M13" s="15"/>
    </row>
    <row r="14" spans="2:13" s="11" customFormat="1" ht="24.75" customHeight="1" x14ac:dyDescent="0.2">
      <c r="D14" s="16"/>
      <c r="E14" s="16"/>
      <c r="F14" s="16"/>
      <c r="G14" s="16"/>
      <c r="H14" s="16"/>
      <c r="I14" s="16"/>
      <c r="J14" s="16"/>
      <c r="K14" s="16"/>
      <c r="M14" s="15"/>
    </row>
    <row r="15" spans="2:13" ht="45" customHeight="1" x14ac:dyDescent="0.2"/>
    <row r="16" spans="2:13" ht="45" customHeight="1" x14ac:dyDescent="0.2"/>
    <row r="17" spans="2:13" ht="45" customHeight="1" x14ac:dyDescent="0.2"/>
    <row r="18" spans="2:13" ht="45" customHeight="1" x14ac:dyDescent="0.2"/>
    <row r="19" spans="2:13" ht="45" customHeight="1" x14ac:dyDescent="0.2"/>
    <row r="20" spans="2:13" ht="45" customHeight="1" x14ac:dyDescent="0.2"/>
    <row r="21" spans="2:13" ht="45" customHeight="1" x14ac:dyDescent="0.2"/>
    <row r="22" spans="2:13" ht="45" customHeight="1" x14ac:dyDescent="0.2"/>
    <row r="23" spans="2:13" ht="78.75" customHeight="1" x14ac:dyDescent="0.2"/>
    <row r="24" spans="2:13" ht="45" customHeight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2:13" s="8" customFormat="1" ht="24.75" customHeight="1" x14ac:dyDescent="0.2">
      <c r="M25" s="12"/>
    </row>
    <row r="26" spans="2:13" s="8" customFormat="1" ht="24.75" customHeight="1" x14ac:dyDescent="0.2">
      <c r="M26" s="12"/>
    </row>
    <row r="27" spans="2:13" s="8" customFormat="1" ht="24.75" customHeight="1" x14ac:dyDescent="0.2">
      <c r="M27" s="12"/>
    </row>
    <row r="28" spans="2:13" s="8" customFormat="1" ht="24.75" customHeight="1" x14ac:dyDescent="0.2">
      <c r="B28" s="9"/>
      <c r="C28" s="1"/>
      <c r="D28" s="1"/>
      <c r="E28" s="1"/>
      <c r="F28" s="1"/>
      <c r="G28" s="1"/>
      <c r="H28" s="1"/>
      <c r="I28" s="1"/>
      <c r="J28" s="1"/>
      <c r="K28" s="1"/>
      <c r="M28" s="12"/>
    </row>
    <row r="29" spans="2:13" ht="24.75" customHeight="1" x14ac:dyDescent="0.2"/>
    <row r="30" spans="2:13" ht="24.75" customHeight="1" x14ac:dyDescent="0.2"/>
  </sheetData>
  <protectedRanges>
    <protectedRange sqref="B2:B3 J4:K4 C7:D9 F7:H9" name="範囲1"/>
  </protectedRanges>
  <mergeCells count="3">
    <mergeCell ref="B2:K2"/>
    <mergeCell ref="J4:K4"/>
    <mergeCell ref="J3:K3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55" orientation="landscape" horizontalDpi="300" verticalDpi="300" r:id="rId1"/>
  <headerFooter alignWithMargins="0">
    <oddHeader xml:space="preserve">&amp;R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4"/>
  <sheetViews>
    <sheetView view="pageBreakPreview" topLeftCell="A16" zoomScaleNormal="100" zoomScaleSheetLayoutView="100" workbookViewId="0">
      <selection activeCell="C4" sqref="C4"/>
    </sheetView>
  </sheetViews>
  <sheetFormatPr defaultRowHeight="13.2" x14ac:dyDescent="0.2"/>
  <cols>
    <col min="1" max="1" width="18.44140625" style="26" customWidth="1"/>
    <col min="2" max="2" width="13.77734375" style="26" customWidth="1"/>
    <col min="3" max="3" width="52.44140625" style="26" customWidth="1"/>
    <col min="4" max="4" width="0.88671875" style="77" customWidth="1"/>
    <col min="5" max="5" width="18.44140625" style="26" customWidth="1"/>
    <col min="6" max="6" width="13.77734375" style="26" customWidth="1"/>
    <col min="7" max="7" width="52.44140625" style="26" customWidth="1"/>
    <col min="8" max="8" width="0.88671875" style="77" customWidth="1"/>
    <col min="9" max="9" width="18.44140625" style="26" customWidth="1"/>
    <col min="10" max="10" width="13.77734375" style="26" customWidth="1"/>
    <col min="11" max="11" width="52.44140625" style="26" customWidth="1"/>
    <col min="12" max="261" width="9" style="26"/>
    <col min="262" max="262" width="16.33203125" style="26" customWidth="1"/>
    <col min="263" max="263" width="21.77734375" style="26" customWidth="1"/>
    <col min="264" max="264" width="46.88671875" style="26" customWidth="1"/>
    <col min="265" max="517" width="9" style="26"/>
    <col min="518" max="518" width="16.33203125" style="26" customWidth="1"/>
    <col min="519" max="519" width="21.77734375" style="26" customWidth="1"/>
    <col min="520" max="520" width="46.88671875" style="26" customWidth="1"/>
    <col min="521" max="773" width="9" style="26"/>
    <col min="774" max="774" width="16.33203125" style="26" customWidth="1"/>
    <col min="775" max="775" width="21.77734375" style="26" customWidth="1"/>
    <col min="776" max="776" width="46.88671875" style="26" customWidth="1"/>
    <col min="777" max="1029" width="9" style="26"/>
    <col min="1030" max="1030" width="16.33203125" style="26" customWidth="1"/>
    <col min="1031" max="1031" width="21.77734375" style="26" customWidth="1"/>
    <col min="1032" max="1032" width="46.88671875" style="26" customWidth="1"/>
    <col min="1033" max="1285" width="9" style="26"/>
    <col min="1286" max="1286" width="16.33203125" style="26" customWidth="1"/>
    <col min="1287" max="1287" width="21.77734375" style="26" customWidth="1"/>
    <col min="1288" max="1288" width="46.88671875" style="26" customWidth="1"/>
    <col min="1289" max="1541" width="9" style="26"/>
    <col min="1542" max="1542" width="16.33203125" style="26" customWidth="1"/>
    <col min="1543" max="1543" width="21.77734375" style="26" customWidth="1"/>
    <col min="1544" max="1544" width="46.88671875" style="26" customWidth="1"/>
    <col min="1545" max="1797" width="9" style="26"/>
    <col min="1798" max="1798" width="16.33203125" style="26" customWidth="1"/>
    <col min="1799" max="1799" width="21.77734375" style="26" customWidth="1"/>
    <col min="1800" max="1800" width="46.88671875" style="26" customWidth="1"/>
    <col min="1801" max="2053" width="9" style="26"/>
    <col min="2054" max="2054" width="16.33203125" style="26" customWidth="1"/>
    <col min="2055" max="2055" width="21.77734375" style="26" customWidth="1"/>
    <col min="2056" max="2056" width="46.88671875" style="26" customWidth="1"/>
    <col min="2057" max="2309" width="9" style="26"/>
    <col min="2310" max="2310" width="16.33203125" style="26" customWidth="1"/>
    <col min="2311" max="2311" width="21.77734375" style="26" customWidth="1"/>
    <col min="2312" max="2312" width="46.88671875" style="26" customWidth="1"/>
    <col min="2313" max="2565" width="9" style="26"/>
    <col min="2566" max="2566" width="16.33203125" style="26" customWidth="1"/>
    <col min="2567" max="2567" width="21.77734375" style="26" customWidth="1"/>
    <col min="2568" max="2568" width="46.88671875" style="26" customWidth="1"/>
    <col min="2569" max="2821" width="9" style="26"/>
    <col min="2822" max="2822" width="16.33203125" style="26" customWidth="1"/>
    <col min="2823" max="2823" width="21.77734375" style="26" customWidth="1"/>
    <col min="2824" max="2824" width="46.88671875" style="26" customWidth="1"/>
    <col min="2825" max="3077" width="9" style="26"/>
    <col min="3078" max="3078" width="16.33203125" style="26" customWidth="1"/>
    <col min="3079" max="3079" width="21.77734375" style="26" customWidth="1"/>
    <col min="3080" max="3080" width="46.88671875" style="26" customWidth="1"/>
    <col min="3081" max="3333" width="9" style="26"/>
    <col min="3334" max="3334" width="16.33203125" style="26" customWidth="1"/>
    <col min="3335" max="3335" width="21.77734375" style="26" customWidth="1"/>
    <col min="3336" max="3336" width="46.88671875" style="26" customWidth="1"/>
    <col min="3337" max="3589" width="9" style="26"/>
    <col min="3590" max="3590" width="16.33203125" style="26" customWidth="1"/>
    <col min="3591" max="3591" width="21.77734375" style="26" customWidth="1"/>
    <col min="3592" max="3592" width="46.88671875" style="26" customWidth="1"/>
    <col min="3593" max="3845" width="9" style="26"/>
    <col min="3846" max="3846" width="16.33203125" style="26" customWidth="1"/>
    <col min="3847" max="3847" width="21.77734375" style="26" customWidth="1"/>
    <col min="3848" max="3848" width="46.88671875" style="26" customWidth="1"/>
    <col min="3849" max="4101" width="9" style="26"/>
    <col min="4102" max="4102" width="16.33203125" style="26" customWidth="1"/>
    <col min="4103" max="4103" width="21.77734375" style="26" customWidth="1"/>
    <col min="4104" max="4104" width="46.88671875" style="26" customWidth="1"/>
    <col min="4105" max="4357" width="9" style="26"/>
    <col min="4358" max="4358" width="16.33203125" style="26" customWidth="1"/>
    <col min="4359" max="4359" width="21.77734375" style="26" customWidth="1"/>
    <col min="4360" max="4360" width="46.88671875" style="26" customWidth="1"/>
    <col min="4361" max="4613" width="9" style="26"/>
    <col min="4614" max="4614" width="16.33203125" style="26" customWidth="1"/>
    <col min="4615" max="4615" width="21.77734375" style="26" customWidth="1"/>
    <col min="4616" max="4616" width="46.88671875" style="26" customWidth="1"/>
    <col min="4617" max="4869" width="9" style="26"/>
    <col min="4870" max="4870" width="16.33203125" style="26" customWidth="1"/>
    <col min="4871" max="4871" width="21.77734375" style="26" customWidth="1"/>
    <col min="4872" max="4872" width="46.88671875" style="26" customWidth="1"/>
    <col min="4873" max="5125" width="9" style="26"/>
    <col min="5126" max="5126" width="16.33203125" style="26" customWidth="1"/>
    <col min="5127" max="5127" width="21.77734375" style="26" customWidth="1"/>
    <col min="5128" max="5128" width="46.88671875" style="26" customWidth="1"/>
    <col min="5129" max="5381" width="9" style="26"/>
    <col min="5382" max="5382" width="16.33203125" style="26" customWidth="1"/>
    <col min="5383" max="5383" width="21.77734375" style="26" customWidth="1"/>
    <col min="5384" max="5384" width="46.88671875" style="26" customWidth="1"/>
    <col min="5385" max="5637" width="9" style="26"/>
    <col min="5638" max="5638" width="16.33203125" style="26" customWidth="1"/>
    <col min="5639" max="5639" width="21.77734375" style="26" customWidth="1"/>
    <col min="5640" max="5640" width="46.88671875" style="26" customWidth="1"/>
    <col min="5641" max="5893" width="9" style="26"/>
    <col min="5894" max="5894" width="16.33203125" style="26" customWidth="1"/>
    <col min="5895" max="5895" width="21.77734375" style="26" customWidth="1"/>
    <col min="5896" max="5896" width="46.88671875" style="26" customWidth="1"/>
    <col min="5897" max="6149" width="9" style="26"/>
    <col min="6150" max="6150" width="16.33203125" style="26" customWidth="1"/>
    <col min="6151" max="6151" width="21.77734375" style="26" customWidth="1"/>
    <col min="6152" max="6152" width="46.88671875" style="26" customWidth="1"/>
    <col min="6153" max="6405" width="9" style="26"/>
    <col min="6406" max="6406" width="16.33203125" style="26" customWidth="1"/>
    <col min="6407" max="6407" width="21.77734375" style="26" customWidth="1"/>
    <col min="6408" max="6408" width="46.88671875" style="26" customWidth="1"/>
    <col min="6409" max="6661" width="9" style="26"/>
    <col min="6662" max="6662" width="16.33203125" style="26" customWidth="1"/>
    <col min="6663" max="6663" width="21.77734375" style="26" customWidth="1"/>
    <col min="6664" max="6664" width="46.88671875" style="26" customWidth="1"/>
    <col min="6665" max="6917" width="9" style="26"/>
    <col min="6918" max="6918" width="16.33203125" style="26" customWidth="1"/>
    <col min="6919" max="6919" width="21.77734375" style="26" customWidth="1"/>
    <col min="6920" max="6920" width="46.88671875" style="26" customWidth="1"/>
    <col min="6921" max="7173" width="9" style="26"/>
    <col min="7174" max="7174" width="16.33203125" style="26" customWidth="1"/>
    <col min="7175" max="7175" width="21.77734375" style="26" customWidth="1"/>
    <col min="7176" max="7176" width="46.88671875" style="26" customWidth="1"/>
    <col min="7177" max="7429" width="9" style="26"/>
    <col min="7430" max="7430" width="16.33203125" style="26" customWidth="1"/>
    <col min="7431" max="7431" width="21.77734375" style="26" customWidth="1"/>
    <col min="7432" max="7432" width="46.88671875" style="26" customWidth="1"/>
    <col min="7433" max="7685" width="9" style="26"/>
    <col min="7686" max="7686" width="16.33203125" style="26" customWidth="1"/>
    <col min="7687" max="7687" width="21.77734375" style="26" customWidth="1"/>
    <col min="7688" max="7688" width="46.88671875" style="26" customWidth="1"/>
    <col min="7689" max="7941" width="9" style="26"/>
    <col min="7942" max="7942" width="16.33203125" style="26" customWidth="1"/>
    <col min="7943" max="7943" width="21.77734375" style="26" customWidth="1"/>
    <col min="7944" max="7944" width="46.88671875" style="26" customWidth="1"/>
    <col min="7945" max="8197" width="9" style="26"/>
    <col min="8198" max="8198" width="16.33203125" style="26" customWidth="1"/>
    <col min="8199" max="8199" width="21.77734375" style="26" customWidth="1"/>
    <col min="8200" max="8200" width="46.88671875" style="26" customWidth="1"/>
    <col min="8201" max="8453" width="9" style="26"/>
    <col min="8454" max="8454" width="16.33203125" style="26" customWidth="1"/>
    <col min="8455" max="8455" width="21.77734375" style="26" customWidth="1"/>
    <col min="8456" max="8456" width="46.88671875" style="26" customWidth="1"/>
    <col min="8457" max="8709" width="9" style="26"/>
    <col min="8710" max="8710" width="16.33203125" style="26" customWidth="1"/>
    <col min="8711" max="8711" width="21.77734375" style="26" customWidth="1"/>
    <col min="8712" max="8712" width="46.88671875" style="26" customWidth="1"/>
    <col min="8713" max="8965" width="9" style="26"/>
    <col min="8966" max="8966" width="16.33203125" style="26" customWidth="1"/>
    <col min="8967" max="8967" width="21.77734375" style="26" customWidth="1"/>
    <col min="8968" max="8968" width="46.88671875" style="26" customWidth="1"/>
    <col min="8969" max="9221" width="9" style="26"/>
    <col min="9222" max="9222" width="16.33203125" style="26" customWidth="1"/>
    <col min="9223" max="9223" width="21.77734375" style="26" customWidth="1"/>
    <col min="9224" max="9224" width="46.88671875" style="26" customWidth="1"/>
    <col min="9225" max="9477" width="9" style="26"/>
    <col min="9478" max="9478" width="16.33203125" style="26" customWidth="1"/>
    <col min="9479" max="9479" width="21.77734375" style="26" customWidth="1"/>
    <col min="9480" max="9480" width="46.88671875" style="26" customWidth="1"/>
    <col min="9481" max="9733" width="9" style="26"/>
    <col min="9734" max="9734" width="16.33203125" style="26" customWidth="1"/>
    <col min="9735" max="9735" width="21.77734375" style="26" customWidth="1"/>
    <col min="9736" max="9736" width="46.88671875" style="26" customWidth="1"/>
    <col min="9737" max="9989" width="9" style="26"/>
    <col min="9990" max="9990" width="16.33203125" style="26" customWidth="1"/>
    <col min="9991" max="9991" width="21.77734375" style="26" customWidth="1"/>
    <col min="9992" max="9992" width="46.88671875" style="26" customWidth="1"/>
    <col min="9993" max="10245" width="9" style="26"/>
    <col min="10246" max="10246" width="16.33203125" style="26" customWidth="1"/>
    <col min="10247" max="10247" width="21.77734375" style="26" customWidth="1"/>
    <col min="10248" max="10248" width="46.88671875" style="26" customWidth="1"/>
    <col min="10249" max="10501" width="9" style="26"/>
    <col min="10502" max="10502" width="16.33203125" style="26" customWidth="1"/>
    <col min="10503" max="10503" width="21.77734375" style="26" customWidth="1"/>
    <col min="10504" max="10504" width="46.88671875" style="26" customWidth="1"/>
    <col min="10505" max="10757" width="9" style="26"/>
    <col min="10758" max="10758" width="16.33203125" style="26" customWidth="1"/>
    <col min="10759" max="10759" width="21.77734375" style="26" customWidth="1"/>
    <col min="10760" max="10760" width="46.88671875" style="26" customWidth="1"/>
    <col min="10761" max="11013" width="9" style="26"/>
    <col min="11014" max="11014" width="16.33203125" style="26" customWidth="1"/>
    <col min="11015" max="11015" width="21.77734375" style="26" customWidth="1"/>
    <col min="11016" max="11016" width="46.88671875" style="26" customWidth="1"/>
    <col min="11017" max="11269" width="9" style="26"/>
    <col min="11270" max="11270" width="16.33203125" style="26" customWidth="1"/>
    <col min="11271" max="11271" width="21.77734375" style="26" customWidth="1"/>
    <col min="11272" max="11272" width="46.88671875" style="26" customWidth="1"/>
    <col min="11273" max="11525" width="9" style="26"/>
    <col min="11526" max="11526" width="16.33203125" style="26" customWidth="1"/>
    <col min="11527" max="11527" width="21.77734375" style="26" customWidth="1"/>
    <col min="11528" max="11528" width="46.88671875" style="26" customWidth="1"/>
    <col min="11529" max="11781" width="9" style="26"/>
    <col min="11782" max="11782" width="16.33203125" style="26" customWidth="1"/>
    <col min="11783" max="11783" width="21.77734375" style="26" customWidth="1"/>
    <col min="11784" max="11784" width="46.88671875" style="26" customWidth="1"/>
    <col min="11785" max="12037" width="9" style="26"/>
    <col min="12038" max="12038" width="16.33203125" style="26" customWidth="1"/>
    <col min="12039" max="12039" width="21.77734375" style="26" customWidth="1"/>
    <col min="12040" max="12040" width="46.88671875" style="26" customWidth="1"/>
    <col min="12041" max="12293" width="9" style="26"/>
    <col min="12294" max="12294" width="16.33203125" style="26" customWidth="1"/>
    <col min="12295" max="12295" width="21.77734375" style="26" customWidth="1"/>
    <col min="12296" max="12296" width="46.88671875" style="26" customWidth="1"/>
    <col min="12297" max="12549" width="9" style="26"/>
    <col min="12550" max="12550" width="16.33203125" style="26" customWidth="1"/>
    <col min="12551" max="12551" width="21.77734375" style="26" customWidth="1"/>
    <col min="12552" max="12552" width="46.88671875" style="26" customWidth="1"/>
    <col min="12553" max="12805" width="9" style="26"/>
    <col min="12806" max="12806" width="16.33203125" style="26" customWidth="1"/>
    <col min="12807" max="12807" width="21.77734375" style="26" customWidth="1"/>
    <col min="12808" max="12808" width="46.88671875" style="26" customWidth="1"/>
    <col min="12809" max="13061" width="9" style="26"/>
    <col min="13062" max="13062" width="16.33203125" style="26" customWidth="1"/>
    <col min="13063" max="13063" width="21.77734375" style="26" customWidth="1"/>
    <col min="13064" max="13064" width="46.88671875" style="26" customWidth="1"/>
    <col min="13065" max="13317" width="9" style="26"/>
    <col min="13318" max="13318" width="16.33203125" style="26" customWidth="1"/>
    <col min="13319" max="13319" width="21.77734375" style="26" customWidth="1"/>
    <col min="13320" max="13320" width="46.88671875" style="26" customWidth="1"/>
    <col min="13321" max="13573" width="9" style="26"/>
    <col min="13574" max="13574" width="16.33203125" style="26" customWidth="1"/>
    <col min="13575" max="13575" width="21.77734375" style="26" customWidth="1"/>
    <col min="13576" max="13576" width="46.88671875" style="26" customWidth="1"/>
    <col min="13577" max="13829" width="9" style="26"/>
    <col min="13830" max="13830" width="16.33203125" style="26" customWidth="1"/>
    <col min="13831" max="13831" width="21.77734375" style="26" customWidth="1"/>
    <col min="13832" max="13832" width="46.88671875" style="26" customWidth="1"/>
    <col min="13833" max="14085" width="9" style="26"/>
    <col min="14086" max="14086" width="16.33203125" style="26" customWidth="1"/>
    <col min="14087" max="14087" width="21.77734375" style="26" customWidth="1"/>
    <col min="14088" max="14088" width="46.88671875" style="26" customWidth="1"/>
    <col min="14089" max="14341" width="9" style="26"/>
    <col min="14342" max="14342" width="16.33203125" style="26" customWidth="1"/>
    <col min="14343" max="14343" width="21.77734375" style="26" customWidth="1"/>
    <col min="14344" max="14344" width="46.88671875" style="26" customWidth="1"/>
    <col min="14345" max="14597" width="9" style="26"/>
    <col min="14598" max="14598" width="16.33203125" style="26" customWidth="1"/>
    <col min="14599" max="14599" width="21.77734375" style="26" customWidth="1"/>
    <col min="14600" max="14600" width="46.88671875" style="26" customWidth="1"/>
    <col min="14601" max="14853" width="9" style="26"/>
    <col min="14854" max="14854" width="16.33203125" style="26" customWidth="1"/>
    <col min="14855" max="14855" width="21.77734375" style="26" customWidth="1"/>
    <col min="14856" max="14856" width="46.88671875" style="26" customWidth="1"/>
    <col min="14857" max="15109" width="9" style="26"/>
    <col min="15110" max="15110" width="16.33203125" style="26" customWidth="1"/>
    <col min="15111" max="15111" width="21.77734375" style="26" customWidth="1"/>
    <col min="15112" max="15112" width="46.88671875" style="26" customWidth="1"/>
    <col min="15113" max="15365" width="9" style="26"/>
    <col min="15366" max="15366" width="16.33203125" style="26" customWidth="1"/>
    <col min="15367" max="15367" width="21.77734375" style="26" customWidth="1"/>
    <col min="15368" max="15368" width="46.88671875" style="26" customWidth="1"/>
    <col min="15369" max="15621" width="9" style="26"/>
    <col min="15622" max="15622" width="16.33203125" style="26" customWidth="1"/>
    <col min="15623" max="15623" width="21.77734375" style="26" customWidth="1"/>
    <col min="15624" max="15624" width="46.88671875" style="26" customWidth="1"/>
    <col min="15625" max="15877" width="9" style="26"/>
    <col min="15878" max="15878" width="16.33203125" style="26" customWidth="1"/>
    <col min="15879" max="15879" width="21.77734375" style="26" customWidth="1"/>
    <col min="15880" max="15880" width="46.88671875" style="26" customWidth="1"/>
    <col min="15881" max="16133" width="9" style="26"/>
    <col min="16134" max="16134" width="16.33203125" style="26" customWidth="1"/>
    <col min="16135" max="16135" width="21.77734375" style="26" customWidth="1"/>
    <col min="16136" max="16136" width="46.88671875" style="26" customWidth="1"/>
    <col min="16137" max="16384" width="9" style="26"/>
  </cols>
  <sheetData>
    <row r="1" spans="1:11" ht="21" customHeight="1" x14ac:dyDescent="0.2">
      <c r="A1" s="49" t="s">
        <v>35</v>
      </c>
      <c r="C1" s="27"/>
      <c r="D1" s="75"/>
      <c r="E1" s="49" t="s">
        <v>35</v>
      </c>
      <c r="G1" s="27"/>
      <c r="H1" s="75"/>
      <c r="I1" s="49" t="s">
        <v>35</v>
      </c>
      <c r="K1" s="27"/>
    </row>
    <row r="2" spans="1:11" x14ac:dyDescent="0.2">
      <c r="A2" s="93" t="s">
        <v>70</v>
      </c>
      <c r="B2" s="93"/>
      <c r="C2" s="93"/>
      <c r="D2" s="76"/>
      <c r="E2" s="93" t="s">
        <v>70</v>
      </c>
      <c r="F2" s="93"/>
      <c r="G2" s="93"/>
      <c r="H2" s="76"/>
      <c r="I2" s="93" t="s">
        <v>70</v>
      </c>
      <c r="J2" s="93"/>
      <c r="K2" s="93"/>
    </row>
    <row r="3" spans="1:11" x14ac:dyDescent="0.2">
      <c r="A3" s="93" t="s">
        <v>27</v>
      </c>
      <c r="B3" s="93"/>
      <c r="C3" s="93"/>
      <c r="D3" s="76"/>
      <c r="E3" s="93" t="s">
        <v>27</v>
      </c>
      <c r="F3" s="93"/>
      <c r="G3" s="93"/>
      <c r="H3" s="76"/>
      <c r="I3" s="93" t="s">
        <v>27</v>
      </c>
      <c r="J3" s="93"/>
      <c r="K3" s="93"/>
    </row>
    <row r="4" spans="1:11" ht="18.75" customHeight="1" x14ac:dyDescent="0.2">
      <c r="A4" s="28"/>
      <c r="B4" s="27"/>
      <c r="E4" s="28"/>
      <c r="F4" s="27"/>
      <c r="I4" s="28"/>
      <c r="J4" s="27"/>
    </row>
    <row r="5" spans="1:11" x14ac:dyDescent="0.2">
      <c r="A5" s="28"/>
      <c r="B5" s="31"/>
      <c r="C5" s="50"/>
      <c r="D5" s="78"/>
      <c r="E5" s="28"/>
      <c r="F5" s="31"/>
      <c r="G5" s="50"/>
      <c r="H5" s="78"/>
      <c r="I5" s="28"/>
      <c r="J5" s="31"/>
      <c r="K5" s="50"/>
    </row>
    <row r="6" spans="1:11" x14ac:dyDescent="0.2">
      <c r="A6" s="28"/>
      <c r="B6" s="31"/>
      <c r="C6" s="50"/>
      <c r="D6" s="78"/>
      <c r="E6" s="28"/>
      <c r="F6" s="31"/>
      <c r="G6" s="50"/>
      <c r="H6" s="78"/>
      <c r="I6" s="28"/>
      <c r="J6" s="31"/>
      <c r="K6" s="50"/>
    </row>
    <row r="7" spans="1:11" ht="18.75" customHeight="1" x14ac:dyDescent="0.2">
      <c r="A7" s="28" t="s">
        <v>42</v>
      </c>
      <c r="B7" s="27"/>
      <c r="E7" s="28" t="s">
        <v>43</v>
      </c>
      <c r="F7" s="27"/>
      <c r="I7" s="28" t="s">
        <v>44</v>
      </c>
      <c r="J7" s="27"/>
    </row>
    <row r="8" spans="1:11" ht="42" customHeight="1" x14ac:dyDescent="0.2">
      <c r="A8" s="29" t="s">
        <v>19</v>
      </c>
      <c r="B8" s="30"/>
      <c r="C8" s="31" t="s">
        <v>17</v>
      </c>
      <c r="D8" s="79"/>
      <c r="E8" s="29" t="s">
        <v>19</v>
      </c>
      <c r="F8" s="30"/>
      <c r="G8" s="31" t="s">
        <v>17</v>
      </c>
      <c r="H8" s="79"/>
      <c r="I8" s="29" t="s">
        <v>19</v>
      </c>
      <c r="J8" s="30"/>
      <c r="K8" s="31" t="s">
        <v>17</v>
      </c>
    </row>
    <row r="9" spans="1:11" ht="28.2" customHeight="1" x14ac:dyDescent="0.2">
      <c r="A9" s="32" t="s">
        <v>8</v>
      </c>
      <c r="B9" s="32" t="s">
        <v>15</v>
      </c>
      <c r="C9" s="32" t="s">
        <v>10</v>
      </c>
      <c r="D9" s="80"/>
      <c r="E9" s="32" t="s">
        <v>8</v>
      </c>
      <c r="F9" s="32" t="s">
        <v>15</v>
      </c>
      <c r="G9" s="32" t="s">
        <v>10</v>
      </c>
      <c r="H9" s="80"/>
      <c r="I9" s="32" t="s">
        <v>8</v>
      </c>
      <c r="J9" s="32" t="s">
        <v>15</v>
      </c>
      <c r="K9" s="32" t="s">
        <v>10</v>
      </c>
    </row>
    <row r="10" spans="1:11" ht="28.2" customHeight="1" x14ac:dyDescent="0.2">
      <c r="A10" s="25" t="s">
        <v>16</v>
      </c>
      <c r="B10" s="22">
        <v>150000</v>
      </c>
      <c r="C10" s="25"/>
      <c r="D10" s="81"/>
      <c r="E10" s="25" t="s">
        <v>16</v>
      </c>
      <c r="F10" s="22">
        <v>160000</v>
      </c>
      <c r="G10" s="25"/>
      <c r="H10" s="81"/>
      <c r="I10" s="25" t="s">
        <v>16</v>
      </c>
      <c r="J10" s="22">
        <v>104000</v>
      </c>
      <c r="K10" s="25"/>
    </row>
    <row r="11" spans="1:11" ht="28.2" customHeight="1" x14ac:dyDescent="0.2">
      <c r="A11" s="25" t="s">
        <v>18</v>
      </c>
      <c r="B11" s="22">
        <v>0</v>
      </c>
      <c r="C11" s="25"/>
      <c r="D11" s="81"/>
      <c r="E11" s="25" t="s">
        <v>18</v>
      </c>
      <c r="F11" s="22">
        <v>80000</v>
      </c>
      <c r="G11" s="25"/>
      <c r="H11" s="81"/>
      <c r="I11" s="25" t="s">
        <v>18</v>
      </c>
      <c r="J11" s="22">
        <v>26000</v>
      </c>
      <c r="K11" s="25"/>
    </row>
    <row r="12" spans="1:11" ht="28.2" customHeight="1" thickBot="1" x14ac:dyDescent="0.25">
      <c r="A12" s="54" t="s">
        <v>23</v>
      </c>
      <c r="B12" s="42">
        <v>0</v>
      </c>
      <c r="C12" s="41"/>
      <c r="D12" s="82"/>
      <c r="E12" s="54" t="s">
        <v>23</v>
      </c>
      <c r="F12" s="42"/>
      <c r="G12" s="41"/>
      <c r="H12" s="82"/>
      <c r="I12" s="54" t="s">
        <v>23</v>
      </c>
      <c r="J12" s="42"/>
      <c r="K12" s="41"/>
    </row>
    <row r="13" spans="1:11" ht="28.2" customHeight="1" thickTop="1" x14ac:dyDescent="0.2">
      <c r="A13" s="38" t="s">
        <v>11</v>
      </c>
      <c r="B13" s="39">
        <f>SUM(B10:B12)</f>
        <v>150000</v>
      </c>
      <c r="C13" s="40"/>
      <c r="D13" s="83"/>
      <c r="E13" s="38" t="s">
        <v>11</v>
      </c>
      <c r="F13" s="39">
        <f>SUM(F10:F12)</f>
        <v>240000</v>
      </c>
      <c r="G13" s="40"/>
      <c r="H13" s="83"/>
      <c r="I13" s="38" t="s">
        <v>11</v>
      </c>
      <c r="J13" s="39">
        <f>SUM(J10:J12)</f>
        <v>130000</v>
      </c>
      <c r="K13" s="40"/>
    </row>
    <row r="14" spans="1:11" ht="28.2" customHeight="1" x14ac:dyDescent="0.2"/>
    <row r="15" spans="1:11" ht="28.2" customHeight="1" x14ac:dyDescent="0.2">
      <c r="A15" s="29" t="s">
        <v>20</v>
      </c>
      <c r="B15" s="30"/>
      <c r="C15" s="31" t="s">
        <v>17</v>
      </c>
      <c r="D15" s="79"/>
      <c r="E15" s="29" t="s">
        <v>20</v>
      </c>
      <c r="F15" s="30"/>
      <c r="G15" s="31" t="s">
        <v>17</v>
      </c>
      <c r="H15" s="79"/>
      <c r="I15" s="29" t="s">
        <v>20</v>
      </c>
      <c r="J15" s="30"/>
      <c r="K15" s="31" t="s">
        <v>17</v>
      </c>
    </row>
    <row r="16" spans="1:11" ht="28.2" customHeight="1" x14ac:dyDescent="0.2">
      <c r="A16" s="32" t="s">
        <v>8</v>
      </c>
      <c r="B16" s="32" t="s">
        <v>9</v>
      </c>
      <c r="C16" s="32" t="s">
        <v>10</v>
      </c>
      <c r="D16" s="80"/>
      <c r="E16" s="32" t="s">
        <v>8</v>
      </c>
      <c r="F16" s="32" t="s">
        <v>9</v>
      </c>
      <c r="G16" s="32" t="s">
        <v>10</v>
      </c>
      <c r="H16" s="80"/>
      <c r="I16" s="32" t="s">
        <v>8</v>
      </c>
      <c r="J16" s="32" t="s">
        <v>9</v>
      </c>
      <c r="K16" s="32" t="s">
        <v>10</v>
      </c>
    </row>
    <row r="17" spans="1:11" ht="28.2" customHeight="1" x14ac:dyDescent="0.2">
      <c r="A17" s="33" t="s">
        <v>36</v>
      </c>
      <c r="B17" s="34">
        <f>SUM(B18:B21)</f>
        <v>150000</v>
      </c>
      <c r="C17" s="33"/>
      <c r="D17" s="84"/>
      <c r="E17" s="33" t="s">
        <v>36</v>
      </c>
      <c r="F17" s="34">
        <f>SUM(F18:F21)</f>
        <v>0</v>
      </c>
      <c r="G17" s="33"/>
      <c r="H17" s="84"/>
      <c r="I17" s="33" t="s">
        <v>36</v>
      </c>
      <c r="J17" s="34">
        <f>SUM(J18:J21)</f>
        <v>130000</v>
      </c>
      <c r="K17" s="33"/>
    </row>
    <row r="18" spans="1:11" ht="28.2" customHeight="1" x14ac:dyDescent="0.2">
      <c r="A18" s="35" t="s">
        <v>41</v>
      </c>
      <c r="B18" s="63">
        <v>120000</v>
      </c>
      <c r="C18" s="62" t="s">
        <v>87</v>
      </c>
      <c r="D18" s="85"/>
      <c r="E18" s="35" t="s">
        <v>41</v>
      </c>
      <c r="F18" s="63">
        <v>0</v>
      </c>
      <c r="G18" s="62"/>
      <c r="H18" s="85"/>
      <c r="I18" s="35" t="s">
        <v>41</v>
      </c>
      <c r="J18" s="63">
        <v>130000</v>
      </c>
      <c r="K18" s="62" t="s">
        <v>86</v>
      </c>
    </row>
    <row r="19" spans="1:11" ht="28.2" customHeight="1" x14ac:dyDescent="0.2">
      <c r="A19" s="35" t="s">
        <v>37</v>
      </c>
      <c r="B19" s="36"/>
      <c r="C19" s="37"/>
      <c r="D19" s="86"/>
      <c r="E19" s="35" t="s">
        <v>37</v>
      </c>
      <c r="F19" s="36">
        <v>0</v>
      </c>
      <c r="G19" s="37"/>
      <c r="H19" s="86"/>
      <c r="I19" s="35" t="s">
        <v>37</v>
      </c>
      <c r="J19" s="36">
        <v>0</v>
      </c>
      <c r="K19" s="37"/>
    </row>
    <row r="20" spans="1:11" ht="28.2" customHeight="1" x14ac:dyDescent="0.2">
      <c r="A20" s="35" t="s">
        <v>71</v>
      </c>
      <c r="B20" s="36">
        <v>10000</v>
      </c>
      <c r="C20" s="37" t="s">
        <v>79</v>
      </c>
      <c r="D20" s="86"/>
      <c r="E20" s="35" t="s">
        <v>71</v>
      </c>
      <c r="F20" s="36">
        <v>0</v>
      </c>
      <c r="G20" s="37"/>
      <c r="H20" s="86"/>
      <c r="I20" s="35" t="s">
        <v>71</v>
      </c>
      <c r="J20" s="36">
        <v>0</v>
      </c>
      <c r="K20" s="37"/>
    </row>
    <row r="21" spans="1:11" ht="28.2" customHeight="1" x14ac:dyDescent="0.2">
      <c r="A21" s="35" t="s">
        <v>38</v>
      </c>
      <c r="B21" s="36">
        <v>20000</v>
      </c>
      <c r="C21" s="37" t="s">
        <v>84</v>
      </c>
      <c r="D21" s="86"/>
      <c r="E21" s="35" t="s">
        <v>38</v>
      </c>
      <c r="F21" s="36">
        <v>0</v>
      </c>
      <c r="G21" s="37"/>
      <c r="H21" s="86"/>
      <c r="I21" s="35" t="s">
        <v>38</v>
      </c>
      <c r="J21" s="36">
        <v>0</v>
      </c>
      <c r="K21" s="37"/>
    </row>
    <row r="22" spans="1:11" ht="28.2" customHeight="1" x14ac:dyDescent="0.2">
      <c r="A22" s="33" t="s">
        <v>39</v>
      </c>
      <c r="B22" s="34">
        <v>0</v>
      </c>
      <c r="C22" s="33"/>
      <c r="D22" s="84"/>
      <c r="E22" s="33" t="s">
        <v>39</v>
      </c>
      <c r="F22" s="34">
        <v>240000</v>
      </c>
      <c r="G22" s="73" t="s">
        <v>85</v>
      </c>
      <c r="H22" s="87"/>
      <c r="I22" s="33" t="s">
        <v>39</v>
      </c>
      <c r="J22" s="34">
        <v>0</v>
      </c>
      <c r="K22" s="33"/>
    </row>
    <row r="23" spans="1:11" ht="28.2" customHeight="1" thickBot="1" x14ac:dyDescent="0.25">
      <c r="A23" s="41" t="s">
        <v>40</v>
      </c>
      <c r="B23" s="42">
        <v>0</v>
      </c>
      <c r="C23" s="41"/>
      <c r="D23" s="82"/>
      <c r="E23" s="41" t="s">
        <v>40</v>
      </c>
      <c r="F23" s="42">
        <v>0</v>
      </c>
      <c r="G23" s="41"/>
      <c r="H23" s="82"/>
      <c r="I23" s="41" t="s">
        <v>40</v>
      </c>
      <c r="J23" s="42">
        <v>0</v>
      </c>
      <c r="K23" s="41"/>
    </row>
    <row r="24" spans="1:11" ht="28.2" customHeight="1" thickTop="1" x14ac:dyDescent="0.2">
      <c r="A24" s="38" t="s">
        <v>11</v>
      </c>
      <c r="B24" s="39">
        <f>SUM(B17,B22,B23)</f>
        <v>150000</v>
      </c>
      <c r="C24" s="40"/>
      <c r="D24" s="83"/>
      <c r="E24" s="38" t="s">
        <v>11</v>
      </c>
      <c r="F24" s="39">
        <f>SUM(F17,F22,F23)</f>
        <v>240000</v>
      </c>
      <c r="G24" s="40"/>
      <c r="H24" s="83"/>
      <c r="I24" s="38" t="s">
        <v>11</v>
      </c>
      <c r="J24" s="39">
        <f>SUM(J17,J22,J23)</f>
        <v>130000</v>
      </c>
      <c r="K24" s="40"/>
    </row>
  </sheetData>
  <mergeCells count="6">
    <mergeCell ref="I2:K2"/>
    <mergeCell ref="I3:K3"/>
    <mergeCell ref="A2:C2"/>
    <mergeCell ref="A3:C3"/>
    <mergeCell ref="E2:G2"/>
    <mergeCell ref="E3:G3"/>
  </mergeCells>
  <phoneticPr fontId="1"/>
  <printOptions horizontalCentered="1"/>
  <pageMargins left="0.25" right="0.25" top="0.75" bottom="0.75" header="0.3" footer="0.3"/>
  <pageSetup paperSize="8" scale="81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31"/>
  <sheetViews>
    <sheetView showGridLines="0" showZeros="0" view="pageBreakPreview" zoomScale="60" zoomScaleNormal="50" workbookViewId="0">
      <selection activeCell="J6" sqref="J6"/>
    </sheetView>
  </sheetViews>
  <sheetFormatPr defaultColWidth="8" defaultRowHeight="19.2" x14ac:dyDescent="0.2"/>
  <cols>
    <col min="1" max="1" width="2.6640625" style="1" customWidth="1"/>
    <col min="2" max="2" width="66" style="9" customWidth="1"/>
    <col min="3" max="13" width="19.33203125" style="1" customWidth="1"/>
    <col min="14" max="14" width="2.6640625" style="1" customWidth="1"/>
    <col min="15" max="15" width="21.109375" style="12" customWidth="1"/>
    <col min="16" max="16384" width="8" style="1"/>
  </cols>
  <sheetData>
    <row r="1" spans="2:15" ht="33.75" customHeight="1" x14ac:dyDescent="0.2">
      <c r="B1" s="2" t="s">
        <v>66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33.75" customHeight="1" x14ac:dyDescent="0.2"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2:15" ht="33.75" customHeight="1" x14ac:dyDescent="0.2">
      <c r="B3" s="96" t="s">
        <v>82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2:15" ht="33.75" customHeight="1" x14ac:dyDescent="0.2">
      <c r="B4" s="17"/>
      <c r="C4" s="17"/>
      <c r="D4" s="17"/>
      <c r="E4" s="17"/>
      <c r="F4" s="17"/>
      <c r="G4" s="17"/>
      <c r="H4" s="17"/>
      <c r="I4" s="17"/>
      <c r="J4" s="91"/>
      <c r="K4" s="91"/>
      <c r="L4" s="91"/>
      <c r="M4" s="91"/>
    </row>
    <row r="5" spans="2:15" ht="24" customHeight="1" x14ac:dyDescent="0.25">
      <c r="B5" s="4"/>
      <c r="C5" s="4"/>
      <c r="D5" s="4"/>
      <c r="E5" s="4"/>
      <c r="F5" s="4"/>
      <c r="G5" s="4"/>
      <c r="H5" s="4"/>
      <c r="I5" s="4"/>
      <c r="J5" s="10"/>
      <c r="K5" s="10"/>
      <c r="L5" s="95" t="s">
        <v>4</v>
      </c>
      <c r="M5" s="95"/>
    </row>
    <row r="6" spans="2:15" ht="124.5" customHeight="1" x14ac:dyDescent="0.2">
      <c r="B6" s="19" t="s">
        <v>6</v>
      </c>
      <c r="C6" s="5" t="s">
        <v>2</v>
      </c>
      <c r="D6" s="5" t="s">
        <v>22</v>
      </c>
      <c r="E6" s="5" t="s">
        <v>1</v>
      </c>
      <c r="F6" s="5" t="s">
        <v>3</v>
      </c>
      <c r="G6" s="5" t="s">
        <v>7</v>
      </c>
      <c r="H6" s="5" t="s">
        <v>30</v>
      </c>
      <c r="I6" s="5" t="s">
        <v>49</v>
      </c>
      <c r="J6" s="5" t="s">
        <v>50</v>
      </c>
      <c r="K6" s="5" t="s">
        <v>51</v>
      </c>
      <c r="L6" s="5" t="s">
        <v>52</v>
      </c>
      <c r="M6" s="6" t="s">
        <v>0</v>
      </c>
    </row>
    <row r="7" spans="2:15" ht="49.5" customHeight="1" x14ac:dyDescent="0.2">
      <c r="B7" s="67" t="s">
        <v>32</v>
      </c>
      <c r="C7" s="45">
        <v>90000</v>
      </c>
      <c r="D7" s="45">
        <v>0</v>
      </c>
      <c r="E7" s="45">
        <f>C7-D7</f>
        <v>90000</v>
      </c>
      <c r="F7" s="45">
        <v>350000</v>
      </c>
      <c r="G7" s="45">
        <f>IF(E7&gt;F7,F7,E7)</f>
        <v>90000</v>
      </c>
      <c r="H7" s="65" t="s">
        <v>45</v>
      </c>
      <c r="I7" s="45">
        <f>G7*1</f>
        <v>90000</v>
      </c>
      <c r="J7" s="61">
        <f>IF(C7="","",ROUNDDOWN(I7,0))</f>
        <v>90000</v>
      </c>
      <c r="K7" s="45">
        <v>150000</v>
      </c>
      <c r="L7" s="45">
        <f>IF(K7="","",J7-K7)</f>
        <v>-60000</v>
      </c>
      <c r="M7" s="7"/>
    </row>
    <row r="8" spans="2:15" ht="49.5" customHeight="1" x14ac:dyDescent="0.2">
      <c r="B8" s="67" t="s">
        <v>33</v>
      </c>
      <c r="C8" s="45">
        <v>240000</v>
      </c>
      <c r="D8" s="45">
        <v>0</v>
      </c>
      <c r="E8" s="45">
        <f t="shared" ref="E8:E9" si="0">C8-D8</f>
        <v>240000</v>
      </c>
      <c r="F8" s="45">
        <v>200000</v>
      </c>
      <c r="G8" s="45">
        <f t="shared" ref="G8:G9" si="1">IF(E8&gt;F8,F8,E8)</f>
        <v>200000</v>
      </c>
      <c r="H8" s="65" t="s">
        <v>47</v>
      </c>
      <c r="I8" s="45">
        <f>G8*4/5</f>
        <v>160000</v>
      </c>
      <c r="J8" s="61">
        <f t="shared" ref="J8:J9" si="2">IF(C8="","",ROUNDDOWN(I8,-3))</f>
        <v>160000</v>
      </c>
      <c r="K8" s="45">
        <v>160000</v>
      </c>
      <c r="L8" s="45">
        <f t="shared" ref="L8:L9" si="3">IF(K8="","",J8-K8)</f>
        <v>0</v>
      </c>
      <c r="M8" s="7"/>
    </row>
    <row r="9" spans="2:15" ht="49.5" customHeight="1" x14ac:dyDescent="0.2">
      <c r="B9" s="67" t="s">
        <v>34</v>
      </c>
      <c r="C9" s="45">
        <v>190000</v>
      </c>
      <c r="D9" s="45">
        <v>0</v>
      </c>
      <c r="E9" s="45">
        <f t="shared" si="0"/>
        <v>190000</v>
      </c>
      <c r="F9" s="45">
        <v>200000</v>
      </c>
      <c r="G9" s="45">
        <f t="shared" si="1"/>
        <v>190000</v>
      </c>
      <c r="H9" s="65" t="s">
        <v>47</v>
      </c>
      <c r="I9" s="45">
        <f>G9*4/5</f>
        <v>152000</v>
      </c>
      <c r="J9" s="61">
        <f t="shared" si="2"/>
        <v>152000</v>
      </c>
      <c r="K9" s="45">
        <v>104000</v>
      </c>
      <c r="L9" s="45">
        <f t="shared" si="3"/>
        <v>48000</v>
      </c>
      <c r="M9" s="7"/>
    </row>
    <row r="10" spans="2:15" ht="49.5" customHeight="1" x14ac:dyDescent="0.2">
      <c r="B10" s="68" t="s">
        <v>5</v>
      </c>
      <c r="C10" s="45">
        <f>SUM(C7:C9)</f>
        <v>520000</v>
      </c>
      <c r="D10" s="45">
        <f t="shared" ref="D10:L10" si="4">SUM(D7:D9)</f>
        <v>0</v>
      </c>
      <c r="E10" s="45">
        <f t="shared" si="4"/>
        <v>520000</v>
      </c>
      <c r="F10" s="45">
        <f t="shared" si="4"/>
        <v>750000</v>
      </c>
      <c r="G10" s="45">
        <f t="shared" si="4"/>
        <v>480000</v>
      </c>
      <c r="H10" s="60"/>
      <c r="I10" s="45">
        <f t="shared" ref="I10:J10" si="5">SUM(I7:I9)</f>
        <v>402000</v>
      </c>
      <c r="J10" s="45">
        <f t="shared" si="5"/>
        <v>402000</v>
      </c>
      <c r="K10" s="45">
        <f t="shared" si="4"/>
        <v>414000</v>
      </c>
      <c r="L10" s="45">
        <f t="shared" si="4"/>
        <v>-12000</v>
      </c>
      <c r="M10" s="18"/>
    </row>
    <row r="11" spans="2:15" s="13" customFormat="1" ht="24.75" customHeight="1" x14ac:dyDescent="0.2">
      <c r="B11" s="11" t="s">
        <v>28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5" s="11" customFormat="1" ht="24.75" customHeight="1" x14ac:dyDescent="0.2">
      <c r="B12" s="11" t="s">
        <v>25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O12" s="15"/>
    </row>
    <row r="13" spans="2:15" s="11" customFormat="1" ht="24.75" customHeight="1" x14ac:dyDescent="0.2">
      <c r="B13" s="11" t="s">
        <v>53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O13" s="15"/>
    </row>
    <row r="14" spans="2:15" s="11" customFormat="1" ht="24.75" customHeight="1" x14ac:dyDescent="0.2">
      <c r="D14" s="16"/>
      <c r="E14" s="16"/>
      <c r="F14" s="16"/>
      <c r="G14" s="16"/>
      <c r="H14" s="16"/>
      <c r="I14" s="16"/>
      <c r="J14" s="16"/>
      <c r="K14" s="16"/>
      <c r="L14" s="16"/>
      <c r="M14" s="16"/>
      <c r="O14" s="15"/>
    </row>
    <row r="15" spans="2:15" s="11" customFormat="1" ht="24.75" customHeight="1" x14ac:dyDescent="0.2">
      <c r="D15" s="16"/>
      <c r="E15" s="16"/>
      <c r="F15" s="16"/>
      <c r="G15" s="16"/>
      <c r="H15" s="16"/>
      <c r="I15" s="16"/>
      <c r="J15" s="16"/>
      <c r="K15" s="16"/>
      <c r="L15" s="16"/>
      <c r="M15" s="16"/>
      <c r="O15" s="15"/>
    </row>
    <row r="16" spans="2:15" ht="45" customHeight="1" x14ac:dyDescent="0.2"/>
    <row r="17" spans="2:15" ht="45" customHeight="1" x14ac:dyDescent="0.2"/>
    <row r="18" spans="2:15" ht="45" customHeight="1" x14ac:dyDescent="0.2"/>
    <row r="19" spans="2:15" ht="45" customHeight="1" x14ac:dyDescent="0.2"/>
    <row r="20" spans="2:15" ht="45" customHeight="1" x14ac:dyDescent="0.2"/>
    <row r="21" spans="2:15" ht="45" customHeight="1" x14ac:dyDescent="0.2"/>
    <row r="22" spans="2:15" ht="45" customHeight="1" x14ac:dyDescent="0.2"/>
    <row r="23" spans="2:15" ht="45" customHeight="1" x14ac:dyDescent="0.2"/>
    <row r="24" spans="2:15" ht="78.75" customHeight="1" x14ac:dyDescent="0.2"/>
    <row r="25" spans="2:15" ht="45" customHeight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5" s="8" customFormat="1" ht="24.75" customHeight="1" x14ac:dyDescent="0.2">
      <c r="O26" s="12"/>
    </row>
    <row r="27" spans="2:15" s="8" customFormat="1" ht="24.75" customHeight="1" x14ac:dyDescent="0.2">
      <c r="O27" s="12"/>
    </row>
    <row r="28" spans="2:15" s="8" customFormat="1" ht="24.75" customHeight="1" x14ac:dyDescent="0.2">
      <c r="O28" s="12"/>
    </row>
    <row r="29" spans="2:15" s="8" customFormat="1" ht="24.75" customHeight="1" x14ac:dyDescent="0.2">
      <c r="B29" s="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2"/>
    </row>
    <row r="30" spans="2:15" ht="24.75" customHeight="1" x14ac:dyDescent="0.2"/>
    <row r="31" spans="2:15" ht="24.75" customHeight="1" x14ac:dyDescent="0.2"/>
  </sheetData>
  <protectedRanges>
    <protectedRange sqref="B2:B3 K7:K9 J4:M4 F7:F9 C7:D9" name="範囲1"/>
  </protectedRanges>
  <mergeCells count="4">
    <mergeCell ref="B2:M2"/>
    <mergeCell ref="J4:M4"/>
    <mergeCell ref="L5:M5"/>
    <mergeCell ref="B3:M3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48" orientation="landscape" horizontalDpi="300" verticalDpi="300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4"/>
  <sheetViews>
    <sheetView view="pageBreakPreview" topLeftCell="A13" zoomScaleNormal="100" zoomScaleSheetLayoutView="100" workbookViewId="0">
      <selection activeCell="J6" sqref="J6"/>
    </sheetView>
  </sheetViews>
  <sheetFormatPr defaultRowHeight="13.2" x14ac:dyDescent="0.2"/>
  <cols>
    <col min="1" max="1" width="18.44140625" style="26" customWidth="1"/>
    <col min="2" max="2" width="13.77734375" style="26" customWidth="1"/>
    <col min="3" max="3" width="52.44140625" style="26" customWidth="1"/>
    <col min="4" max="4" width="18.44140625" style="26" customWidth="1"/>
    <col min="5" max="5" width="13.77734375" style="26" customWidth="1"/>
    <col min="6" max="6" width="52.44140625" style="26" customWidth="1"/>
    <col min="7" max="7" width="18.44140625" style="26" customWidth="1"/>
    <col min="8" max="8" width="13.77734375" style="26" customWidth="1"/>
    <col min="9" max="9" width="52.44140625" style="26" customWidth="1"/>
    <col min="10" max="259" width="8.88671875" style="26"/>
    <col min="260" max="260" width="16.33203125" style="26" customWidth="1"/>
    <col min="261" max="261" width="21.77734375" style="26" customWidth="1"/>
    <col min="262" max="262" width="46.88671875" style="26" customWidth="1"/>
    <col min="263" max="515" width="8.88671875" style="26"/>
    <col min="516" max="516" width="16.33203125" style="26" customWidth="1"/>
    <col min="517" max="517" width="21.77734375" style="26" customWidth="1"/>
    <col min="518" max="518" width="46.88671875" style="26" customWidth="1"/>
    <col min="519" max="771" width="8.88671875" style="26"/>
    <col min="772" max="772" width="16.33203125" style="26" customWidth="1"/>
    <col min="773" max="773" width="21.77734375" style="26" customWidth="1"/>
    <col min="774" max="774" width="46.88671875" style="26" customWidth="1"/>
    <col min="775" max="1027" width="8.88671875" style="26"/>
    <col min="1028" max="1028" width="16.33203125" style="26" customWidth="1"/>
    <col min="1029" max="1029" width="21.77734375" style="26" customWidth="1"/>
    <col min="1030" max="1030" width="46.88671875" style="26" customWidth="1"/>
    <col min="1031" max="1283" width="8.88671875" style="26"/>
    <col min="1284" max="1284" width="16.33203125" style="26" customWidth="1"/>
    <col min="1285" max="1285" width="21.77734375" style="26" customWidth="1"/>
    <col min="1286" max="1286" width="46.88671875" style="26" customWidth="1"/>
    <col min="1287" max="1539" width="8.88671875" style="26"/>
    <col min="1540" max="1540" width="16.33203125" style="26" customWidth="1"/>
    <col min="1541" max="1541" width="21.77734375" style="26" customWidth="1"/>
    <col min="1542" max="1542" width="46.88671875" style="26" customWidth="1"/>
    <col min="1543" max="1795" width="8.88671875" style="26"/>
    <col min="1796" max="1796" width="16.33203125" style="26" customWidth="1"/>
    <col min="1797" max="1797" width="21.77734375" style="26" customWidth="1"/>
    <col min="1798" max="1798" width="46.88671875" style="26" customWidth="1"/>
    <col min="1799" max="2051" width="8.88671875" style="26"/>
    <col min="2052" max="2052" width="16.33203125" style="26" customWidth="1"/>
    <col min="2053" max="2053" width="21.77734375" style="26" customWidth="1"/>
    <col min="2054" max="2054" width="46.88671875" style="26" customWidth="1"/>
    <col min="2055" max="2307" width="8.88671875" style="26"/>
    <col min="2308" max="2308" width="16.33203125" style="26" customWidth="1"/>
    <col min="2309" max="2309" width="21.77734375" style="26" customWidth="1"/>
    <col min="2310" max="2310" width="46.88671875" style="26" customWidth="1"/>
    <col min="2311" max="2563" width="8.88671875" style="26"/>
    <col min="2564" max="2564" width="16.33203125" style="26" customWidth="1"/>
    <col min="2565" max="2565" width="21.77734375" style="26" customWidth="1"/>
    <col min="2566" max="2566" width="46.88671875" style="26" customWidth="1"/>
    <col min="2567" max="2819" width="8.88671875" style="26"/>
    <col min="2820" max="2820" width="16.33203125" style="26" customWidth="1"/>
    <col min="2821" max="2821" width="21.77734375" style="26" customWidth="1"/>
    <col min="2822" max="2822" width="46.88671875" style="26" customWidth="1"/>
    <col min="2823" max="3075" width="8.88671875" style="26"/>
    <col min="3076" max="3076" width="16.33203125" style="26" customWidth="1"/>
    <col min="3077" max="3077" width="21.77734375" style="26" customWidth="1"/>
    <col min="3078" max="3078" width="46.88671875" style="26" customWidth="1"/>
    <col min="3079" max="3331" width="8.88671875" style="26"/>
    <col min="3332" max="3332" width="16.33203125" style="26" customWidth="1"/>
    <col min="3333" max="3333" width="21.77734375" style="26" customWidth="1"/>
    <col min="3334" max="3334" width="46.88671875" style="26" customWidth="1"/>
    <col min="3335" max="3587" width="8.88671875" style="26"/>
    <col min="3588" max="3588" width="16.33203125" style="26" customWidth="1"/>
    <col min="3589" max="3589" width="21.77734375" style="26" customWidth="1"/>
    <col min="3590" max="3590" width="46.88671875" style="26" customWidth="1"/>
    <col min="3591" max="3843" width="8.88671875" style="26"/>
    <col min="3844" max="3844" width="16.33203125" style="26" customWidth="1"/>
    <col min="3845" max="3845" width="21.77734375" style="26" customWidth="1"/>
    <col min="3846" max="3846" width="46.88671875" style="26" customWidth="1"/>
    <col min="3847" max="4099" width="8.88671875" style="26"/>
    <col min="4100" max="4100" width="16.33203125" style="26" customWidth="1"/>
    <col min="4101" max="4101" width="21.77734375" style="26" customWidth="1"/>
    <col min="4102" max="4102" width="46.88671875" style="26" customWidth="1"/>
    <col min="4103" max="4355" width="8.88671875" style="26"/>
    <col min="4356" max="4356" width="16.33203125" style="26" customWidth="1"/>
    <col min="4357" max="4357" width="21.77734375" style="26" customWidth="1"/>
    <col min="4358" max="4358" width="46.88671875" style="26" customWidth="1"/>
    <col min="4359" max="4611" width="8.88671875" style="26"/>
    <col min="4612" max="4612" width="16.33203125" style="26" customWidth="1"/>
    <col min="4613" max="4613" width="21.77734375" style="26" customWidth="1"/>
    <col min="4614" max="4614" width="46.88671875" style="26" customWidth="1"/>
    <col min="4615" max="4867" width="8.88671875" style="26"/>
    <col min="4868" max="4868" width="16.33203125" style="26" customWidth="1"/>
    <col min="4869" max="4869" width="21.77734375" style="26" customWidth="1"/>
    <col min="4870" max="4870" width="46.88671875" style="26" customWidth="1"/>
    <col min="4871" max="5123" width="8.88671875" style="26"/>
    <col min="5124" max="5124" width="16.33203125" style="26" customWidth="1"/>
    <col min="5125" max="5125" width="21.77734375" style="26" customWidth="1"/>
    <col min="5126" max="5126" width="46.88671875" style="26" customWidth="1"/>
    <col min="5127" max="5379" width="8.88671875" style="26"/>
    <col min="5380" max="5380" width="16.33203125" style="26" customWidth="1"/>
    <col min="5381" max="5381" width="21.77734375" style="26" customWidth="1"/>
    <col min="5382" max="5382" width="46.88671875" style="26" customWidth="1"/>
    <col min="5383" max="5635" width="8.88671875" style="26"/>
    <col min="5636" max="5636" width="16.33203125" style="26" customWidth="1"/>
    <col min="5637" max="5637" width="21.77734375" style="26" customWidth="1"/>
    <col min="5638" max="5638" width="46.88671875" style="26" customWidth="1"/>
    <col min="5639" max="5891" width="8.88671875" style="26"/>
    <col min="5892" max="5892" width="16.33203125" style="26" customWidth="1"/>
    <col min="5893" max="5893" width="21.77734375" style="26" customWidth="1"/>
    <col min="5894" max="5894" width="46.88671875" style="26" customWidth="1"/>
    <col min="5895" max="6147" width="8.88671875" style="26"/>
    <col min="6148" max="6148" width="16.33203125" style="26" customWidth="1"/>
    <col min="6149" max="6149" width="21.77734375" style="26" customWidth="1"/>
    <col min="6150" max="6150" width="46.88671875" style="26" customWidth="1"/>
    <col min="6151" max="6403" width="8.88671875" style="26"/>
    <col min="6404" max="6404" width="16.33203125" style="26" customWidth="1"/>
    <col min="6405" max="6405" width="21.77734375" style="26" customWidth="1"/>
    <col min="6406" max="6406" width="46.88671875" style="26" customWidth="1"/>
    <col min="6407" max="6659" width="8.88671875" style="26"/>
    <col min="6660" max="6660" width="16.33203125" style="26" customWidth="1"/>
    <col min="6661" max="6661" width="21.77734375" style="26" customWidth="1"/>
    <col min="6662" max="6662" width="46.88671875" style="26" customWidth="1"/>
    <col min="6663" max="6915" width="8.88671875" style="26"/>
    <col min="6916" max="6916" width="16.33203125" style="26" customWidth="1"/>
    <col min="6917" max="6917" width="21.77734375" style="26" customWidth="1"/>
    <col min="6918" max="6918" width="46.88671875" style="26" customWidth="1"/>
    <col min="6919" max="7171" width="8.88671875" style="26"/>
    <col min="7172" max="7172" width="16.33203125" style="26" customWidth="1"/>
    <col min="7173" max="7173" width="21.77734375" style="26" customWidth="1"/>
    <col min="7174" max="7174" width="46.88671875" style="26" customWidth="1"/>
    <col min="7175" max="7427" width="8.88671875" style="26"/>
    <col min="7428" max="7428" width="16.33203125" style="26" customWidth="1"/>
    <col min="7429" max="7429" width="21.77734375" style="26" customWidth="1"/>
    <col min="7430" max="7430" width="46.88671875" style="26" customWidth="1"/>
    <col min="7431" max="7683" width="8.88671875" style="26"/>
    <col min="7684" max="7684" width="16.33203125" style="26" customWidth="1"/>
    <col min="7685" max="7685" width="21.77734375" style="26" customWidth="1"/>
    <col min="7686" max="7686" width="46.88671875" style="26" customWidth="1"/>
    <col min="7687" max="7939" width="8.88671875" style="26"/>
    <col min="7940" max="7940" width="16.33203125" style="26" customWidth="1"/>
    <col min="7941" max="7941" width="21.77734375" style="26" customWidth="1"/>
    <col min="7942" max="7942" width="46.88671875" style="26" customWidth="1"/>
    <col min="7943" max="8195" width="8.88671875" style="26"/>
    <col min="8196" max="8196" width="16.33203125" style="26" customWidth="1"/>
    <col min="8197" max="8197" width="21.77734375" style="26" customWidth="1"/>
    <col min="8198" max="8198" width="46.88671875" style="26" customWidth="1"/>
    <col min="8199" max="8451" width="8.88671875" style="26"/>
    <col min="8452" max="8452" width="16.33203125" style="26" customWidth="1"/>
    <col min="8453" max="8453" width="21.77734375" style="26" customWidth="1"/>
    <col min="8454" max="8454" width="46.88671875" style="26" customWidth="1"/>
    <col min="8455" max="8707" width="8.88671875" style="26"/>
    <col min="8708" max="8708" width="16.33203125" style="26" customWidth="1"/>
    <col min="8709" max="8709" width="21.77734375" style="26" customWidth="1"/>
    <col min="8710" max="8710" width="46.88671875" style="26" customWidth="1"/>
    <col min="8711" max="8963" width="8.88671875" style="26"/>
    <col min="8964" max="8964" width="16.33203125" style="26" customWidth="1"/>
    <col min="8965" max="8965" width="21.77734375" style="26" customWidth="1"/>
    <col min="8966" max="8966" width="46.88671875" style="26" customWidth="1"/>
    <col min="8967" max="9219" width="8.88671875" style="26"/>
    <col min="9220" max="9220" width="16.33203125" style="26" customWidth="1"/>
    <col min="9221" max="9221" width="21.77734375" style="26" customWidth="1"/>
    <col min="9222" max="9222" width="46.88671875" style="26" customWidth="1"/>
    <col min="9223" max="9475" width="8.88671875" style="26"/>
    <col min="9476" max="9476" width="16.33203125" style="26" customWidth="1"/>
    <col min="9477" max="9477" width="21.77734375" style="26" customWidth="1"/>
    <col min="9478" max="9478" width="46.88671875" style="26" customWidth="1"/>
    <col min="9479" max="9731" width="8.88671875" style="26"/>
    <col min="9732" max="9732" width="16.33203125" style="26" customWidth="1"/>
    <col min="9733" max="9733" width="21.77734375" style="26" customWidth="1"/>
    <col min="9734" max="9734" width="46.88671875" style="26" customWidth="1"/>
    <col min="9735" max="9987" width="8.88671875" style="26"/>
    <col min="9988" max="9988" width="16.33203125" style="26" customWidth="1"/>
    <col min="9989" max="9989" width="21.77734375" style="26" customWidth="1"/>
    <col min="9990" max="9990" width="46.88671875" style="26" customWidth="1"/>
    <col min="9991" max="10243" width="8.88671875" style="26"/>
    <col min="10244" max="10244" width="16.33203125" style="26" customWidth="1"/>
    <col min="10245" max="10245" width="21.77734375" style="26" customWidth="1"/>
    <col min="10246" max="10246" width="46.88671875" style="26" customWidth="1"/>
    <col min="10247" max="10499" width="8.88671875" style="26"/>
    <col min="10500" max="10500" width="16.33203125" style="26" customWidth="1"/>
    <col min="10501" max="10501" width="21.77734375" style="26" customWidth="1"/>
    <col min="10502" max="10502" width="46.88671875" style="26" customWidth="1"/>
    <col min="10503" max="10755" width="8.88671875" style="26"/>
    <col min="10756" max="10756" width="16.33203125" style="26" customWidth="1"/>
    <col min="10757" max="10757" width="21.77734375" style="26" customWidth="1"/>
    <col min="10758" max="10758" width="46.88671875" style="26" customWidth="1"/>
    <col min="10759" max="11011" width="8.88671875" style="26"/>
    <col min="11012" max="11012" width="16.33203125" style="26" customWidth="1"/>
    <col min="11013" max="11013" width="21.77734375" style="26" customWidth="1"/>
    <col min="11014" max="11014" width="46.88671875" style="26" customWidth="1"/>
    <col min="11015" max="11267" width="8.88671875" style="26"/>
    <col min="11268" max="11268" width="16.33203125" style="26" customWidth="1"/>
    <col min="11269" max="11269" width="21.77734375" style="26" customWidth="1"/>
    <col min="11270" max="11270" width="46.88671875" style="26" customWidth="1"/>
    <col min="11271" max="11523" width="8.88671875" style="26"/>
    <col min="11524" max="11524" width="16.33203125" style="26" customWidth="1"/>
    <col min="11525" max="11525" width="21.77734375" style="26" customWidth="1"/>
    <col min="11526" max="11526" width="46.88671875" style="26" customWidth="1"/>
    <col min="11527" max="11779" width="8.88671875" style="26"/>
    <col min="11780" max="11780" width="16.33203125" style="26" customWidth="1"/>
    <col min="11781" max="11781" width="21.77734375" style="26" customWidth="1"/>
    <col min="11782" max="11782" width="46.88671875" style="26" customWidth="1"/>
    <col min="11783" max="12035" width="8.88671875" style="26"/>
    <col min="12036" max="12036" width="16.33203125" style="26" customWidth="1"/>
    <col min="12037" max="12037" width="21.77734375" style="26" customWidth="1"/>
    <col min="12038" max="12038" width="46.88671875" style="26" customWidth="1"/>
    <col min="12039" max="12291" width="8.88671875" style="26"/>
    <col min="12292" max="12292" width="16.33203125" style="26" customWidth="1"/>
    <col min="12293" max="12293" width="21.77734375" style="26" customWidth="1"/>
    <col min="12294" max="12294" width="46.88671875" style="26" customWidth="1"/>
    <col min="12295" max="12547" width="8.88671875" style="26"/>
    <col min="12548" max="12548" width="16.33203125" style="26" customWidth="1"/>
    <col min="12549" max="12549" width="21.77734375" style="26" customWidth="1"/>
    <col min="12550" max="12550" width="46.88671875" style="26" customWidth="1"/>
    <col min="12551" max="12803" width="8.88671875" style="26"/>
    <col min="12804" max="12804" width="16.33203125" style="26" customWidth="1"/>
    <col min="12805" max="12805" width="21.77734375" style="26" customWidth="1"/>
    <col min="12806" max="12806" width="46.88671875" style="26" customWidth="1"/>
    <col min="12807" max="13059" width="8.88671875" style="26"/>
    <col min="13060" max="13060" width="16.33203125" style="26" customWidth="1"/>
    <col min="13061" max="13061" width="21.77734375" style="26" customWidth="1"/>
    <col min="13062" max="13062" width="46.88671875" style="26" customWidth="1"/>
    <col min="13063" max="13315" width="8.88671875" style="26"/>
    <col min="13316" max="13316" width="16.33203125" style="26" customWidth="1"/>
    <col min="13317" max="13317" width="21.77734375" style="26" customWidth="1"/>
    <col min="13318" max="13318" width="46.88671875" style="26" customWidth="1"/>
    <col min="13319" max="13571" width="8.88671875" style="26"/>
    <col min="13572" max="13572" width="16.33203125" style="26" customWidth="1"/>
    <col min="13573" max="13573" width="21.77734375" style="26" customWidth="1"/>
    <col min="13574" max="13574" width="46.88671875" style="26" customWidth="1"/>
    <col min="13575" max="13827" width="8.88671875" style="26"/>
    <col min="13828" max="13828" width="16.33203125" style="26" customWidth="1"/>
    <col min="13829" max="13829" width="21.77734375" style="26" customWidth="1"/>
    <col min="13830" max="13830" width="46.88671875" style="26" customWidth="1"/>
    <col min="13831" max="14083" width="8.88671875" style="26"/>
    <col min="14084" max="14084" width="16.33203125" style="26" customWidth="1"/>
    <col min="14085" max="14085" width="21.77734375" style="26" customWidth="1"/>
    <col min="14086" max="14086" width="46.88671875" style="26" customWidth="1"/>
    <col min="14087" max="14339" width="8.88671875" style="26"/>
    <col min="14340" max="14340" width="16.33203125" style="26" customWidth="1"/>
    <col min="14341" max="14341" width="21.77734375" style="26" customWidth="1"/>
    <col min="14342" max="14342" width="46.88671875" style="26" customWidth="1"/>
    <col min="14343" max="14595" width="8.88671875" style="26"/>
    <col min="14596" max="14596" width="16.33203125" style="26" customWidth="1"/>
    <col min="14597" max="14597" width="21.77734375" style="26" customWidth="1"/>
    <col min="14598" max="14598" width="46.88671875" style="26" customWidth="1"/>
    <col min="14599" max="14851" width="8.88671875" style="26"/>
    <col min="14852" max="14852" width="16.33203125" style="26" customWidth="1"/>
    <col min="14853" max="14853" width="21.77734375" style="26" customWidth="1"/>
    <col min="14854" max="14854" width="46.88671875" style="26" customWidth="1"/>
    <col min="14855" max="15107" width="8.88671875" style="26"/>
    <col min="15108" max="15108" width="16.33203125" style="26" customWidth="1"/>
    <col min="15109" max="15109" width="21.77734375" style="26" customWidth="1"/>
    <col min="15110" max="15110" width="46.88671875" style="26" customWidth="1"/>
    <col min="15111" max="15363" width="8.88671875" style="26"/>
    <col min="15364" max="15364" width="16.33203125" style="26" customWidth="1"/>
    <col min="15365" max="15365" width="21.77734375" style="26" customWidth="1"/>
    <col min="15366" max="15366" width="46.88671875" style="26" customWidth="1"/>
    <col min="15367" max="15619" width="8.88671875" style="26"/>
    <col min="15620" max="15620" width="16.33203125" style="26" customWidth="1"/>
    <col min="15621" max="15621" width="21.77734375" style="26" customWidth="1"/>
    <col min="15622" max="15622" width="46.88671875" style="26" customWidth="1"/>
    <col min="15623" max="15875" width="8.88671875" style="26"/>
    <col min="15876" max="15876" width="16.33203125" style="26" customWidth="1"/>
    <col min="15877" max="15877" width="21.77734375" style="26" customWidth="1"/>
    <col min="15878" max="15878" width="46.88671875" style="26" customWidth="1"/>
    <col min="15879" max="16131" width="8.88671875" style="26"/>
    <col min="16132" max="16132" width="16.33203125" style="26" customWidth="1"/>
    <col min="16133" max="16133" width="21.77734375" style="26" customWidth="1"/>
    <col min="16134" max="16134" width="46.88671875" style="26" customWidth="1"/>
    <col min="16135" max="16384" width="8.88671875" style="26"/>
  </cols>
  <sheetData>
    <row r="1" spans="1:9" ht="21" customHeight="1" x14ac:dyDescent="0.2">
      <c r="A1" s="49" t="s">
        <v>54</v>
      </c>
      <c r="C1" s="27"/>
      <c r="D1" s="49" t="s">
        <v>54</v>
      </c>
      <c r="F1" s="27"/>
      <c r="G1" s="49" t="s">
        <v>54</v>
      </c>
      <c r="I1" s="27"/>
    </row>
    <row r="2" spans="1:9" x14ac:dyDescent="0.2">
      <c r="A2" s="93" t="s">
        <v>70</v>
      </c>
      <c r="B2" s="93"/>
      <c r="C2" s="93"/>
      <c r="D2" s="93" t="s">
        <v>70</v>
      </c>
      <c r="E2" s="93"/>
      <c r="F2" s="93"/>
      <c r="G2" s="93" t="s">
        <v>70</v>
      </c>
      <c r="H2" s="93"/>
      <c r="I2" s="93"/>
    </row>
    <row r="3" spans="1:9" x14ac:dyDescent="0.2">
      <c r="A3" s="93" t="s">
        <v>27</v>
      </c>
      <c r="B3" s="93"/>
      <c r="C3" s="93"/>
      <c r="D3" s="93" t="s">
        <v>27</v>
      </c>
      <c r="E3" s="93"/>
      <c r="F3" s="93"/>
      <c r="G3" s="93" t="s">
        <v>27</v>
      </c>
      <c r="H3" s="93"/>
      <c r="I3" s="93"/>
    </row>
    <row r="4" spans="1:9" ht="18.75" customHeight="1" x14ac:dyDescent="0.2">
      <c r="A4" s="28"/>
      <c r="B4" s="27"/>
      <c r="D4" s="28"/>
      <c r="E4" s="27"/>
      <c r="G4" s="28"/>
      <c r="H4" s="27"/>
    </row>
    <row r="5" spans="1:9" x14ac:dyDescent="0.2">
      <c r="A5" s="28"/>
      <c r="B5" s="31"/>
      <c r="C5" s="50"/>
      <c r="D5" s="28"/>
      <c r="E5" s="31"/>
      <c r="F5" s="50"/>
      <c r="G5" s="28"/>
      <c r="H5" s="31"/>
      <c r="I5" s="50"/>
    </row>
    <row r="6" spans="1:9" x14ac:dyDescent="0.2">
      <c r="A6" s="28"/>
      <c r="B6" s="31"/>
      <c r="C6" s="50"/>
      <c r="D6" s="28"/>
      <c r="E6" s="31"/>
      <c r="F6" s="50"/>
      <c r="G6" s="28"/>
      <c r="H6" s="31"/>
      <c r="I6" s="50"/>
    </row>
    <row r="7" spans="1:9" ht="18.75" customHeight="1" x14ac:dyDescent="0.2">
      <c r="A7" s="28" t="s">
        <v>42</v>
      </c>
      <c r="B7" s="27"/>
      <c r="D7" s="28" t="s">
        <v>43</v>
      </c>
      <c r="E7" s="27"/>
      <c r="G7" s="28" t="s">
        <v>44</v>
      </c>
      <c r="H7" s="27"/>
    </row>
    <row r="8" spans="1:9" ht="42" customHeight="1" x14ac:dyDescent="0.2">
      <c r="A8" s="29" t="s">
        <v>19</v>
      </c>
      <c r="B8" s="30"/>
      <c r="C8" s="31" t="s">
        <v>17</v>
      </c>
      <c r="D8" s="29" t="s">
        <v>19</v>
      </c>
      <c r="E8" s="30"/>
      <c r="F8" s="31" t="s">
        <v>17</v>
      </c>
      <c r="G8" s="29" t="s">
        <v>19</v>
      </c>
      <c r="H8" s="30"/>
      <c r="I8" s="31" t="s">
        <v>17</v>
      </c>
    </row>
    <row r="9" spans="1:9" ht="28.2" customHeight="1" x14ac:dyDescent="0.2">
      <c r="A9" s="32" t="s">
        <v>8</v>
      </c>
      <c r="B9" s="32" t="s">
        <v>15</v>
      </c>
      <c r="C9" s="32" t="s">
        <v>10</v>
      </c>
      <c r="D9" s="32" t="s">
        <v>8</v>
      </c>
      <c r="E9" s="32" t="s">
        <v>15</v>
      </c>
      <c r="F9" s="32" t="s">
        <v>10</v>
      </c>
      <c r="G9" s="32" t="s">
        <v>8</v>
      </c>
      <c r="H9" s="32" t="s">
        <v>15</v>
      </c>
      <c r="I9" s="32" t="s">
        <v>10</v>
      </c>
    </row>
    <row r="10" spans="1:9" ht="28.2" customHeight="1" x14ac:dyDescent="0.2">
      <c r="A10" s="25" t="s">
        <v>16</v>
      </c>
      <c r="B10" s="22">
        <v>90000</v>
      </c>
      <c r="C10" s="25"/>
      <c r="D10" s="25" t="s">
        <v>16</v>
      </c>
      <c r="E10" s="22">
        <v>160000</v>
      </c>
      <c r="F10" s="25"/>
      <c r="G10" s="25" t="s">
        <v>16</v>
      </c>
      <c r="H10" s="22">
        <v>152000</v>
      </c>
      <c r="I10" s="25"/>
    </row>
    <row r="11" spans="1:9" ht="28.2" customHeight="1" x14ac:dyDescent="0.2">
      <c r="A11" s="25" t="s">
        <v>18</v>
      </c>
      <c r="B11" s="22">
        <v>0</v>
      </c>
      <c r="C11" s="25"/>
      <c r="D11" s="25" t="s">
        <v>18</v>
      </c>
      <c r="E11" s="22">
        <v>80000</v>
      </c>
      <c r="F11" s="25"/>
      <c r="G11" s="25" t="s">
        <v>18</v>
      </c>
      <c r="H11" s="22">
        <v>38000</v>
      </c>
      <c r="I11" s="25"/>
    </row>
    <row r="12" spans="1:9" ht="28.2" customHeight="1" thickBot="1" x14ac:dyDescent="0.25">
      <c r="A12" s="54" t="s">
        <v>23</v>
      </c>
      <c r="B12" s="42">
        <v>0</v>
      </c>
      <c r="C12" s="41"/>
      <c r="D12" s="54" t="s">
        <v>23</v>
      </c>
      <c r="E12" s="42"/>
      <c r="F12" s="41"/>
      <c r="G12" s="54" t="s">
        <v>23</v>
      </c>
      <c r="H12" s="42"/>
      <c r="I12" s="41"/>
    </row>
    <row r="13" spans="1:9" ht="28.2" customHeight="1" thickTop="1" x14ac:dyDescent="0.2">
      <c r="A13" s="38" t="s">
        <v>11</v>
      </c>
      <c r="B13" s="39">
        <f>SUM(B10:B12)</f>
        <v>90000</v>
      </c>
      <c r="C13" s="40"/>
      <c r="D13" s="38" t="s">
        <v>11</v>
      </c>
      <c r="E13" s="39">
        <f>SUM(E10:E12)</f>
        <v>240000</v>
      </c>
      <c r="F13" s="40"/>
      <c r="G13" s="38" t="s">
        <v>11</v>
      </c>
      <c r="H13" s="39">
        <f>SUM(H10:H12)</f>
        <v>190000</v>
      </c>
      <c r="I13" s="40"/>
    </row>
    <row r="14" spans="1:9" ht="28.2" customHeight="1" x14ac:dyDescent="0.2"/>
    <row r="15" spans="1:9" ht="28.2" customHeight="1" x14ac:dyDescent="0.2">
      <c r="A15" s="29" t="s">
        <v>20</v>
      </c>
      <c r="B15" s="30"/>
      <c r="C15" s="31" t="s">
        <v>17</v>
      </c>
      <c r="D15" s="29" t="s">
        <v>20</v>
      </c>
      <c r="E15" s="30"/>
      <c r="F15" s="31" t="s">
        <v>17</v>
      </c>
      <c r="G15" s="29" t="s">
        <v>20</v>
      </c>
      <c r="H15" s="30"/>
      <c r="I15" s="31" t="s">
        <v>17</v>
      </c>
    </row>
    <row r="16" spans="1:9" ht="28.2" customHeight="1" x14ac:dyDescent="0.2">
      <c r="A16" s="32" t="s">
        <v>8</v>
      </c>
      <c r="B16" s="32" t="s">
        <v>9</v>
      </c>
      <c r="C16" s="32" t="s">
        <v>10</v>
      </c>
      <c r="D16" s="32" t="s">
        <v>8</v>
      </c>
      <c r="E16" s="32" t="s">
        <v>9</v>
      </c>
      <c r="F16" s="32" t="s">
        <v>10</v>
      </c>
      <c r="G16" s="32" t="s">
        <v>8</v>
      </c>
      <c r="H16" s="32" t="s">
        <v>9</v>
      </c>
      <c r="I16" s="32" t="s">
        <v>10</v>
      </c>
    </row>
    <row r="17" spans="1:9" ht="28.2" customHeight="1" x14ac:dyDescent="0.2">
      <c r="A17" s="33" t="s">
        <v>36</v>
      </c>
      <c r="B17" s="34">
        <f>SUM(B18:B21)</f>
        <v>90000</v>
      </c>
      <c r="C17" s="33"/>
      <c r="D17" s="33" t="s">
        <v>36</v>
      </c>
      <c r="E17" s="34">
        <f>SUM(E18:E21)</f>
        <v>0</v>
      </c>
      <c r="F17" s="33"/>
      <c r="G17" s="33" t="s">
        <v>36</v>
      </c>
      <c r="H17" s="34">
        <f>SUM(H18:H21)</f>
        <v>190000</v>
      </c>
      <c r="I17" s="33"/>
    </row>
    <row r="18" spans="1:9" ht="28.2" customHeight="1" x14ac:dyDescent="0.2">
      <c r="A18" s="35" t="s">
        <v>41</v>
      </c>
      <c r="B18" s="63">
        <v>60000</v>
      </c>
      <c r="C18" s="62" t="s">
        <v>87</v>
      </c>
      <c r="D18" s="35" t="s">
        <v>41</v>
      </c>
      <c r="E18" s="63">
        <v>0</v>
      </c>
      <c r="F18" s="62"/>
      <c r="G18" s="35" t="s">
        <v>41</v>
      </c>
      <c r="H18" s="63">
        <v>190000</v>
      </c>
      <c r="I18" s="62" t="s">
        <v>86</v>
      </c>
    </row>
    <row r="19" spans="1:9" ht="28.2" customHeight="1" x14ac:dyDescent="0.2">
      <c r="A19" s="35" t="s">
        <v>37</v>
      </c>
      <c r="B19" s="36"/>
      <c r="C19" s="37"/>
      <c r="D19" s="35" t="s">
        <v>37</v>
      </c>
      <c r="E19" s="36">
        <v>0</v>
      </c>
      <c r="F19" s="37"/>
      <c r="G19" s="35" t="s">
        <v>37</v>
      </c>
      <c r="H19" s="36">
        <v>0</v>
      </c>
      <c r="I19" s="37"/>
    </row>
    <row r="20" spans="1:9" ht="28.2" customHeight="1" x14ac:dyDescent="0.2">
      <c r="A20" s="35" t="s">
        <v>71</v>
      </c>
      <c r="B20" s="36">
        <v>10000</v>
      </c>
      <c r="C20" s="37" t="s">
        <v>79</v>
      </c>
      <c r="D20" s="35" t="s">
        <v>71</v>
      </c>
      <c r="E20" s="36">
        <v>0</v>
      </c>
      <c r="F20" s="37"/>
      <c r="G20" s="35" t="s">
        <v>71</v>
      </c>
      <c r="H20" s="36">
        <v>0</v>
      </c>
      <c r="I20" s="37"/>
    </row>
    <row r="21" spans="1:9" ht="28.2" customHeight="1" x14ac:dyDescent="0.2">
      <c r="A21" s="35" t="s">
        <v>38</v>
      </c>
      <c r="B21" s="36">
        <v>20000</v>
      </c>
      <c r="C21" s="37" t="s">
        <v>84</v>
      </c>
      <c r="D21" s="35" t="s">
        <v>38</v>
      </c>
      <c r="E21" s="36">
        <v>0</v>
      </c>
      <c r="F21" s="37"/>
      <c r="G21" s="35" t="s">
        <v>38</v>
      </c>
      <c r="H21" s="36">
        <v>0</v>
      </c>
      <c r="I21" s="37"/>
    </row>
    <row r="22" spans="1:9" ht="28.2" customHeight="1" x14ac:dyDescent="0.2">
      <c r="A22" s="33" t="s">
        <v>39</v>
      </c>
      <c r="B22" s="34">
        <v>0</v>
      </c>
      <c r="C22" s="33"/>
      <c r="D22" s="33" t="s">
        <v>39</v>
      </c>
      <c r="E22" s="34">
        <v>240000</v>
      </c>
      <c r="F22" s="73" t="s">
        <v>85</v>
      </c>
      <c r="G22" s="33" t="s">
        <v>39</v>
      </c>
      <c r="H22" s="34">
        <v>0</v>
      </c>
      <c r="I22" s="33"/>
    </row>
    <row r="23" spans="1:9" ht="28.2" customHeight="1" thickBot="1" x14ac:dyDescent="0.25">
      <c r="A23" s="41" t="s">
        <v>40</v>
      </c>
      <c r="B23" s="42">
        <v>0</v>
      </c>
      <c r="C23" s="41"/>
      <c r="D23" s="41" t="s">
        <v>40</v>
      </c>
      <c r="E23" s="42">
        <v>0</v>
      </c>
      <c r="F23" s="41"/>
      <c r="G23" s="41" t="s">
        <v>40</v>
      </c>
      <c r="H23" s="42">
        <v>0</v>
      </c>
      <c r="I23" s="41"/>
    </row>
    <row r="24" spans="1:9" ht="28.2" customHeight="1" thickTop="1" x14ac:dyDescent="0.2">
      <c r="A24" s="38" t="s">
        <v>11</v>
      </c>
      <c r="B24" s="39">
        <f>SUM(B17,B22,B23)</f>
        <v>90000</v>
      </c>
      <c r="C24" s="40"/>
      <c r="D24" s="38" t="s">
        <v>11</v>
      </c>
      <c r="E24" s="39">
        <f>SUM(E17,E22,E23)</f>
        <v>240000</v>
      </c>
      <c r="F24" s="40"/>
      <c r="G24" s="38" t="s">
        <v>11</v>
      </c>
      <c r="H24" s="39">
        <f>SUM(H17,H22,H23)</f>
        <v>190000</v>
      </c>
      <c r="I24" s="40"/>
    </row>
  </sheetData>
  <mergeCells count="6">
    <mergeCell ref="A2:C2"/>
    <mergeCell ref="D2:F2"/>
    <mergeCell ref="G2:I2"/>
    <mergeCell ref="A3:C3"/>
    <mergeCell ref="D3:F3"/>
    <mergeCell ref="G3:I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O31"/>
  <sheetViews>
    <sheetView showGridLines="0" showZeros="0" view="pageBreakPreview" zoomScale="60" zoomScaleNormal="50" workbookViewId="0">
      <selection activeCell="J6" sqref="J6"/>
    </sheetView>
  </sheetViews>
  <sheetFormatPr defaultColWidth="8" defaultRowHeight="19.2" x14ac:dyDescent="0.2"/>
  <cols>
    <col min="1" max="1" width="2.6640625" style="1" customWidth="1"/>
    <col min="2" max="2" width="66" style="9" customWidth="1"/>
    <col min="3" max="13" width="19.33203125" style="1" customWidth="1"/>
    <col min="14" max="14" width="2.6640625" style="1" customWidth="1"/>
    <col min="15" max="15" width="21.109375" style="12" customWidth="1"/>
    <col min="16" max="16384" width="8" style="1"/>
  </cols>
  <sheetData>
    <row r="1" spans="2:15" ht="33.75" customHeight="1" x14ac:dyDescent="0.2">
      <c r="B1" s="2" t="s">
        <v>64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33.75" customHeight="1" x14ac:dyDescent="0.2"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2:15" ht="33.75" customHeight="1" x14ac:dyDescent="0.2">
      <c r="B3" s="96" t="s">
        <v>81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2:15" ht="33.75" customHeight="1" x14ac:dyDescent="0.2">
      <c r="B4" s="17"/>
      <c r="C4" s="17"/>
      <c r="D4" s="17"/>
      <c r="E4" s="17"/>
      <c r="F4" s="17"/>
      <c r="G4" s="17"/>
      <c r="H4" s="17"/>
      <c r="I4" s="17"/>
      <c r="J4" s="91"/>
      <c r="K4" s="91"/>
      <c r="L4" s="91"/>
      <c r="M4" s="91"/>
    </row>
    <row r="5" spans="2:15" ht="24" customHeight="1" x14ac:dyDescent="0.25">
      <c r="B5" s="4"/>
      <c r="C5" s="4"/>
      <c r="D5" s="4"/>
      <c r="E5" s="4"/>
      <c r="F5" s="4"/>
      <c r="G5" s="4"/>
      <c r="H5" s="4"/>
      <c r="I5" s="4"/>
      <c r="J5" s="10"/>
      <c r="K5" s="10"/>
      <c r="L5" s="95" t="s">
        <v>4</v>
      </c>
      <c r="M5" s="95"/>
    </row>
    <row r="6" spans="2:15" ht="124.5" customHeight="1" x14ac:dyDescent="0.2">
      <c r="B6" s="19" t="s">
        <v>6</v>
      </c>
      <c r="C6" s="5" t="s">
        <v>2</v>
      </c>
      <c r="D6" s="5" t="s">
        <v>22</v>
      </c>
      <c r="E6" s="5" t="s">
        <v>1</v>
      </c>
      <c r="F6" s="5" t="s">
        <v>3</v>
      </c>
      <c r="G6" s="5" t="s">
        <v>7</v>
      </c>
      <c r="H6" s="5" t="s">
        <v>30</v>
      </c>
      <c r="I6" s="5" t="s">
        <v>49</v>
      </c>
      <c r="J6" s="5" t="s">
        <v>50</v>
      </c>
      <c r="K6" s="5" t="s">
        <v>51</v>
      </c>
      <c r="L6" s="5" t="s">
        <v>52</v>
      </c>
      <c r="M6" s="6" t="s">
        <v>0</v>
      </c>
    </row>
    <row r="7" spans="2:15" ht="49.5" customHeight="1" x14ac:dyDescent="0.2">
      <c r="B7" s="53" t="s">
        <v>32</v>
      </c>
      <c r="C7" s="61">
        <v>150000</v>
      </c>
      <c r="D7" s="61">
        <v>0</v>
      </c>
      <c r="E7" s="61">
        <f>C7-D7</f>
        <v>150000</v>
      </c>
      <c r="F7" s="61">
        <v>350000</v>
      </c>
      <c r="G7" s="61">
        <f>IF(E7&gt;F7,F7,E7)</f>
        <v>150000</v>
      </c>
      <c r="H7" s="65" t="s">
        <v>45</v>
      </c>
      <c r="I7" s="61">
        <f>G7*1</f>
        <v>150000</v>
      </c>
      <c r="J7" s="61">
        <f>IF(C7="","",ROUNDDOWN(I7,0))</f>
        <v>150000</v>
      </c>
      <c r="K7" s="45">
        <v>150000</v>
      </c>
      <c r="L7" s="45">
        <f>IF(K7="","",J7-K7)</f>
        <v>0</v>
      </c>
      <c r="M7" s="7"/>
    </row>
    <row r="8" spans="2:15" ht="49.5" customHeight="1" x14ac:dyDescent="0.2">
      <c r="B8" s="56" t="s">
        <v>33</v>
      </c>
      <c r="C8" s="61">
        <v>150000</v>
      </c>
      <c r="D8" s="61"/>
      <c r="E8" s="61">
        <f t="shared" ref="E8:E9" si="0">C8-D8</f>
        <v>150000</v>
      </c>
      <c r="F8" s="61">
        <v>200000</v>
      </c>
      <c r="G8" s="61">
        <f t="shared" ref="G8:G9" si="1">IF(E8&gt;F8,F8,E8)</f>
        <v>150000</v>
      </c>
      <c r="H8" s="65" t="s">
        <v>47</v>
      </c>
      <c r="I8" s="61">
        <f>G8*4/5</f>
        <v>120000</v>
      </c>
      <c r="J8" s="61">
        <f t="shared" ref="J8:J9" si="2">IF(C8="","",ROUNDDOWN(I8,-3))</f>
        <v>120000</v>
      </c>
      <c r="K8" s="45">
        <v>160000</v>
      </c>
      <c r="L8" s="45">
        <f t="shared" ref="L8:L9" si="3">IF(K8="","",J8-K8)</f>
        <v>-40000</v>
      </c>
      <c r="M8" s="7"/>
    </row>
    <row r="9" spans="2:15" ht="49.5" customHeight="1" x14ac:dyDescent="0.2">
      <c r="B9" s="56" t="s">
        <v>34</v>
      </c>
      <c r="C9" s="61">
        <v>130000</v>
      </c>
      <c r="D9" s="61"/>
      <c r="E9" s="61">
        <f t="shared" si="0"/>
        <v>130000</v>
      </c>
      <c r="F9" s="61">
        <v>200000</v>
      </c>
      <c r="G9" s="61">
        <f t="shared" si="1"/>
        <v>130000</v>
      </c>
      <c r="H9" s="65" t="s">
        <v>47</v>
      </c>
      <c r="I9" s="61">
        <f>G9*4/5</f>
        <v>104000</v>
      </c>
      <c r="J9" s="61">
        <f t="shared" si="2"/>
        <v>104000</v>
      </c>
      <c r="K9" s="45">
        <v>104000</v>
      </c>
      <c r="L9" s="45">
        <f t="shared" si="3"/>
        <v>0</v>
      </c>
      <c r="M9" s="7"/>
    </row>
    <row r="10" spans="2:15" ht="49.5" customHeight="1" x14ac:dyDescent="0.2">
      <c r="B10" s="52" t="s">
        <v>5</v>
      </c>
      <c r="C10" s="45">
        <f>SUM(C7:C9)</f>
        <v>430000</v>
      </c>
      <c r="D10" s="45">
        <f t="shared" ref="D10:G10" si="4">SUM(D7:D9)</f>
        <v>0</v>
      </c>
      <c r="E10" s="45">
        <f t="shared" si="4"/>
        <v>430000</v>
      </c>
      <c r="F10" s="45">
        <f t="shared" si="4"/>
        <v>750000</v>
      </c>
      <c r="G10" s="45">
        <f t="shared" si="4"/>
        <v>430000</v>
      </c>
      <c r="H10" s="60"/>
      <c r="I10" s="45">
        <f t="shared" ref="I10:J10" si="5">SUM(I7:I9)</f>
        <v>374000</v>
      </c>
      <c r="J10" s="45">
        <f t="shared" si="5"/>
        <v>374000</v>
      </c>
      <c r="K10" s="45">
        <f t="shared" ref="K10" si="6">SUM(K7:K9)</f>
        <v>414000</v>
      </c>
      <c r="L10" s="45">
        <f t="shared" ref="L10" si="7">SUM(L7:L9)</f>
        <v>-40000</v>
      </c>
      <c r="M10" s="18"/>
    </row>
    <row r="11" spans="2:15" s="13" customFormat="1" ht="24.75" customHeight="1" x14ac:dyDescent="0.2">
      <c r="B11" s="11" t="s">
        <v>28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5" s="11" customFormat="1" ht="24.75" customHeight="1" x14ac:dyDescent="0.2">
      <c r="B12" s="11" t="s">
        <v>25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O12" s="15"/>
    </row>
    <row r="13" spans="2:15" s="11" customFormat="1" ht="24.75" customHeight="1" x14ac:dyDescent="0.2">
      <c r="B13" s="11" t="s">
        <v>53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O13" s="15"/>
    </row>
    <row r="14" spans="2:15" s="11" customFormat="1" ht="24.75" customHeight="1" x14ac:dyDescent="0.2">
      <c r="D14" s="16"/>
      <c r="E14" s="16"/>
      <c r="F14" s="16"/>
      <c r="G14" s="16"/>
      <c r="H14" s="16"/>
      <c r="I14" s="16"/>
      <c r="J14" s="16"/>
      <c r="K14" s="16"/>
      <c r="L14" s="16"/>
      <c r="M14" s="16"/>
      <c r="O14" s="15"/>
    </row>
    <row r="15" spans="2:15" s="11" customFormat="1" ht="24.75" customHeight="1" x14ac:dyDescent="0.2">
      <c r="D15" s="16"/>
      <c r="E15" s="16"/>
      <c r="F15" s="16"/>
      <c r="G15" s="16"/>
      <c r="H15" s="16"/>
      <c r="I15" s="16"/>
      <c r="J15" s="16"/>
      <c r="K15" s="16"/>
      <c r="L15" s="16"/>
      <c r="M15" s="16"/>
      <c r="O15" s="15"/>
    </row>
    <row r="16" spans="2:15" ht="45" customHeight="1" x14ac:dyDescent="0.2"/>
    <row r="17" spans="2:15" ht="45" customHeight="1" x14ac:dyDescent="0.2"/>
    <row r="18" spans="2:15" ht="45" customHeight="1" x14ac:dyDescent="0.2"/>
    <row r="19" spans="2:15" ht="45" customHeight="1" x14ac:dyDescent="0.2"/>
    <row r="20" spans="2:15" ht="45" customHeight="1" x14ac:dyDescent="0.2"/>
    <row r="21" spans="2:15" ht="45" customHeight="1" x14ac:dyDescent="0.2"/>
    <row r="22" spans="2:15" ht="45" customHeight="1" x14ac:dyDescent="0.2"/>
    <row r="23" spans="2:15" ht="45" customHeight="1" x14ac:dyDescent="0.2"/>
    <row r="24" spans="2:15" ht="78.75" customHeight="1" x14ac:dyDescent="0.2"/>
    <row r="25" spans="2:15" ht="45" customHeight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5" s="8" customFormat="1" ht="24.75" customHeight="1" x14ac:dyDescent="0.2">
      <c r="O26" s="12"/>
    </row>
    <row r="27" spans="2:15" s="8" customFormat="1" ht="24.75" customHeight="1" x14ac:dyDescent="0.2">
      <c r="O27" s="12"/>
    </row>
    <row r="28" spans="2:15" s="8" customFormat="1" ht="24.75" customHeight="1" x14ac:dyDescent="0.2">
      <c r="O28" s="12"/>
    </row>
    <row r="29" spans="2:15" s="8" customFormat="1" ht="24.75" customHeight="1" x14ac:dyDescent="0.2">
      <c r="B29" s="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2"/>
    </row>
    <row r="30" spans="2:15" ht="24.75" customHeight="1" x14ac:dyDescent="0.2"/>
    <row r="31" spans="2:15" ht="24.75" customHeight="1" x14ac:dyDescent="0.2"/>
  </sheetData>
  <protectedRanges>
    <protectedRange sqref="B2:B3 J4:M4" name="範囲1"/>
    <protectedRange sqref="C7:D9 F7:G9" name="範囲1_1"/>
    <protectedRange sqref="K7:K9" name="範囲1_2"/>
  </protectedRanges>
  <mergeCells count="4">
    <mergeCell ref="B2:M2"/>
    <mergeCell ref="J4:M4"/>
    <mergeCell ref="L5:M5"/>
    <mergeCell ref="B3:M3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48" orientation="landscape" horizontalDpi="300" verticalDpi="300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"/>
  <sheetViews>
    <sheetView view="pageBreakPreview" topLeftCell="A16" zoomScaleNormal="100" zoomScaleSheetLayoutView="100" workbookViewId="0">
      <selection activeCell="J6" sqref="J6"/>
    </sheetView>
  </sheetViews>
  <sheetFormatPr defaultRowHeight="13.2" x14ac:dyDescent="0.2"/>
  <cols>
    <col min="1" max="1" width="18.44140625" style="26" customWidth="1"/>
    <col min="2" max="2" width="13.77734375" style="26" customWidth="1"/>
    <col min="3" max="3" width="52.44140625" style="26" customWidth="1"/>
    <col min="4" max="4" width="18.44140625" style="26" customWidth="1"/>
    <col min="5" max="5" width="13.77734375" style="26" customWidth="1"/>
    <col min="6" max="6" width="52.44140625" style="26" customWidth="1"/>
    <col min="7" max="7" width="18.44140625" style="26" customWidth="1"/>
    <col min="8" max="8" width="13.77734375" style="26" customWidth="1"/>
    <col min="9" max="9" width="52.44140625" style="26" customWidth="1"/>
    <col min="10" max="259" width="8.88671875" style="26"/>
    <col min="260" max="260" width="16.33203125" style="26" customWidth="1"/>
    <col min="261" max="261" width="21.77734375" style="26" customWidth="1"/>
    <col min="262" max="262" width="46.88671875" style="26" customWidth="1"/>
    <col min="263" max="515" width="8.88671875" style="26"/>
    <col min="516" max="516" width="16.33203125" style="26" customWidth="1"/>
    <col min="517" max="517" width="21.77734375" style="26" customWidth="1"/>
    <col min="518" max="518" width="46.88671875" style="26" customWidth="1"/>
    <col min="519" max="771" width="8.88671875" style="26"/>
    <col min="772" max="772" width="16.33203125" style="26" customWidth="1"/>
    <col min="773" max="773" width="21.77734375" style="26" customWidth="1"/>
    <col min="774" max="774" width="46.88671875" style="26" customWidth="1"/>
    <col min="775" max="1027" width="8.88671875" style="26"/>
    <col min="1028" max="1028" width="16.33203125" style="26" customWidth="1"/>
    <col min="1029" max="1029" width="21.77734375" style="26" customWidth="1"/>
    <col min="1030" max="1030" width="46.88671875" style="26" customWidth="1"/>
    <col min="1031" max="1283" width="8.88671875" style="26"/>
    <col min="1284" max="1284" width="16.33203125" style="26" customWidth="1"/>
    <col min="1285" max="1285" width="21.77734375" style="26" customWidth="1"/>
    <col min="1286" max="1286" width="46.88671875" style="26" customWidth="1"/>
    <col min="1287" max="1539" width="8.88671875" style="26"/>
    <col min="1540" max="1540" width="16.33203125" style="26" customWidth="1"/>
    <col min="1541" max="1541" width="21.77734375" style="26" customWidth="1"/>
    <col min="1542" max="1542" width="46.88671875" style="26" customWidth="1"/>
    <col min="1543" max="1795" width="8.88671875" style="26"/>
    <col min="1796" max="1796" width="16.33203125" style="26" customWidth="1"/>
    <col min="1797" max="1797" width="21.77734375" style="26" customWidth="1"/>
    <col min="1798" max="1798" width="46.88671875" style="26" customWidth="1"/>
    <col min="1799" max="2051" width="8.88671875" style="26"/>
    <col min="2052" max="2052" width="16.33203125" style="26" customWidth="1"/>
    <col min="2053" max="2053" width="21.77734375" style="26" customWidth="1"/>
    <col min="2054" max="2054" width="46.88671875" style="26" customWidth="1"/>
    <col min="2055" max="2307" width="8.88671875" style="26"/>
    <col min="2308" max="2308" width="16.33203125" style="26" customWidth="1"/>
    <col min="2309" max="2309" width="21.77734375" style="26" customWidth="1"/>
    <col min="2310" max="2310" width="46.88671875" style="26" customWidth="1"/>
    <col min="2311" max="2563" width="8.88671875" style="26"/>
    <col min="2564" max="2564" width="16.33203125" style="26" customWidth="1"/>
    <col min="2565" max="2565" width="21.77734375" style="26" customWidth="1"/>
    <col min="2566" max="2566" width="46.88671875" style="26" customWidth="1"/>
    <col min="2567" max="2819" width="8.88671875" style="26"/>
    <col min="2820" max="2820" width="16.33203125" style="26" customWidth="1"/>
    <col min="2821" max="2821" width="21.77734375" style="26" customWidth="1"/>
    <col min="2822" max="2822" width="46.88671875" style="26" customWidth="1"/>
    <col min="2823" max="3075" width="8.88671875" style="26"/>
    <col min="3076" max="3076" width="16.33203125" style="26" customWidth="1"/>
    <col min="3077" max="3077" width="21.77734375" style="26" customWidth="1"/>
    <col min="3078" max="3078" width="46.88671875" style="26" customWidth="1"/>
    <col min="3079" max="3331" width="8.88671875" style="26"/>
    <col min="3332" max="3332" width="16.33203125" style="26" customWidth="1"/>
    <col min="3333" max="3333" width="21.77734375" style="26" customWidth="1"/>
    <col min="3334" max="3334" width="46.88671875" style="26" customWidth="1"/>
    <col min="3335" max="3587" width="8.88671875" style="26"/>
    <col min="3588" max="3588" width="16.33203125" style="26" customWidth="1"/>
    <col min="3589" max="3589" width="21.77734375" style="26" customWidth="1"/>
    <col min="3590" max="3590" width="46.88671875" style="26" customWidth="1"/>
    <col min="3591" max="3843" width="8.88671875" style="26"/>
    <col min="3844" max="3844" width="16.33203125" style="26" customWidth="1"/>
    <col min="3845" max="3845" width="21.77734375" style="26" customWidth="1"/>
    <col min="3846" max="3846" width="46.88671875" style="26" customWidth="1"/>
    <col min="3847" max="4099" width="8.88671875" style="26"/>
    <col min="4100" max="4100" width="16.33203125" style="26" customWidth="1"/>
    <col min="4101" max="4101" width="21.77734375" style="26" customWidth="1"/>
    <col min="4102" max="4102" width="46.88671875" style="26" customWidth="1"/>
    <col min="4103" max="4355" width="8.88671875" style="26"/>
    <col min="4356" max="4356" width="16.33203125" style="26" customWidth="1"/>
    <col min="4357" max="4357" width="21.77734375" style="26" customWidth="1"/>
    <col min="4358" max="4358" width="46.88671875" style="26" customWidth="1"/>
    <col min="4359" max="4611" width="8.88671875" style="26"/>
    <col min="4612" max="4612" width="16.33203125" style="26" customWidth="1"/>
    <col min="4613" max="4613" width="21.77734375" style="26" customWidth="1"/>
    <col min="4614" max="4614" width="46.88671875" style="26" customWidth="1"/>
    <col min="4615" max="4867" width="8.88671875" style="26"/>
    <col min="4868" max="4868" width="16.33203125" style="26" customWidth="1"/>
    <col min="4869" max="4869" width="21.77734375" style="26" customWidth="1"/>
    <col min="4870" max="4870" width="46.88671875" style="26" customWidth="1"/>
    <col min="4871" max="5123" width="8.88671875" style="26"/>
    <col min="5124" max="5124" width="16.33203125" style="26" customWidth="1"/>
    <col min="5125" max="5125" width="21.77734375" style="26" customWidth="1"/>
    <col min="5126" max="5126" width="46.88671875" style="26" customWidth="1"/>
    <col min="5127" max="5379" width="8.88671875" style="26"/>
    <col min="5380" max="5380" width="16.33203125" style="26" customWidth="1"/>
    <col min="5381" max="5381" width="21.77734375" style="26" customWidth="1"/>
    <col min="5382" max="5382" width="46.88671875" style="26" customWidth="1"/>
    <col min="5383" max="5635" width="8.88671875" style="26"/>
    <col min="5636" max="5636" width="16.33203125" style="26" customWidth="1"/>
    <col min="5637" max="5637" width="21.77734375" style="26" customWidth="1"/>
    <col min="5638" max="5638" width="46.88671875" style="26" customWidth="1"/>
    <col min="5639" max="5891" width="8.88671875" style="26"/>
    <col min="5892" max="5892" width="16.33203125" style="26" customWidth="1"/>
    <col min="5893" max="5893" width="21.77734375" style="26" customWidth="1"/>
    <col min="5894" max="5894" width="46.88671875" style="26" customWidth="1"/>
    <col min="5895" max="6147" width="8.88671875" style="26"/>
    <col min="6148" max="6148" width="16.33203125" style="26" customWidth="1"/>
    <col min="6149" max="6149" width="21.77734375" style="26" customWidth="1"/>
    <col min="6150" max="6150" width="46.88671875" style="26" customWidth="1"/>
    <col min="6151" max="6403" width="8.88671875" style="26"/>
    <col min="6404" max="6404" width="16.33203125" style="26" customWidth="1"/>
    <col min="6405" max="6405" width="21.77734375" style="26" customWidth="1"/>
    <col min="6406" max="6406" width="46.88671875" style="26" customWidth="1"/>
    <col min="6407" max="6659" width="8.88671875" style="26"/>
    <col min="6660" max="6660" width="16.33203125" style="26" customWidth="1"/>
    <col min="6661" max="6661" width="21.77734375" style="26" customWidth="1"/>
    <col min="6662" max="6662" width="46.88671875" style="26" customWidth="1"/>
    <col min="6663" max="6915" width="8.88671875" style="26"/>
    <col min="6916" max="6916" width="16.33203125" style="26" customWidth="1"/>
    <col min="6917" max="6917" width="21.77734375" style="26" customWidth="1"/>
    <col min="6918" max="6918" width="46.88671875" style="26" customWidth="1"/>
    <col min="6919" max="7171" width="8.88671875" style="26"/>
    <col min="7172" max="7172" width="16.33203125" style="26" customWidth="1"/>
    <col min="7173" max="7173" width="21.77734375" style="26" customWidth="1"/>
    <col min="7174" max="7174" width="46.88671875" style="26" customWidth="1"/>
    <col min="7175" max="7427" width="8.88671875" style="26"/>
    <col min="7428" max="7428" width="16.33203125" style="26" customWidth="1"/>
    <col min="7429" max="7429" width="21.77734375" style="26" customWidth="1"/>
    <col min="7430" max="7430" width="46.88671875" style="26" customWidth="1"/>
    <col min="7431" max="7683" width="8.88671875" style="26"/>
    <col min="7684" max="7684" width="16.33203125" style="26" customWidth="1"/>
    <col min="7685" max="7685" width="21.77734375" style="26" customWidth="1"/>
    <col min="7686" max="7686" width="46.88671875" style="26" customWidth="1"/>
    <col min="7687" max="7939" width="8.88671875" style="26"/>
    <col min="7940" max="7940" width="16.33203125" style="26" customWidth="1"/>
    <col min="7941" max="7941" width="21.77734375" style="26" customWidth="1"/>
    <col min="7942" max="7942" width="46.88671875" style="26" customWidth="1"/>
    <col min="7943" max="8195" width="8.88671875" style="26"/>
    <col min="8196" max="8196" width="16.33203125" style="26" customWidth="1"/>
    <col min="8197" max="8197" width="21.77734375" style="26" customWidth="1"/>
    <col min="8198" max="8198" width="46.88671875" style="26" customWidth="1"/>
    <col min="8199" max="8451" width="8.88671875" style="26"/>
    <col min="8452" max="8452" width="16.33203125" style="26" customWidth="1"/>
    <col min="8453" max="8453" width="21.77734375" style="26" customWidth="1"/>
    <col min="8454" max="8454" width="46.88671875" style="26" customWidth="1"/>
    <col min="8455" max="8707" width="8.88671875" style="26"/>
    <col min="8708" max="8708" width="16.33203125" style="26" customWidth="1"/>
    <col min="8709" max="8709" width="21.77734375" style="26" customWidth="1"/>
    <col min="8710" max="8710" width="46.88671875" style="26" customWidth="1"/>
    <col min="8711" max="8963" width="8.88671875" style="26"/>
    <col min="8964" max="8964" width="16.33203125" style="26" customWidth="1"/>
    <col min="8965" max="8965" width="21.77734375" style="26" customWidth="1"/>
    <col min="8966" max="8966" width="46.88671875" style="26" customWidth="1"/>
    <col min="8967" max="9219" width="8.88671875" style="26"/>
    <col min="9220" max="9220" width="16.33203125" style="26" customWidth="1"/>
    <col min="9221" max="9221" width="21.77734375" style="26" customWidth="1"/>
    <col min="9222" max="9222" width="46.88671875" style="26" customWidth="1"/>
    <col min="9223" max="9475" width="8.88671875" style="26"/>
    <col min="9476" max="9476" width="16.33203125" style="26" customWidth="1"/>
    <col min="9477" max="9477" width="21.77734375" style="26" customWidth="1"/>
    <col min="9478" max="9478" width="46.88671875" style="26" customWidth="1"/>
    <col min="9479" max="9731" width="8.88671875" style="26"/>
    <col min="9732" max="9732" width="16.33203125" style="26" customWidth="1"/>
    <col min="9733" max="9733" width="21.77734375" style="26" customWidth="1"/>
    <col min="9734" max="9734" width="46.88671875" style="26" customWidth="1"/>
    <col min="9735" max="9987" width="8.88671875" style="26"/>
    <col min="9988" max="9988" width="16.33203125" style="26" customWidth="1"/>
    <col min="9989" max="9989" width="21.77734375" style="26" customWidth="1"/>
    <col min="9990" max="9990" width="46.88671875" style="26" customWidth="1"/>
    <col min="9991" max="10243" width="8.88671875" style="26"/>
    <col min="10244" max="10244" width="16.33203125" style="26" customWidth="1"/>
    <col min="10245" max="10245" width="21.77734375" style="26" customWidth="1"/>
    <col min="10246" max="10246" width="46.88671875" style="26" customWidth="1"/>
    <col min="10247" max="10499" width="8.88671875" style="26"/>
    <col min="10500" max="10500" width="16.33203125" style="26" customWidth="1"/>
    <col min="10501" max="10501" width="21.77734375" style="26" customWidth="1"/>
    <col min="10502" max="10502" width="46.88671875" style="26" customWidth="1"/>
    <col min="10503" max="10755" width="8.88671875" style="26"/>
    <col min="10756" max="10756" width="16.33203125" style="26" customWidth="1"/>
    <col min="10757" max="10757" width="21.77734375" style="26" customWidth="1"/>
    <col min="10758" max="10758" width="46.88671875" style="26" customWidth="1"/>
    <col min="10759" max="11011" width="8.88671875" style="26"/>
    <col min="11012" max="11012" width="16.33203125" style="26" customWidth="1"/>
    <col min="11013" max="11013" width="21.77734375" style="26" customWidth="1"/>
    <col min="11014" max="11014" width="46.88671875" style="26" customWidth="1"/>
    <col min="11015" max="11267" width="8.88671875" style="26"/>
    <col min="11268" max="11268" width="16.33203125" style="26" customWidth="1"/>
    <col min="11269" max="11269" width="21.77734375" style="26" customWidth="1"/>
    <col min="11270" max="11270" width="46.88671875" style="26" customWidth="1"/>
    <col min="11271" max="11523" width="8.88671875" style="26"/>
    <col min="11524" max="11524" width="16.33203125" style="26" customWidth="1"/>
    <col min="11525" max="11525" width="21.77734375" style="26" customWidth="1"/>
    <col min="11526" max="11526" width="46.88671875" style="26" customWidth="1"/>
    <col min="11527" max="11779" width="8.88671875" style="26"/>
    <col min="11780" max="11780" width="16.33203125" style="26" customWidth="1"/>
    <col min="11781" max="11781" width="21.77734375" style="26" customWidth="1"/>
    <col min="11782" max="11782" width="46.88671875" style="26" customWidth="1"/>
    <col min="11783" max="12035" width="8.88671875" style="26"/>
    <col min="12036" max="12036" width="16.33203125" style="26" customWidth="1"/>
    <col min="12037" max="12037" width="21.77734375" style="26" customWidth="1"/>
    <col min="12038" max="12038" width="46.88671875" style="26" customWidth="1"/>
    <col min="12039" max="12291" width="8.88671875" style="26"/>
    <col min="12292" max="12292" width="16.33203125" style="26" customWidth="1"/>
    <col min="12293" max="12293" width="21.77734375" style="26" customWidth="1"/>
    <col min="12294" max="12294" width="46.88671875" style="26" customWidth="1"/>
    <col min="12295" max="12547" width="8.88671875" style="26"/>
    <col min="12548" max="12548" width="16.33203125" style="26" customWidth="1"/>
    <col min="12549" max="12549" width="21.77734375" style="26" customWidth="1"/>
    <col min="12550" max="12550" width="46.88671875" style="26" customWidth="1"/>
    <col min="12551" max="12803" width="8.88671875" style="26"/>
    <col min="12804" max="12804" width="16.33203125" style="26" customWidth="1"/>
    <col min="12805" max="12805" width="21.77734375" style="26" customWidth="1"/>
    <col min="12806" max="12806" width="46.88671875" style="26" customWidth="1"/>
    <col min="12807" max="13059" width="8.88671875" style="26"/>
    <col min="13060" max="13060" width="16.33203125" style="26" customWidth="1"/>
    <col min="13061" max="13061" width="21.77734375" style="26" customWidth="1"/>
    <col min="13062" max="13062" width="46.88671875" style="26" customWidth="1"/>
    <col min="13063" max="13315" width="8.88671875" style="26"/>
    <col min="13316" max="13316" width="16.33203125" style="26" customWidth="1"/>
    <col min="13317" max="13317" width="21.77734375" style="26" customWidth="1"/>
    <col min="13318" max="13318" width="46.88671875" style="26" customWidth="1"/>
    <col min="13319" max="13571" width="8.88671875" style="26"/>
    <col min="13572" max="13572" width="16.33203125" style="26" customWidth="1"/>
    <col min="13573" max="13573" width="21.77734375" style="26" customWidth="1"/>
    <col min="13574" max="13574" width="46.88671875" style="26" customWidth="1"/>
    <col min="13575" max="13827" width="8.88671875" style="26"/>
    <col min="13828" max="13828" width="16.33203125" style="26" customWidth="1"/>
    <col min="13829" max="13829" width="21.77734375" style="26" customWidth="1"/>
    <col min="13830" max="13830" width="46.88671875" style="26" customWidth="1"/>
    <col min="13831" max="14083" width="8.88671875" style="26"/>
    <col min="14084" max="14084" width="16.33203125" style="26" customWidth="1"/>
    <col min="14085" max="14085" width="21.77734375" style="26" customWidth="1"/>
    <col min="14086" max="14086" width="46.88671875" style="26" customWidth="1"/>
    <col min="14087" max="14339" width="8.88671875" style="26"/>
    <col min="14340" max="14340" width="16.33203125" style="26" customWidth="1"/>
    <col min="14341" max="14341" width="21.77734375" style="26" customWidth="1"/>
    <col min="14342" max="14342" width="46.88671875" style="26" customWidth="1"/>
    <col min="14343" max="14595" width="8.88671875" style="26"/>
    <col min="14596" max="14596" width="16.33203125" style="26" customWidth="1"/>
    <col min="14597" max="14597" width="21.77734375" style="26" customWidth="1"/>
    <col min="14598" max="14598" width="46.88671875" style="26" customWidth="1"/>
    <col min="14599" max="14851" width="8.88671875" style="26"/>
    <col min="14852" max="14852" width="16.33203125" style="26" customWidth="1"/>
    <col min="14853" max="14853" width="21.77734375" style="26" customWidth="1"/>
    <col min="14854" max="14854" width="46.88671875" style="26" customWidth="1"/>
    <col min="14855" max="15107" width="8.88671875" style="26"/>
    <col min="15108" max="15108" width="16.33203125" style="26" customWidth="1"/>
    <col min="15109" max="15109" width="21.77734375" style="26" customWidth="1"/>
    <col min="15110" max="15110" width="46.88671875" style="26" customWidth="1"/>
    <col min="15111" max="15363" width="8.88671875" style="26"/>
    <col min="15364" max="15364" width="16.33203125" style="26" customWidth="1"/>
    <col min="15365" max="15365" width="21.77734375" style="26" customWidth="1"/>
    <col min="15366" max="15366" width="46.88671875" style="26" customWidth="1"/>
    <col min="15367" max="15619" width="8.88671875" style="26"/>
    <col min="15620" max="15620" width="16.33203125" style="26" customWidth="1"/>
    <col min="15621" max="15621" width="21.77734375" style="26" customWidth="1"/>
    <col min="15622" max="15622" width="46.88671875" style="26" customWidth="1"/>
    <col min="15623" max="15875" width="8.88671875" style="26"/>
    <col min="15876" max="15876" width="16.33203125" style="26" customWidth="1"/>
    <col min="15877" max="15877" width="21.77734375" style="26" customWidth="1"/>
    <col min="15878" max="15878" width="46.88671875" style="26" customWidth="1"/>
    <col min="15879" max="16131" width="8.88671875" style="26"/>
    <col min="16132" max="16132" width="16.33203125" style="26" customWidth="1"/>
    <col min="16133" max="16133" width="21.77734375" style="26" customWidth="1"/>
    <col min="16134" max="16134" width="46.88671875" style="26" customWidth="1"/>
    <col min="16135" max="16384" width="8.88671875" style="26"/>
  </cols>
  <sheetData>
    <row r="1" spans="1:9" ht="21" customHeight="1" x14ac:dyDescent="0.2">
      <c r="A1" s="49" t="s">
        <v>65</v>
      </c>
      <c r="C1" s="27"/>
      <c r="D1" s="49" t="s">
        <v>65</v>
      </c>
      <c r="F1" s="27"/>
      <c r="G1" s="49" t="s">
        <v>65</v>
      </c>
      <c r="I1" s="27"/>
    </row>
    <row r="2" spans="1:9" x14ac:dyDescent="0.2">
      <c r="A2" s="93" t="s">
        <v>70</v>
      </c>
      <c r="B2" s="93"/>
      <c r="C2" s="93"/>
      <c r="D2" s="93" t="s">
        <v>70</v>
      </c>
      <c r="E2" s="93"/>
      <c r="F2" s="93"/>
      <c r="G2" s="93" t="s">
        <v>70</v>
      </c>
      <c r="H2" s="93"/>
      <c r="I2" s="93"/>
    </row>
    <row r="3" spans="1:9" x14ac:dyDescent="0.2">
      <c r="A3" s="93" t="s">
        <v>27</v>
      </c>
      <c r="B3" s="93"/>
      <c r="C3" s="93"/>
      <c r="D3" s="93" t="s">
        <v>27</v>
      </c>
      <c r="E3" s="93"/>
      <c r="F3" s="93"/>
      <c r="G3" s="93" t="s">
        <v>27</v>
      </c>
      <c r="H3" s="93"/>
      <c r="I3" s="93"/>
    </row>
    <row r="4" spans="1:9" ht="18.75" customHeight="1" x14ac:dyDescent="0.2">
      <c r="A4" s="28"/>
      <c r="B4" s="27"/>
      <c r="D4" s="28"/>
      <c r="E4" s="27"/>
      <c r="G4" s="28"/>
      <c r="H4" s="27"/>
    </row>
    <row r="5" spans="1:9" x14ac:dyDescent="0.2">
      <c r="A5" s="28"/>
      <c r="B5" s="31"/>
      <c r="C5" s="50"/>
      <c r="D5" s="28"/>
      <c r="E5" s="31"/>
      <c r="F5" s="50"/>
      <c r="G5" s="28"/>
      <c r="H5" s="31"/>
      <c r="I5" s="50"/>
    </row>
    <row r="6" spans="1:9" x14ac:dyDescent="0.2">
      <c r="A6" s="28"/>
      <c r="B6" s="31"/>
      <c r="C6" s="50"/>
      <c r="D6" s="28"/>
      <c r="E6" s="31"/>
      <c r="F6" s="50"/>
      <c r="G6" s="28"/>
      <c r="H6" s="31"/>
      <c r="I6" s="50"/>
    </row>
    <row r="7" spans="1:9" ht="18.75" customHeight="1" x14ac:dyDescent="0.2">
      <c r="A7" s="28" t="s">
        <v>42</v>
      </c>
      <c r="B7" s="27"/>
      <c r="D7" s="28" t="s">
        <v>43</v>
      </c>
      <c r="E7" s="27"/>
      <c r="G7" s="28" t="s">
        <v>44</v>
      </c>
      <c r="H7" s="27"/>
    </row>
    <row r="8" spans="1:9" ht="42" customHeight="1" x14ac:dyDescent="0.2">
      <c r="A8" s="29" t="s">
        <v>19</v>
      </c>
      <c r="B8" s="30"/>
      <c r="C8" s="31" t="s">
        <v>17</v>
      </c>
      <c r="D8" s="29" t="s">
        <v>19</v>
      </c>
      <c r="E8" s="30"/>
      <c r="F8" s="31" t="s">
        <v>17</v>
      </c>
      <c r="G8" s="29" t="s">
        <v>19</v>
      </c>
      <c r="H8" s="30"/>
      <c r="I8" s="31" t="s">
        <v>17</v>
      </c>
    </row>
    <row r="9" spans="1:9" ht="28.2" customHeight="1" x14ac:dyDescent="0.2">
      <c r="A9" s="32" t="s">
        <v>8</v>
      </c>
      <c r="B9" s="32" t="s">
        <v>15</v>
      </c>
      <c r="C9" s="32" t="s">
        <v>10</v>
      </c>
      <c r="D9" s="32" t="s">
        <v>8</v>
      </c>
      <c r="E9" s="32" t="s">
        <v>15</v>
      </c>
      <c r="F9" s="32" t="s">
        <v>10</v>
      </c>
      <c r="G9" s="32" t="s">
        <v>8</v>
      </c>
      <c r="H9" s="32" t="s">
        <v>15</v>
      </c>
      <c r="I9" s="32" t="s">
        <v>10</v>
      </c>
    </row>
    <row r="10" spans="1:9" ht="28.2" customHeight="1" x14ac:dyDescent="0.2">
      <c r="A10" s="25" t="s">
        <v>16</v>
      </c>
      <c r="B10" s="22">
        <v>150000</v>
      </c>
      <c r="C10" s="25"/>
      <c r="D10" s="25" t="s">
        <v>16</v>
      </c>
      <c r="E10" s="22">
        <v>120000</v>
      </c>
      <c r="F10" s="25"/>
      <c r="G10" s="25" t="s">
        <v>16</v>
      </c>
      <c r="H10" s="22">
        <v>104000</v>
      </c>
      <c r="I10" s="25"/>
    </row>
    <row r="11" spans="1:9" ht="28.2" customHeight="1" x14ac:dyDescent="0.2">
      <c r="A11" s="25" t="s">
        <v>18</v>
      </c>
      <c r="B11" s="22">
        <v>0</v>
      </c>
      <c r="C11" s="25"/>
      <c r="D11" s="25" t="s">
        <v>18</v>
      </c>
      <c r="E11" s="22">
        <v>30000</v>
      </c>
      <c r="F11" s="25"/>
      <c r="G11" s="25" t="s">
        <v>18</v>
      </c>
      <c r="H11" s="22">
        <v>26000</v>
      </c>
      <c r="I11" s="25"/>
    </row>
    <row r="12" spans="1:9" ht="28.2" customHeight="1" thickBot="1" x14ac:dyDescent="0.25">
      <c r="A12" s="54" t="s">
        <v>23</v>
      </c>
      <c r="B12" s="42">
        <v>0</v>
      </c>
      <c r="C12" s="41"/>
      <c r="D12" s="54" t="s">
        <v>23</v>
      </c>
      <c r="E12" s="42"/>
      <c r="F12" s="41"/>
      <c r="G12" s="54" t="s">
        <v>23</v>
      </c>
      <c r="H12" s="42"/>
      <c r="I12" s="41"/>
    </row>
    <row r="13" spans="1:9" ht="28.2" customHeight="1" thickTop="1" x14ac:dyDescent="0.2">
      <c r="A13" s="38" t="s">
        <v>11</v>
      </c>
      <c r="B13" s="39">
        <f>SUM(B10:B12)</f>
        <v>150000</v>
      </c>
      <c r="C13" s="40"/>
      <c r="D13" s="38" t="s">
        <v>11</v>
      </c>
      <c r="E13" s="39">
        <f>SUM(E10:E12)</f>
        <v>150000</v>
      </c>
      <c r="F13" s="40"/>
      <c r="G13" s="38" t="s">
        <v>11</v>
      </c>
      <c r="H13" s="39">
        <f>SUM(H10:H12)</f>
        <v>130000</v>
      </c>
      <c r="I13" s="40"/>
    </row>
    <row r="14" spans="1:9" ht="28.2" customHeight="1" x14ac:dyDescent="0.2"/>
    <row r="15" spans="1:9" ht="28.2" customHeight="1" x14ac:dyDescent="0.2">
      <c r="A15" s="29" t="s">
        <v>20</v>
      </c>
      <c r="B15" s="30"/>
      <c r="C15" s="31" t="s">
        <v>17</v>
      </c>
      <c r="D15" s="29" t="s">
        <v>20</v>
      </c>
      <c r="E15" s="30"/>
      <c r="F15" s="31" t="s">
        <v>17</v>
      </c>
      <c r="G15" s="29" t="s">
        <v>20</v>
      </c>
      <c r="H15" s="30"/>
      <c r="I15" s="31" t="s">
        <v>17</v>
      </c>
    </row>
    <row r="16" spans="1:9" ht="28.2" customHeight="1" x14ac:dyDescent="0.2">
      <c r="A16" s="32" t="s">
        <v>8</v>
      </c>
      <c r="B16" s="32" t="s">
        <v>9</v>
      </c>
      <c r="C16" s="32" t="s">
        <v>10</v>
      </c>
      <c r="D16" s="32" t="s">
        <v>8</v>
      </c>
      <c r="E16" s="32" t="s">
        <v>9</v>
      </c>
      <c r="F16" s="32" t="s">
        <v>10</v>
      </c>
      <c r="G16" s="32" t="s">
        <v>8</v>
      </c>
      <c r="H16" s="32" t="s">
        <v>9</v>
      </c>
      <c r="I16" s="32" t="s">
        <v>10</v>
      </c>
    </row>
    <row r="17" spans="1:9" ht="28.2" customHeight="1" x14ac:dyDescent="0.2">
      <c r="A17" s="33" t="s">
        <v>36</v>
      </c>
      <c r="B17" s="34">
        <f>SUM(B18:B21)</f>
        <v>150000</v>
      </c>
      <c r="C17" s="33"/>
      <c r="D17" s="33" t="s">
        <v>36</v>
      </c>
      <c r="E17" s="34">
        <f>SUM(E18:E21)</f>
        <v>0</v>
      </c>
      <c r="F17" s="33"/>
      <c r="G17" s="33" t="s">
        <v>36</v>
      </c>
      <c r="H17" s="34">
        <f>SUM(H18:H21)</f>
        <v>130000</v>
      </c>
      <c r="I17" s="33"/>
    </row>
    <row r="18" spans="1:9" ht="28.2" customHeight="1" x14ac:dyDescent="0.2">
      <c r="A18" s="35" t="s">
        <v>41</v>
      </c>
      <c r="B18" s="63">
        <v>120000</v>
      </c>
      <c r="C18" s="62" t="s">
        <v>87</v>
      </c>
      <c r="D18" s="35" t="s">
        <v>41</v>
      </c>
      <c r="E18" s="63">
        <v>0</v>
      </c>
      <c r="F18" s="62"/>
      <c r="G18" s="35" t="s">
        <v>41</v>
      </c>
      <c r="H18" s="63">
        <v>130000</v>
      </c>
      <c r="I18" s="62" t="s">
        <v>86</v>
      </c>
    </row>
    <row r="19" spans="1:9" ht="28.2" customHeight="1" x14ac:dyDescent="0.2">
      <c r="A19" s="35" t="s">
        <v>37</v>
      </c>
      <c r="B19" s="36"/>
      <c r="C19" s="37"/>
      <c r="D19" s="35" t="s">
        <v>37</v>
      </c>
      <c r="E19" s="36">
        <v>0</v>
      </c>
      <c r="F19" s="37"/>
      <c r="G19" s="35" t="s">
        <v>37</v>
      </c>
      <c r="H19" s="36">
        <v>0</v>
      </c>
      <c r="I19" s="37"/>
    </row>
    <row r="20" spans="1:9" ht="28.2" customHeight="1" x14ac:dyDescent="0.2">
      <c r="A20" s="35" t="s">
        <v>71</v>
      </c>
      <c r="B20" s="36">
        <v>10000</v>
      </c>
      <c r="C20" s="37" t="s">
        <v>79</v>
      </c>
      <c r="D20" s="35" t="s">
        <v>71</v>
      </c>
      <c r="E20" s="36">
        <v>0</v>
      </c>
      <c r="F20" s="37"/>
      <c r="G20" s="35" t="s">
        <v>71</v>
      </c>
      <c r="H20" s="36">
        <v>0</v>
      </c>
      <c r="I20" s="37"/>
    </row>
    <row r="21" spans="1:9" ht="28.2" customHeight="1" x14ac:dyDescent="0.2">
      <c r="A21" s="35" t="s">
        <v>38</v>
      </c>
      <c r="B21" s="36">
        <v>20000</v>
      </c>
      <c r="C21" s="37" t="s">
        <v>84</v>
      </c>
      <c r="D21" s="35" t="s">
        <v>38</v>
      </c>
      <c r="E21" s="36">
        <v>0</v>
      </c>
      <c r="F21" s="37"/>
      <c r="G21" s="35" t="s">
        <v>38</v>
      </c>
      <c r="H21" s="36">
        <v>0</v>
      </c>
      <c r="I21" s="37"/>
    </row>
    <row r="22" spans="1:9" ht="28.2" customHeight="1" x14ac:dyDescent="0.2">
      <c r="A22" s="33" t="s">
        <v>39</v>
      </c>
      <c r="B22" s="34">
        <v>0</v>
      </c>
      <c r="C22" s="33"/>
      <c r="D22" s="33" t="s">
        <v>39</v>
      </c>
      <c r="E22" s="34">
        <v>150000</v>
      </c>
      <c r="F22" s="73" t="s">
        <v>85</v>
      </c>
      <c r="G22" s="33" t="s">
        <v>39</v>
      </c>
      <c r="H22" s="34">
        <v>0</v>
      </c>
      <c r="I22" s="33"/>
    </row>
    <row r="23" spans="1:9" ht="28.2" customHeight="1" thickBot="1" x14ac:dyDescent="0.25">
      <c r="A23" s="41" t="s">
        <v>40</v>
      </c>
      <c r="B23" s="42">
        <v>0</v>
      </c>
      <c r="C23" s="41"/>
      <c r="D23" s="41" t="s">
        <v>40</v>
      </c>
      <c r="E23" s="42">
        <v>0</v>
      </c>
      <c r="F23" s="41"/>
      <c r="G23" s="41" t="s">
        <v>40</v>
      </c>
      <c r="H23" s="42">
        <v>0</v>
      </c>
      <c r="I23" s="41"/>
    </row>
    <row r="24" spans="1:9" ht="28.2" customHeight="1" thickTop="1" x14ac:dyDescent="0.2">
      <c r="A24" s="38" t="s">
        <v>11</v>
      </c>
      <c r="B24" s="39">
        <f>SUM(B17,B22,B23)</f>
        <v>150000</v>
      </c>
      <c r="C24" s="40"/>
      <c r="D24" s="38" t="s">
        <v>11</v>
      </c>
      <c r="E24" s="39">
        <f>SUM(E17,E22,E23)</f>
        <v>150000</v>
      </c>
      <c r="F24" s="40"/>
      <c r="G24" s="38" t="s">
        <v>11</v>
      </c>
      <c r="H24" s="39">
        <f>SUM(H17,H22,H23)</f>
        <v>130000</v>
      </c>
      <c r="I24" s="40"/>
    </row>
  </sheetData>
  <mergeCells count="6">
    <mergeCell ref="A2:C2"/>
    <mergeCell ref="D2:F2"/>
    <mergeCell ref="G2:I2"/>
    <mergeCell ref="A3:C3"/>
    <mergeCell ref="D3:F3"/>
    <mergeCell ref="G3:I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O31"/>
  <sheetViews>
    <sheetView showGridLines="0" showZeros="0" view="pageBreakPreview" topLeftCell="F1" zoomScale="60" zoomScaleNormal="50" workbookViewId="0">
      <selection activeCell="J6" sqref="J6"/>
    </sheetView>
  </sheetViews>
  <sheetFormatPr defaultColWidth="8" defaultRowHeight="19.2" x14ac:dyDescent="0.2"/>
  <cols>
    <col min="1" max="1" width="2.6640625" style="1" customWidth="1"/>
    <col min="2" max="2" width="66" style="9" customWidth="1"/>
    <col min="3" max="13" width="19.33203125" style="1" customWidth="1"/>
    <col min="14" max="14" width="2.6640625" style="1" customWidth="1"/>
    <col min="15" max="15" width="21.109375" style="12" customWidth="1"/>
    <col min="16" max="16384" width="8" style="1"/>
  </cols>
  <sheetData>
    <row r="1" spans="2:15" ht="33.75" customHeight="1" x14ac:dyDescent="0.2">
      <c r="B1" s="2" t="s">
        <v>76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33.75" customHeight="1" x14ac:dyDescent="0.2"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2:15" ht="33.75" customHeight="1" x14ac:dyDescent="0.2">
      <c r="B3" s="96" t="s">
        <v>83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2:15" ht="33.75" customHeight="1" x14ac:dyDescent="0.2">
      <c r="B4" s="17"/>
      <c r="C4" s="17"/>
      <c r="D4" s="17"/>
      <c r="E4" s="17"/>
      <c r="F4" s="17"/>
      <c r="G4" s="17"/>
      <c r="H4" s="17"/>
      <c r="I4" s="17"/>
      <c r="J4" s="91"/>
      <c r="K4" s="91"/>
      <c r="L4" s="91"/>
      <c r="M4" s="91"/>
    </row>
    <row r="5" spans="2:15" ht="24" customHeight="1" x14ac:dyDescent="0.25">
      <c r="B5" s="4"/>
      <c r="C5" s="4"/>
      <c r="D5" s="4"/>
      <c r="E5" s="4"/>
      <c r="F5" s="4"/>
      <c r="G5" s="4"/>
      <c r="H5" s="4"/>
      <c r="I5" s="4"/>
      <c r="J5" s="10"/>
      <c r="K5" s="10"/>
      <c r="L5" s="95" t="s">
        <v>4</v>
      </c>
      <c r="M5" s="95"/>
    </row>
    <row r="6" spans="2:15" ht="124.5" customHeight="1" x14ac:dyDescent="0.2">
      <c r="B6" s="19" t="s">
        <v>6</v>
      </c>
      <c r="C6" s="5" t="s">
        <v>2</v>
      </c>
      <c r="D6" s="5" t="s">
        <v>22</v>
      </c>
      <c r="E6" s="5" t="s">
        <v>1</v>
      </c>
      <c r="F6" s="5" t="s">
        <v>3</v>
      </c>
      <c r="G6" s="5" t="s">
        <v>7</v>
      </c>
      <c r="H6" s="5" t="s">
        <v>30</v>
      </c>
      <c r="I6" s="5" t="s">
        <v>49</v>
      </c>
      <c r="J6" s="5" t="s">
        <v>50</v>
      </c>
      <c r="K6" s="5" t="s">
        <v>51</v>
      </c>
      <c r="L6" s="5" t="s">
        <v>52</v>
      </c>
      <c r="M6" s="6" t="s">
        <v>0</v>
      </c>
    </row>
    <row r="7" spans="2:15" ht="49.5" customHeight="1" x14ac:dyDescent="0.2">
      <c r="B7" s="56" t="s">
        <v>67</v>
      </c>
      <c r="C7" s="61">
        <v>210000</v>
      </c>
      <c r="D7" s="61">
        <v>0</v>
      </c>
      <c r="E7" s="61">
        <f>C7-D7</f>
        <v>210000</v>
      </c>
      <c r="F7" s="61">
        <v>350000</v>
      </c>
      <c r="G7" s="61">
        <f>IF(E7&gt;F7,F7,E7)</f>
        <v>210000</v>
      </c>
      <c r="H7" s="65" t="s">
        <v>45</v>
      </c>
      <c r="I7" s="61">
        <f>G7*1</f>
        <v>210000</v>
      </c>
      <c r="J7" s="61">
        <f>IF(C7="","",ROUNDDOWN(I7,0))</f>
        <v>210000</v>
      </c>
      <c r="K7" s="45">
        <v>150000</v>
      </c>
      <c r="L7" s="45">
        <f>IF(K7="","",J7-K7)</f>
        <v>60000</v>
      </c>
      <c r="M7" s="72" t="s">
        <v>80</v>
      </c>
    </row>
    <row r="8" spans="2:15" ht="49.5" customHeight="1" x14ac:dyDescent="0.2">
      <c r="B8" s="56" t="s">
        <v>60</v>
      </c>
      <c r="C8" s="61">
        <v>240000</v>
      </c>
      <c r="D8" s="61"/>
      <c r="E8" s="61">
        <f t="shared" ref="E8:E9" si="0">C8-D8</f>
        <v>240000</v>
      </c>
      <c r="F8" s="61">
        <v>200000</v>
      </c>
      <c r="G8" s="61">
        <f t="shared" ref="G8:G9" si="1">IF(E8&gt;F8,F8,E8)</f>
        <v>200000</v>
      </c>
      <c r="H8" s="65" t="s">
        <v>47</v>
      </c>
      <c r="I8" s="61">
        <f>G8*4/5</f>
        <v>160000</v>
      </c>
      <c r="J8" s="61">
        <f t="shared" ref="J8:J9" si="2">IF(C8="","",ROUNDDOWN(I8,-3))</f>
        <v>160000</v>
      </c>
      <c r="K8" s="45">
        <v>160000</v>
      </c>
      <c r="L8" s="45">
        <f t="shared" ref="L8:L9" si="3">IF(K8="","",J8-K8)</f>
        <v>0</v>
      </c>
      <c r="M8" s="7"/>
    </row>
    <row r="9" spans="2:15" ht="49.5" customHeight="1" x14ac:dyDescent="0.2">
      <c r="B9" s="56" t="s">
        <v>62</v>
      </c>
      <c r="C9" s="61">
        <v>130000</v>
      </c>
      <c r="D9" s="61"/>
      <c r="E9" s="61">
        <f t="shared" si="0"/>
        <v>130000</v>
      </c>
      <c r="F9" s="61">
        <v>200000</v>
      </c>
      <c r="G9" s="61">
        <f t="shared" si="1"/>
        <v>130000</v>
      </c>
      <c r="H9" s="65" t="s">
        <v>47</v>
      </c>
      <c r="I9" s="61">
        <f>G9*4/5</f>
        <v>104000</v>
      </c>
      <c r="J9" s="61">
        <f t="shared" si="2"/>
        <v>104000</v>
      </c>
      <c r="K9" s="45">
        <v>104000</v>
      </c>
      <c r="L9" s="45">
        <f t="shared" si="3"/>
        <v>0</v>
      </c>
      <c r="M9" s="7"/>
    </row>
    <row r="10" spans="2:15" ht="49.5" customHeight="1" x14ac:dyDescent="0.2">
      <c r="B10" s="59" t="s">
        <v>5</v>
      </c>
      <c r="C10" s="45">
        <f>SUM(C7:C9)</f>
        <v>580000</v>
      </c>
      <c r="D10" s="45">
        <f t="shared" ref="D10:G10" si="4">SUM(D7:D9)</f>
        <v>0</v>
      </c>
      <c r="E10" s="45">
        <f t="shared" si="4"/>
        <v>580000</v>
      </c>
      <c r="F10" s="45">
        <f t="shared" si="4"/>
        <v>750000</v>
      </c>
      <c r="G10" s="45">
        <f t="shared" si="4"/>
        <v>540000</v>
      </c>
      <c r="H10" s="60"/>
      <c r="I10" s="45">
        <f t="shared" ref="I10:J10" si="5">SUM(I7:I9)</f>
        <v>474000</v>
      </c>
      <c r="J10" s="45">
        <f t="shared" si="5"/>
        <v>474000</v>
      </c>
      <c r="K10" s="45">
        <f t="shared" ref="K10" si="6">SUM(K7:K9)</f>
        <v>414000</v>
      </c>
      <c r="L10" s="45">
        <f t="shared" ref="L10" si="7">SUM(L7:L9)</f>
        <v>60000</v>
      </c>
      <c r="M10" s="18"/>
    </row>
    <row r="11" spans="2:15" s="13" customFormat="1" ht="24.75" customHeight="1" x14ac:dyDescent="0.2">
      <c r="B11" s="11" t="s">
        <v>28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5" s="11" customFormat="1" ht="24.75" customHeight="1" x14ac:dyDescent="0.2">
      <c r="B12" s="11" t="s">
        <v>25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O12" s="15"/>
    </row>
    <row r="13" spans="2:15" s="11" customFormat="1" ht="24.75" customHeight="1" x14ac:dyDescent="0.2">
      <c r="B13" s="11" t="s">
        <v>53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O13" s="15"/>
    </row>
    <row r="14" spans="2:15" s="11" customFormat="1" ht="24.75" customHeight="1" x14ac:dyDescent="0.2">
      <c r="D14" s="16"/>
      <c r="E14" s="16"/>
      <c r="F14" s="16"/>
      <c r="G14" s="16"/>
      <c r="H14" s="16"/>
      <c r="I14" s="16"/>
      <c r="J14" s="16"/>
      <c r="K14" s="16"/>
      <c r="L14" s="16"/>
      <c r="M14" s="16"/>
      <c r="O14" s="15"/>
    </row>
    <row r="15" spans="2:15" s="11" customFormat="1" ht="24.75" customHeight="1" x14ac:dyDescent="0.2">
      <c r="D15" s="16"/>
      <c r="E15" s="16"/>
      <c r="F15" s="16"/>
      <c r="G15" s="16"/>
      <c r="H15" s="16"/>
      <c r="I15" s="16"/>
      <c r="J15" s="16"/>
      <c r="K15" s="16"/>
      <c r="L15" s="16"/>
      <c r="M15" s="16"/>
      <c r="O15" s="15"/>
    </row>
    <row r="16" spans="2:15" ht="45" customHeight="1" x14ac:dyDescent="0.2"/>
    <row r="17" spans="2:15" ht="45" customHeight="1" x14ac:dyDescent="0.2"/>
    <row r="18" spans="2:15" ht="45" customHeight="1" x14ac:dyDescent="0.2"/>
    <row r="19" spans="2:15" ht="45" customHeight="1" x14ac:dyDescent="0.2"/>
    <row r="20" spans="2:15" ht="45" customHeight="1" x14ac:dyDescent="0.2"/>
    <row r="21" spans="2:15" ht="45" customHeight="1" x14ac:dyDescent="0.2"/>
    <row r="22" spans="2:15" ht="45" customHeight="1" x14ac:dyDescent="0.2"/>
    <row r="23" spans="2:15" ht="45" customHeight="1" x14ac:dyDescent="0.2"/>
    <row r="24" spans="2:15" ht="78.75" customHeight="1" x14ac:dyDescent="0.2"/>
    <row r="25" spans="2:15" ht="45" customHeight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5" s="8" customFormat="1" ht="24.75" customHeight="1" x14ac:dyDescent="0.2">
      <c r="O26" s="12"/>
    </row>
    <row r="27" spans="2:15" s="8" customFormat="1" ht="24.75" customHeight="1" x14ac:dyDescent="0.2">
      <c r="O27" s="12"/>
    </row>
    <row r="28" spans="2:15" s="8" customFormat="1" ht="24.75" customHeight="1" x14ac:dyDescent="0.2">
      <c r="O28" s="12"/>
    </row>
    <row r="29" spans="2:15" s="8" customFormat="1" ht="24.75" customHeight="1" x14ac:dyDescent="0.2">
      <c r="B29" s="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2"/>
    </row>
    <row r="30" spans="2:15" ht="24.75" customHeight="1" x14ac:dyDescent="0.2"/>
    <row r="31" spans="2:15" ht="24.75" customHeight="1" x14ac:dyDescent="0.2"/>
  </sheetData>
  <protectedRanges>
    <protectedRange sqref="B2:B3 J4:M4" name="範囲1"/>
    <protectedRange sqref="C7:D9 F7:G9" name="範囲1_1"/>
    <protectedRange sqref="K7:K9" name="範囲1_2"/>
  </protectedRanges>
  <mergeCells count="4">
    <mergeCell ref="B2:M2"/>
    <mergeCell ref="J4:M4"/>
    <mergeCell ref="L5:M5"/>
    <mergeCell ref="B3:M3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48" orientation="landscape" horizontalDpi="300" verticalDpi="300" r:id="rId1"/>
  <headerFooter alignWithMargins="0"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4"/>
  <sheetViews>
    <sheetView view="pageBreakPreview" topLeftCell="A10" zoomScaleNormal="100" zoomScaleSheetLayoutView="100" workbookViewId="0">
      <selection activeCell="J6" sqref="J6"/>
    </sheetView>
  </sheetViews>
  <sheetFormatPr defaultRowHeight="13.2" x14ac:dyDescent="0.2"/>
  <cols>
    <col min="1" max="1" width="18.44140625" style="26" customWidth="1"/>
    <col min="2" max="2" width="13.77734375" style="26" customWidth="1"/>
    <col min="3" max="3" width="52.44140625" style="26" customWidth="1"/>
    <col min="4" max="4" width="18.44140625" style="26" customWidth="1"/>
    <col min="5" max="5" width="13.77734375" style="26" customWidth="1"/>
    <col min="6" max="6" width="52.44140625" style="26" customWidth="1"/>
    <col min="7" max="7" width="18.44140625" style="26" customWidth="1"/>
    <col min="8" max="8" width="13.77734375" style="26" customWidth="1"/>
    <col min="9" max="9" width="52.44140625" style="26" customWidth="1"/>
    <col min="10" max="259" width="8.88671875" style="26"/>
    <col min="260" max="260" width="16.33203125" style="26" customWidth="1"/>
    <col min="261" max="261" width="21.77734375" style="26" customWidth="1"/>
    <col min="262" max="262" width="46.88671875" style="26" customWidth="1"/>
    <col min="263" max="515" width="8.88671875" style="26"/>
    <col min="516" max="516" width="16.33203125" style="26" customWidth="1"/>
    <col min="517" max="517" width="21.77734375" style="26" customWidth="1"/>
    <col min="518" max="518" width="46.88671875" style="26" customWidth="1"/>
    <col min="519" max="771" width="8.88671875" style="26"/>
    <col min="772" max="772" width="16.33203125" style="26" customWidth="1"/>
    <col min="773" max="773" width="21.77734375" style="26" customWidth="1"/>
    <col min="774" max="774" width="46.88671875" style="26" customWidth="1"/>
    <col min="775" max="1027" width="8.88671875" style="26"/>
    <col min="1028" max="1028" width="16.33203125" style="26" customWidth="1"/>
    <col min="1029" max="1029" width="21.77734375" style="26" customWidth="1"/>
    <col min="1030" max="1030" width="46.88671875" style="26" customWidth="1"/>
    <col min="1031" max="1283" width="8.88671875" style="26"/>
    <col min="1284" max="1284" width="16.33203125" style="26" customWidth="1"/>
    <col min="1285" max="1285" width="21.77734375" style="26" customWidth="1"/>
    <col min="1286" max="1286" width="46.88671875" style="26" customWidth="1"/>
    <col min="1287" max="1539" width="8.88671875" style="26"/>
    <col min="1540" max="1540" width="16.33203125" style="26" customWidth="1"/>
    <col min="1541" max="1541" width="21.77734375" style="26" customWidth="1"/>
    <col min="1542" max="1542" width="46.88671875" style="26" customWidth="1"/>
    <col min="1543" max="1795" width="8.88671875" style="26"/>
    <col min="1796" max="1796" width="16.33203125" style="26" customWidth="1"/>
    <col min="1797" max="1797" width="21.77734375" style="26" customWidth="1"/>
    <col min="1798" max="1798" width="46.88671875" style="26" customWidth="1"/>
    <col min="1799" max="2051" width="8.88671875" style="26"/>
    <col min="2052" max="2052" width="16.33203125" style="26" customWidth="1"/>
    <col min="2053" max="2053" width="21.77734375" style="26" customWidth="1"/>
    <col min="2054" max="2054" width="46.88671875" style="26" customWidth="1"/>
    <col min="2055" max="2307" width="8.88671875" style="26"/>
    <col min="2308" max="2308" width="16.33203125" style="26" customWidth="1"/>
    <col min="2309" max="2309" width="21.77734375" style="26" customWidth="1"/>
    <col min="2310" max="2310" width="46.88671875" style="26" customWidth="1"/>
    <col min="2311" max="2563" width="8.88671875" style="26"/>
    <col min="2564" max="2564" width="16.33203125" style="26" customWidth="1"/>
    <col min="2565" max="2565" width="21.77734375" style="26" customWidth="1"/>
    <col min="2566" max="2566" width="46.88671875" style="26" customWidth="1"/>
    <col min="2567" max="2819" width="8.88671875" style="26"/>
    <col min="2820" max="2820" width="16.33203125" style="26" customWidth="1"/>
    <col min="2821" max="2821" width="21.77734375" style="26" customWidth="1"/>
    <col min="2822" max="2822" width="46.88671875" style="26" customWidth="1"/>
    <col min="2823" max="3075" width="8.88671875" style="26"/>
    <col min="3076" max="3076" width="16.33203125" style="26" customWidth="1"/>
    <col min="3077" max="3077" width="21.77734375" style="26" customWidth="1"/>
    <col min="3078" max="3078" width="46.88671875" style="26" customWidth="1"/>
    <col min="3079" max="3331" width="8.88671875" style="26"/>
    <col min="3332" max="3332" width="16.33203125" style="26" customWidth="1"/>
    <col min="3333" max="3333" width="21.77734375" style="26" customWidth="1"/>
    <col min="3334" max="3334" width="46.88671875" style="26" customWidth="1"/>
    <col min="3335" max="3587" width="8.88671875" style="26"/>
    <col min="3588" max="3588" width="16.33203125" style="26" customWidth="1"/>
    <col min="3589" max="3589" width="21.77734375" style="26" customWidth="1"/>
    <col min="3590" max="3590" width="46.88671875" style="26" customWidth="1"/>
    <col min="3591" max="3843" width="8.88671875" style="26"/>
    <col min="3844" max="3844" width="16.33203125" style="26" customWidth="1"/>
    <col min="3845" max="3845" width="21.77734375" style="26" customWidth="1"/>
    <col min="3846" max="3846" width="46.88671875" style="26" customWidth="1"/>
    <col min="3847" max="4099" width="8.88671875" style="26"/>
    <col min="4100" max="4100" width="16.33203125" style="26" customWidth="1"/>
    <col min="4101" max="4101" width="21.77734375" style="26" customWidth="1"/>
    <col min="4102" max="4102" width="46.88671875" style="26" customWidth="1"/>
    <col min="4103" max="4355" width="8.88671875" style="26"/>
    <col min="4356" max="4356" width="16.33203125" style="26" customWidth="1"/>
    <col min="4357" max="4357" width="21.77734375" style="26" customWidth="1"/>
    <col min="4358" max="4358" width="46.88671875" style="26" customWidth="1"/>
    <col min="4359" max="4611" width="8.88671875" style="26"/>
    <col min="4612" max="4612" width="16.33203125" style="26" customWidth="1"/>
    <col min="4613" max="4613" width="21.77734375" style="26" customWidth="1"/>
    <col min="4614" max="4614" width="46.88671875" style="26" customWidth="1"/>
    <col min="4615" max="4867" width="8.88671875" style="26"/>
    <col min="4868" max="4868" width="16.33203125" style="26" customWidth="1"/>
    <col min="4869" max="4869" width="21.77734375" style="26" customWidth="1"/>
    <col min="4870" max="4870" width="46.88671875" style="26" customWidth="1"/>
    <col min="4871" max="5123" width="8.88671875" style="26"/>
    <col min="5124" max="5124" width="16.33203125" style="26" customWidth="1"/>
    <col min="5125" max="5125" width="21.77734375" style="26" customWidth="1"/>
    <col min="5126" max="5126" width="46.88671875" style="26" customWidth="1"/>
    <col min="5127" max="5379" width="8.88671875" style="26"/>
    <col min="5380" max="5380" width="16.33203125" style="26" customWidth="1"/>
    <col min="5381" max="5381" width="21.77734375" style="26" customWidth="1"/>
    <col min="5382" max="5382" width="46.88671875" style="26" customWidth="1"/>
    <col min="5383" max="5635" width="8.88671875" style="26"/>
    <col min="5636" max="5636" width="16.33203125" style="26" customWidth="1"/>
    <col min="5637" max="5637" width="21.77734375" style="26" customWidth="1"/>
    <col min="5638" max="5638" width="46.88671875" style="26" customWidth="1"/>
    <col min="5639" max="5891" width="8.88671875" style="26"/>
    <col min="5892" max="5892" width="16.33203125" style="26" customWidth="1"/>
    <col min="5893" max="5893" width="21.77734375" style="26" customWidth="1"/>
    <col min="5894" max="5894" width="46.88671875" style="26" customWidth="1"/>
    <col min="5895" max="6147" width="8.88671875" style="26"/>
    <col min="6148" max="6148" width="16.33203125" style="26" customWidth="1"/>
    <col min="6149" max="6149" width="21.77734375" style="26" customWidth="1"/>
    <col min="6150" max="6150" width="46.88671875" style="26" customWidth="1"/>
    <col min="6151" max="6403" width="8.88671875" style="26"/>
    <col min="6404" max="6404" width="16.33203125" style="26" customWidth="1"/>
    <col min="6405" max="6405" width="21.77734375" style="26" customWidth="1"/>
    <col min="6406" max="6406" width="46.88671875" style="26" customWidth="1"/>
    <col min="6407" max="6659" width="8.88671875" style="26"/>
    <col min="6660" max="6660" width="16.33203125" style="26" customWidth="1"/>
    <col min="6661" max="6661" width="21.77734375" style="26" customWidth="1"/>
    <col min="6662" max="6662" width="46.88671875" style="26" customWidth="1"/>
    <col min="6663" max="6915" width="8.88671875" style="26"/>
    <col min="6916" max="6916" width="16.33203125" style="26" customWidth="1"/>
    <col min="6917" max="6917" width="21.77734375" style="26" customWidth="1"/>
    <col min="6918" max="6918" width="46.88671875" style="26" customWidth="1"/>
    <col min="6919" max="7171" width="8.88671875" style="26"/>
    <col min="7172" max="7172" width="16.33203125" style="26" customWidth="1"/>
    <col min="7173" max="7173" width="21.77734375" style="26" customWidth="1"/>
    <col min="7174" max="7174" width="46.88671875" style="26" customWidth="1"/>
    <col min="7175" max="7427" width="8.88671875" style="26"/>
    <col min="7428" max="7428" width="16.33203125" style="26" customWidth="1"/>
    <col min="7429" max="7429" width="21.77734375" style="26" customWidth="1"/>
    <col min="7430" max="7430" width="46.88671875" style="26" customWidth="1"/>
    <col min="7431" max="7683" width="8.88671875" style="26"/>
    <col min="7684" max="7684" width="16.33203125" style="26" customWidth="1"/>
    <col min="7685" max="7685" width="21.77734375" style="26" customWidth="1"/>
    <col min="7686" max="7686" width="46.88671875" style="26" customWidth="1"/>
    <col min="7687" max="7939" width="8.88671875" style="26"/>
    <col min="7940" max="7940" width="16.33203125" style="26" customWidth="1"/>
    <col min="7941" max="7941" width="21.77734375" style="26" customWidth="1"/>
    <col min="7942" max="7942" width="46.88671875" style="26" customWidth="1"/>
    <col min="7943" max="8195" width="8.88671875" style="26"/>
    <col min="8196" max="8196" width="16.33203125" style="26" customWidth="1"/>
    <col min="8197" max="8197" width="21.77734375" style="26" customWidth="1"/>
    <col min="8198" max="8198" width="46.88671875" style="26" customWidth="1"/>
    <col min="8199" max="8451" width="8.88671875" style="26"/>
    <col min="8452" max="8452" width="16.33203125" style="26" customWidth="1"/>
    <col min="8453" max="8453" width="21.77734375" style="26" customWidth="1"/>
    <col min="8454" max="8454" width="46.88671875" style="26" customWidth="1"/>
    <col min="8455" max="8707" width="8.88671875" style="26"/>
    <col min="8708" max="8708" width="16.33203125" style="26" customWidth="1"/>
    <col min="8709" max="8709" width="21.77734375" style="26" customWidth="1"/>
    <col min="8710" max="8710" width="46.88671875" style="26" customWidth="1"/>
    <col min="8711" max="8963" width="8.88671875" style="26"/>
    <col min="8964" max="8964" width="16.33203125" style="26" customWidth="1"/>
    <col min="8965" max="8965" width="21.77734375" style="26" customWidth="1"/>
    <col min="8966" max="8966" width="46.88671875" style="26" customWidth="1"/>
    <col min="8967" max="9219" width="8.88671875" style="26"/>
    <col min="9220" max="9220" width="16.33203125" style="26" customWidth="1"/>
    <col min="9221" max="9221" width="21.77734375" style="26" customWidth="1"/>
    <col min="9222" max="9222" width="46.88671875" style="26" customWidth="1"/>
    <col min="9223" max="9475" width="8.88671875" style="26"/>
    <col min="9476" max="9476" width="16.33203125" style="26" customWidth="1"/>
    <col min="9477" max="9477" width="21.77734375" style="26" customWidth="1"/>
    <col min="9478" max="9478" width="46.88671875" style="26" customWidth="1"/>
    <col min="9479" max="9731" width="8.88671875" style="26"/>
    <col min="9732" max="9732" width="16.33203125" style="26" customWidth="1"/>
    <col min="9733" max="9733" width="21.77734375" style="26" customWidth="1"/>
    <col min="9734" max="9734" width="46.88671875" style="26" customWidth="1"/>
    <col min="9735" max="9987" width="8.88671875" style="26"/>
    <col min="9988" max="9988" width="16.33203125" style="26" customWidth="1"/>
    <col min="9989" max="9989" width="21.77734375" style="26" customWidth="1"/>
    <col min="9990" max="9990" width="46.88671875" style="26" customWidth="1"/>
    <col min="9991" max="10243" width="8.88671875" style="26"/>
    <col min="10244" max="10244" width="16.33203125" style="26" customWidth="1"/>
    <col min="10245" max="10245" width="21.77734375" style="26" customWidth="1"/>
    <col min="10246" max="10246" width="46.88671875" style="26" customWidth="1"/>
    <col min="10247" max="10499" width="8.88671875" style="26"/>
    <col min="10500" max="10500" width="16.33203125" style="26" customWidth="1"/>
    <col min="10501" max="10501" width="21.77734375" style="26" customWidth="1"/>
    <col min="10502" max="10502" width="46.88671875" style="26" customWidth="1"/>
    <col min="10503" max="10755" width="8.88671875" style="26"/>
    <col min="10756" max="10756" width="16.33203125" style="26" customWidth="1"/>
    <col min="10757" max="10757" width="21.77734375" style="26" customWidth="1"/>
    <col min="10758" max="10758" width="46.88671875" style="26" customWidth="1"/>
    <col min="10759" max="11011" width="8.88671875" style="26"/>
    <col min="11012" max="11012" width="16.33203125" style="26" customWidth="1"/>
    <col min="11013" max="11013" width="21.77734375" style="26" customWidth="1"/>
    <col min="11014" max="11014" width="46.88671875" style="26" customWidth="1"/>
    <col min="11015" max="11267" width="8.88671875" style="26"/>
    <col min="11268" max="11268" width="16.33203125" style="26" customWidth="1"/>
    <col min="11269" max="11269" width="21.77734375" style="26" customWidth="1"/>
    <col min="11270" max="11270" width="46.88671875" style="26" customWidth="1"/>
    <col min="11271" max="11523" width="8.88671875" style="26"/>
    <col min="11524" max="11524" width="16.33203125" style="26" customWidth="1"/>
    <col min="11525" max="11525" width="21.77734375" style="26" customWidth="1"/>
    <col min="11526" max="11526" width="46.88671875" style="26" customWidth="1"/>
    <col min="11527" max="11779" width="8.88671875" style="26"/>
    <col min="11780" max="11780" width="16.33203125" style="26" customWidth="1"/>
    <col min="11781" max="11781" width="21.77734375" style="26" customWidth="1"/>
    <col min="11782" max="11782" width="46.88671875" style="26" customWidth="1"/>
    <col min="11783" max="12035" width="8.88671875" style="26"/>
    <col min="12036" max="12036" width="16.33203125" style="26" customWidth="1"/>
    <col min="12037" max="12037" width="21.77734375" style="26" customWidth="1"/>
    <col min="12038" max="12038" width="46.88671875" style="26" customWidth="1"/>
    <col min="12039" max="12291" width="8.88671875" style="26"/>
    <col min="12292" max="12292" width="16.33203125" style="26" customWidth="1"/>
    <col min="12293" max="12293" width="21.77734375" style="26" customWidth="1"/>
    <col min="12294" max="12294" width="46.88671875" style="26" customWidth="1"/>
    <col min="12295" max="12547" width="8.88671875" style="26"/>
    <col min="12548" max="12548" width="16.33203125" style="26" customWidth="1"/>
    <col min="12549" max="12549" width="21.77734375" style="26" customWidth="1"/>
    <col min="12550" max="12550" width="46.88671875" style="26" customWidth="1"/>
    <col min="12551" max="12803" width="8.88671875" style="26"/>
    <col min="12804" max="12804" width="16.33203125" style="26" customWidth="1"/>
    <col min="12805" max="12805" width="21.77734375" style="26" customWidth="1"/>
    <col min="12806" max="12806" width="46.88671875" style="26" customWidth="1"/>
    <col min="12807" max="13059" width="8.88671875" style="26"/>
    <col min="13060" max="13060" width="16.33203125" style="26" customWidth="1"/>
    <col min="13061" max="13061" width="21.77734375" style="26" customWidth="1"/>
    <col min="13062" max="13062" width="46.88671875" style="26" customWidth="1"/>
    <col min="13063" max="13315" width="8.88671875" style="26"/>
    <col min="13316" max="13316" width="16.33203125" style="26" customWidth="1"/>
    <col min="13317" max="13317" width="21.77734375" style="26" customWidth="1"/>
    <col min="13318" max="13318" width="46.88671875" style="26" customWidth="1"/>
    <col min="13319" max="13571" width="8.88671875" style="26"/>
    <col min="13572" max="13572" width="16.33203125" style="26" customWidth="1"/>
    <col min="13573" max="13573" width="21.77734375" style="26" customWidth="1"/>
    <col min="13574" max="13574" width="46.88671875" style="26" customWidth="1"/>
    <col min="13575" max="13827" width="8.88671875" style="26"/>
    <col min="13828" max="13828" width="16.33203125" style="26" customWidth="1"/>
    <col min="13829" max="13829" width="21.77734375" style="26" customWidth="1"/>
    <col min="13830" max="13830" width="46.88671875" style="26" customWidth="1"/>
    <col min="13831" max="14083" width="8.88671875" style="26"/>
    <col min="14084" max="14084" width="16.33203125" style="26" customWidth="1"/>
    <col min="14085" max="14085" width="21.77734375" style="26" customWidth="1"/>
    <col min="14086" max="14086" width="46.88671875" style="26" customWidth="1"/>
    <col min="14087" max="14339" width="8.88671875" style="26"/>
    <col min="14340" max="14340" width="16.33203125" style="26" customWidth="1"/>
    <col min="14341" max="14341" width="21.77734375" style="26" customWidth="1"/>
    <col min="14342" max="14342" width="46.88671875" style="26" customWidth="1"/>
    <col min="14343" max="14595" width="8.88671875" style="26"/>
    <col min="14596" max="14596" width="16.33203125" style="26" customWidth="1"/>
    <col min="14597" max="14597" width="21.77734375" style="26" customWidth="1"/>
    <col min="14598" max="14598" width="46.88671875" style="26" customWidth="1"/>
    <col min="14599" max="14851" width="8.88671875" style="26"/>
    <col min="14852" max="14852" width="16.33203125" style="26" customWidth="1"/>
    <col min="14853" max="14853" width="21.77734375" style="26" customWidth="1"/>
    <col min="14854" max="14854" width="46.88671875" style="26" customWidth="1"/>
    <col min="14855" max="15107" width="8.88671875" style="26"/>
    <col min="15108" max="15108" width="16.33203125" style="26" customWidth="1"/>
    <col min="15109" max="15109" width="21.77734375" style="26" customWidth="1"/>
    <col min="15110" max="15110" width="46.88671875" style="26" customWidth="1"/>
    <col min="15111" max="15363" width="8.88671875" style="26"/>
    <col min="15364" max="15364" width="16.33203125" style="26" customWidth="1"/>
    <col min="15365" max="15365" width="21.77734375" style="26" customWidth="1"/>
    <col min="15366" max="15366" width="46.88671875" style="26" customWidth="1"/>
    <col min="15367" max="15619" width="8.88671875" style="26"/>
    <col min="15620" max="15620" width="16.33203125" style="26" customWidth="1"/>
    <col min="15621" max="15621" width="21.77734375" style="26" customWidth="1"/>
    <col min="15622" max="15622" width="46.88671875" style="26" customWidth="1"/>
    <col min="15623" max="15875" width="8.88671875" style="26"/>
    <col min="15876" max="15876" width="16.33203125" style="26" customWidth="1"/>
    <col min="15877" max="15877" width="21.77734375" style="26" customWidth="1"/>
    <col min="15878" max="15878" width="46.88671875" style="26" customWidth="1"/>
    <col min="15879" max="16131" width="8.88671875" style="26"/>
    <col min="16132" max="16132" width="16.33203125" style="26" customWidth="1"/>
    <col min="16133" max="16133" width="21.77734375" style="26" customWidth="1"/>
    <col min="16134" max="16134" width="46.88671875" style="26" customWidth="1"/>
    <col min="16135" max="16384" width="8.88671875" style="26"/>
  </cols>
  <sheetData>
    <row r="1" spans="1:9" ht="21" customHeight="1" x14ac:dyDescent="0.2">
      <c r="A1" s="69" t="s">
        <v>77</v>
      </c>
      <c r="B1" s="70"/>
      <c r="C1" s="71"/>
      <c r="D1" s="69" t="s">
        <v>77</v>
      </c>
      <c r="E1" s="70"/>
      <c r="F1" s="71"/>
      <c r="G1" s="69" t="s">
        <v>77</v>
      </c>
      <c r="I1" s="27"/>
    </row>
    <row r="2" spans="1:9" x14ac:dyDescent="0.2">
      <c r="A2" s="93" t="s">
        <v>70</v>
      </c>
      <c r="B2" s="93"/>
      <c r="C2" s="93"/>
      <c r="D2" s="93" t="s">
        <v>70</v>
      </c>
      <c r="E2" s="93"/>
      <c r="F2" s="93"/>
      <c r="G2" s="93" t="s">
        <v>70</v>
      </c>
      <c r="H2" s="93"/>
      <c r="I2" s="93"/>
    </row>
    <row r="3" spans="1:9" x14ac:dyDescent="0.2">
      <c r="A3" s="93" t="s">
        <v>27</v>
      </c>
      <c r="B3" s="93"/>
      <c r="C3" s="93"/>
      <c r="D3" s="93" t="s">
        <v>27</v>
      </c>
      <c r="E3" s="93"/>
      <c r="F3" s="93"/>
      <c r="G3" s="93" t="s">
        <v>27</v>
      </c>
      <c r="H3" s="93"/>
      <c r="I3" s="93"/>
    </row>
    <row r="4" spans="1:9" ht="18.75" customHeight="1" x14ac:dyDescent="0.2">
      <c r="A4" s="28"/>
      <c r="B4" s="27"/>
      <c r="D4" s="28"/>
      <c r="E4" s="27"/>
      <c r="G4" s="28"/>
      <c r="H4" s="27"/>
    </row>
    <row r="5" spans="1:9" x14ac:dyDescent="0.2">
      <c r="A5" s="28"/>
      <c r="B5" s="31"/>
      <c r="C5" s="50"/>
      <c r="D5" s="28"/>
      <c r="E5" s="31"/>
      <c r="F5" s="50"/>
      <c r="G5" s="28"/>
      <c r="H5" s="31"/>
      <c r="I5" s="50"/>
    </row>
    <row r="6" spans="1:9" x14ac:dyDescent="0.2">
      <c r="A6" s="28"/>
      <c r="B6" s="31"/>
      <c r="C6" s="50"/>
      <c r="D6" s="28"/>
      <c r="E6" s="31"/>
      <c r="F6" s="50"/>
      <c r="G6" s="28"/>
      <c r="H6" s="31"/>
      <c r="I6" s="50"/>
    </row>
    <row r="7" spans="1:9" ht="18.75" customHeight="1" x14ac:dyDescent="0.2">
      <c r="A7" s="28" t="s">
        <v>42</v>
      </c>
      <c r="B7" s="27"/>
      <c r="D7" s="28" t="s">
        <v>43</v>
      </c>
      <c r="E7" s="27"/>
      <c r="G7" s="28" t="s">
        <v>44</v>
      </c>
      <c r="H7" s="27"/>
    </row>
    <row r="8" spans="1:9" ht="42" customHeight="1" x14ac:dyDescent="0.2">
      <c r="A8" s="29" t="s">
        <v>19</v>
      </c>
      <c r="B8" s="30"/>
      <c r="C8" s="31" t="s">
        <v>17</v>
      </c>
      <c r="D8" s="29" t="s">
        <v>19</v>
      </c>
      <c r="E8" s="30"/>
      <c r="F8" s="31" t="s">
        <v>17</v>
      </c>
      <c r="G8" s="29" t="s">
        <v>19</v>
      </c>
      <c r="H8" s="30"/>
      <c r="I8" s="31" t="s">
        <v>17</v>
      </c>
    </row>
    <row r="9" spans="1:9" ht="28.2" customHeight="1" x14ac:dyDescent="0.2">
      <c r="A9" s="32" t="s">
        <v>8</v>
      </c>
      <c r="B9" s="32" t="s">
        <v>15</v>
      </c>
      <c r="C9" s="32" t="s">
        <v>10</v>
      </c>
      <c r="D9" s="32" t="s">
        <v>8</v>
      </c>
      <c r="E9" s="32" t="s">
        <v>15</v>
      </c>
      <c r="F9" s="32" t="s">
        <v>10</v>
      </c>
      <c r="G9" s="32" t="s">
        <v>8</v>
      </c>
      <c r="H9" s="32" t="s">
        <v>15</v>
      </c>
      <c r="I9" s="32" t="s">
        <v>10</v>
      </c>
    </row>
    <row r="10" spans="1:9" ht="28.2" customHeight="1" x14ac:dyDescent="0.2">
      <c r="A10" s="25" t="s">
        <v>16</v>
      </c>
      <c r="B10" s="22">
        <v>210000</v>
      </c>
      <c r="C10" s="25"/>
      <c r="D10" s="25" t="s">
        <v>16</v>
      </c>
      <c r="E10" s="22">
        <v>160000</v>
      </c>
      <c r="F10" s="25"/>
      <c r="G10" s="25" t="s">
        <v>16</v>
      </c>
      <c r="H10" s="22">
        <v>104000</v>
      </c>
      <c r="I10" s="25"/>
    </row>
    <row r="11" spans="1:9" ht="28.2" customHeight="1" x14ac:dyDescent="0.2">
      <c r="A11" s="25" t="s">
        <v>18</v>
      </c>
      <c r="B11" s="22">
        <v>0</v>
      </c>
      <c r="C11" s="25"/>
      <c r="D11" s="25" t="s">
        <v>18</v>
      </c>
      <c r="E11" s="22">
        <v>80000</v>
      </c>
      <c r="F11" s="25"/>
      <c r="G11" s="25" t="s">
        <v>18</v>
      </c>
      <c r="H11" s="22">
        <v>26000</v>
      </c>
      <c r="I11" s="25"/>
    </row>
    <row r="12" spans="1:9" ht="28.2" customHeight="1" thickBot="1" x14ac:dyDescent="0.25">
      <c r="A12" s="54" t="s">
        <v>23</v>
      </c>
      <c r="B12" s="42">
        <v>0</v>
      </c>
      <c r="C12" s="41"/>
      <c r="D12" s="54" t="s">
        <v>23</v>
      </c>
      <c r="E12" s="42"/>
      <c r="F12" s="41"/>
      <c r="G12" s="54" t="s">
        <v>23</v>
      </c>
      <c r="H12" s="42"/>
      <c r="I12" s="41"/>
    </row>
    <row r="13" spans="1:9" ht="28.2" customHeight="1" thickTop="1" x14ac:dyDescent="0.2">
      <c r="A13" s="38" t="s">
        <v>11</v>
      </c>
      <c r="B13" s="39">
        <f>SUM(B10:B12)</f>
        <v>210000</v>
      </c>
      <c r="C13" s="40"/>
      <c r="D13" s="38" t="s">
        <v>11</v>
      </c>
      <c r="E13" s="39">
        <f>SUM(E10:E12)</f>
        <v>240000</v>
      </c>
      <c r="F13" s="40"/>
      <c r="G13" s="38" t="s">
        <v>11</v>
      </c>
      <c r="H13" s="39">
        <f>SUM(H10:H12)</f>
        <v>130000</v>
      </c>
      <c r="I13" s="40"/>
    </row>
    <row r="14" spans="1:9" ht="28.2" customHeight="1" x14ac:dyDescent="0.2"/>
    <row r="15" spans="1:9" ht="28.2" customHeight="1" x14ac:dyDescent="0.2">
      <c r="A15" s="29" t="s">
        <v>20</v>
      </c>
      <c r="B15" s="30"/>
      <c r="C15" s="31" t="s">
        <v>17</v>
      </c>
      <c r="D15" s="29" t="s">
        <v>20</v>
      </c>
      <c r="E15" s="30"/>
      <c r="F15" s="31" t="s">
        <v>17</v>
      </c>
      <c r="G15" s="29" t="s">
        <v>20</v>
      </c>
      <c r="H15" s="30"/>
      <c r="I15" s="31" t="s">
        <v>17</v>
      </c>
    </row>
    <row r="16" spans="1:9" ht="28.2" customHeight="1" x14ac:dyDescent="0.2">
      <c r="A16" s="32" t="s">
        <v>8</v>
      </c>
      <c r="B16" s="32" t="s">
        <v>9</v>
      </c>
      <c r="C16" s="32" t="s">
        <v>10</v>
      </c>
      <c r="D16" s="32" t="s">
        <v>8</v>
      </c>
      <c r="E16" s="32" t="s">
        <v>9</v>
      </c>
      <c r="F16" s="32" t="s">
        <v>10</v>
      </c>
      <c r="G16" s="32" t="s">
        <v>8</v>
      </c>
      <c r="H16" s="32" t="s">
        <v>9</v>
      </c>
      <c r="I16" s="32" t="s">
        <v>10</v>
      </c>
    </row>
    <row r="17" spans="1:9" ht="28.2" customHeight="1" x14ac:dyDescent="0.2">
      <c r="A17" s="33" t="s">
        <v>36</v>
      </c>
      <c r="B17" s="34">
        <f>SUM(B18:B21)</f>
        <v>210000</v>
      </c>
      <c r="C17" s="33"/>
      <c r="D17" s="33" t="s">
        <v>36</v>
      </c>
      <c r="E17" s="34">
        <f>SUM(E18:E21)</f>
        <v>0</v>
      </c>
      <c r="F17" s="33"/>
      <c r="G17" s="33" t="s">
        <v>36</v>
      </c>
      <c r="H17" s="34">
        <f>SUM(H18:H21)</f>
        <v>130000</v>
      </c>
      <c r="I17" s="33"/>
    </row>
    <row r="18" spans="1:9" ht="28.2" customHeight="1" x14ac:dyDescent="0.2">
      <c r="A18" s="35" t="s">
        <v>41</v>
      </c>
      <c r="B18" s="63">
        <v>180000</v>
      </c>
      <c r="C18" s="62" t="s">
        <v>88</v>
      </c>
      <c r="D18" s="35" t="s">
        <v>41</v>
      </c>
      <c r="E18" s="63">
        <v>0</v>
      </c>
      <c r="F18" s="62"/>
      <c r="G18" s="35" t="s">
        <v>41</v>
      </c>
      <c r="H18" s="63">
        <v>130000</v>
      </c>
      <c r="I18" s="62" t="s">
        <v>86</v>
      </c>
    </row>
    <row r="19" spans="1:9" ht="28.2" customHeight="1" x14ac:dyDescent="0.2">
      <c r="A19" s="35" t="s">
        <v>37</v>
      </c>
      <c r="B19" s="36"/>
      <c r="C19" s="37"/>
      <c r="D19" s="35" t="s">
        <v>37</v>
      </c>
      <c r="E19" s="36">
        <v>0</v>
      </c>
      <c r="F19" s="37"/>
      <c r="G19" s="35" t="s">
        <v>37</v>
      </c>
      <c r="H19" s="36">
        <v>0</v>
      </c>
      <c r="I19" s="37"/>
    </row>
    <row r="20" spans="1:9" ht="28.2" customHeight="1" x14ac:dyDescent="0.2">
      <c r="A20" s="35" t="s">
        <v>71</v>
      </c>
      <c r="B20" s="36">
        <v>10000</v>
      </c>
      <c r="C20" s="37" t="s">
        <v>79</v>
      </c>
      <c r="D20" s="35" t="s">
        <v>71</v>
      </c>
      <c r="E20" s="36">
        <v>0</v>
      </c>
      <c r="F20" s="37"/>
      <c r="G20" s="35" t="s">
        <v>71</v>
      </c>
      <c r="H20" s="36">
        <v>0</v>
      </c>
      <c r="I20" s="37"/>
    </row>
    <row r="21" spans="1:9" ht="28.2" customHeight="1" x14ac:dyDescent="0.2">
      <c r="A21" s="35" t="s">
        <v>38</v>
      </c>
      <c r="B21" s="36">
        <v>20000</v>
      </c>
      <c r="C21" s="37" t="s">
        <v>84</v>
      </c>
      <c r="D21" s="35" t="s">
        <v>38</v>
      </c>
      <c r="E21" s="36">
        <v>0</v>
      </c>
      <c r="F21" s="37"/>
      <c r="G21" s="35" t="s">
        <v>38</v>
      </c>
      <c r="H21" s="36">
        <v>0</v>
      </c>
      <c r="I21" s="37"/>
    </row>
    <row r="22" spans="1:9" ht="28.2" customHeight="1" x14ac:dyDescent="0.2">
      <c r="A22" s="33" t="s">
        <v>39</v>
      </c>
      <c r="B22" s="34">
        <v>0</v>
      </c>
      <c r="C22" s="33"/>
      <c r="D22" s="33" t="s">
        <v>39</v>
      </c>
      <c r="E22" s="34">
        <v>240000</v>
      </c>
      <c r="F22" s="73" t="s">
        <v>85</v>
      </c>
      <c r="G22" s="33" t="s">
        <v>39</v>
      </c>
      <c r="H22" s="34">
        <v>0</v>
      </c>
      <c r="I22" s="33"/>
    </row>
    <row r="23" spans="1:9" ht="28.2" customHeight="1" thickBot="1" x14ac:dyDescent="0.25">
      <c r="A23" s="41" t="s">
        <v>40</v>
      </c>
      <c r="B23" s="42">
        <v>0</v>
      </c>
      <c r="C23" s="41"/>
      <c r="D23" s="41" t="s">
        <v>40</v>
      </c>
      <c r="E23" s="42">
        <v>0</v>
      </c>
      <c r="F23" s="41"/>
      <c r="G23" s="41" t="s">
        <v>40</v>
      </c>
      <c r="H23" s="42">
        <v>0</v>
      </c>
      <c r="I23" s="41"/>
    </row>
    <row r="24" spans="1:9" ht="28.2" customHeight="1" thickTop="1" x14ac:dyDescent="0.2">
      <c r="A24" s="38" t="s">
        <v>11</v>
      </c>
      <c r="B24" s="39">
        <f>SUM(B17,B22,B23)</f>
        <v>210000</v>
      </c>
      <c r="C24" s="40"/>
      <c r="D24" s="38" t="s">
        <v>11</v>
      </c>
      <c r="E24" s="39">
        <f>SUM(E17,E22,E23)</f>
        <v>240000</v>
      </c>
      <c r="F24" s="40"/>
      <c r="G24" s="38" t="s">
        <v>11</v>
      </c>
      <c r="H24" s="39">
        <f>SUM(H17,H22,H23)</f>
        <v>130000</v>
      </c>
      <c r="I24" s="40"/>
    </row>
  </sheetData>
  <mergeCells count="6">
    <mergeCell ref="A2:C2"/>
    <mergeCell ref="D2:F2"/>
    <mergeCell ref="G2:I2"/>
    <mergeCell ref="A3:C3"/>
    <mergeCell ref="D3:F3"/>
    <mergeCell ref="G3:I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8B97BE19-CDDD-400E-817A-CFDD13F7EC12"/>
    <ds:schemaRef ds:uri="9302029e-8bbc-4893-b767-4a248ffcb74e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Sheet1</vt:lpstr>
      <vt:lpstr>＜交付申請＞所要額調</vt:lpstr>
      <vt:lpstr>＜交付申請＞収支予算書</vt:lpstr>
      <vt:lpstr>＜経費配分変更承認申請＞所要額調</vt:lpstr>
      <vt:lpstr>＜経費配分変更承認申請＞収支予算書</vt:lpstr>
      <vt:lpstr>＜内容変更承認申請＞所要額調</vt:lpstr>
      <vt:lpstr>＜内容変更承認申請＞収支予算書</vt:lpstr>
      <vt:lpstr>＜変更交付申請＞所要額調</vt:lpstr>
      <vt:lpstr>＜変更交付申請＞収支予算書</vt:lpstr>
      <vt:lpstr>＜実績報告＞精算書</vt:lpstr>
      <vt:lpstr>＜実績報告＞収支決算書 </vt:lpstr>
      <vt:lpstr>'＜経費配分変更承認申請＞収支予算書'!Print_Area</vt:lpstr>
      <vt:lpstr>'＜経費配分変更承認申請＞所要額調'!Print_Area</vt:lpstr>
      <vt:lpstr>'＜交付申請＞収支予算書'!Print_Area</vt:lpstr>
      <vt:lpstr>'＜交付申請＞所要額調'!Print_Area</vt:lpstr>
      <vt:lpstr>'＜実績報告＞収支決算書 '!Print_Area</vt:lpstr>
      <vt:lpstr>'＜実績報告＞精算書'!Print_Area</vt:lpstr>
      <vt:lpstr>'＜内容変更承認申請＞収支予算書'!Print_Area</vt:lpstr>
      <vt:lpstr>'＜内容変更承認申請＞所要額調'!Print_Area</vt:lpstr>
      <vt:lpstr>'＜変更交付申請＞収支予算書'!Print_Area</vt:lpstr>
      <vt:lpstr>'＜変更交付申請＞所要額調'!Print_Area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2023-06-01T07:44:13Z</cp:lastPrinted>
  <dcterms:created xsi:type="dcterms:W3CDTF">2023-05-22T02:32:22Z</dcterms:created>
  <dcterms:modified xsi:type="dcterms:W3CDTF">2023-07-30T08:29:43Z</dcterms:modified>
</cp:coreProperties>
</file>