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d201803886\h\05 産業連関表\04 Ripple更新　※毎年作業必要\2022(R04)\02HP掲載\HP用\"/>
    </mc:Choice>
  </mc:AlternateContent>
  <bookViews>
    <workbookView xWindow="480" yWindow="300" windowWidth="14700" windowHeight="6960" tabRatio="869"/>
  </bookViews>
  <sheets>
    <sheet name="与件データ" sheetId="42" r:id="rId1"/>
    <sheet name="分析結果総括表１" sheetId="41" r:id="rId2"/>
    <sheet name="分析結果総括表２" sheetId="40" r:id="rId3"/>
    <sheet name="分析結果総括表３" sheetId="87" r:id="rId4"/>
    <sheet name="購入者価格から生産者価格への変換（分析年価格）" sheetId="44" r:id="rId5"/>
    <sheet name="与件データ（生産者価格表示）（分析年価格）" sheetId="53" r:id="rId6"/>
    <sheet name="県産品需要額" sheetId="85" r:id="rId7"/>
    <sheet name="波及効果（総括表）" sheetId="63" r:id="rId8"/>
    <sheet name="波及効果（粗付加価値部門等内訳）" sheetId="81" r:id="rId9"/>
    <sheet name="就業誘発効果" sheetId="82" r:id="rId10"/>
    <sheet name="価格評価選択" sheetId="86" r:id="rId11"/>
    <sheet name="統合中分類 自給率対角行列(I-M)" sheetId="52" r:id="rId12"/>
    <sheet name="デフレータ" sheetId="84" r:id="rId13"/>
    <sheet name="3-2 統合中分類 投入係数表" sheetId="56" r:id="rId14"/>
    <sheet name="3-3 統合中分類 逆行列係数表(I-(I-M)A)-1" sheetId="49" r:id="rId15"/>
    <sheet name="統合中分類 賃金・俸給率対角行列" sheetId="66" r:id="rId16"/>
    <sheet name="消費転換率" sheetId="37" r:id="rId17"/>
    <sheet name="統合中分類 家計消費支出" sheetId="72" r:id="rId18"/>
    <sheet name="5-3 雇用表 統合中分類・県内生産額 労働力投入係数" sheetId="34" r:id="rId19"/>
  </sheets>
  <definedNames>
    <definedName name="_xlnm._FilterDatabase" localSheetId="12" hidden="1">デフレータ!$A$4:$K$112</definedName>
    <definedName name="_xlnm._FilterDatabase" localSheetId="6" hidden="1">県産品需要額!$A$8:$I$116</definedName>
    <definedName name="_xlnm._FilterDatabase" localSheetId="4" hidden="1">'購入者価格から生産者価格への変換（分析年価格）'!$A$9:$N$117</definedName>
    <definedName name="_xlnm._FilterDatabase" localSheetId="9" hidden="1">就業誘発効果!$A$9:$F$116</definedName>
    <definedName name="_xlnm._FilterDatabase" localSheetId="17" hidden="1">'統合中分類 家計消費支出'!$A$4:$C$112</definedName>
    <definedName name="_xlnm._FilterDatabase" localSheetId="8" hidden="1">'波及効果（粗付加価値部門等内訳）'!$A$7:$F$114</definedName>
    <definedName name="_xlnm._FilterDatabase" localSheetId="7" hidden="1">'波及効果（総括表）'!$A$8:$B$125</definedName>
    <definedName name="_xlnm._FilterDatabase" localSheetId="2" hidden="1">分析結果総括表２!$A$7:$AH$47</definedName>
    <definedName name="_xlnm._FilterDatabase" localSheetId="3" hidden="1">分析結果総括表３!$A$9:$AN$50</definedName>
    <definedName name="_xlnm._FilterDatabase" localSheetId="0" hidden="1">与件データ!$A$4:$G$119</definedName>
    <definedName name="_xlnm._FilterDatabase" localSheetId="5" hidden="1">'与件データ（生産者価格表示）（分析年価格）'!$A$7:$I$115</definedName>
    <definedName name="_Order1" hidden="1">255</definedName>
    <definedName name="_Order2" hidden="1">255</definedName>
    <definedName name="A">'3-2 統合中分類 投入係数表'!$C$5:$DE$111</definedName>
    <definedName name="A_V">'3-2 統合中分類 投入係数表'!$C$113:$DE$119</definedName>
    <definedName name="I_M">'統合中分類 自給率対角行列(I-M)'!$C$5:$DE$111</definedName>
    <definedName name="minv_I_I_M_A">'3-3 統合中分類 逆行列係数表(I-(I-M)A)-1'!$C$5:$DE$111</definedName>
    <definedName name="_xlnm.Print_Area" localSheetId="13">'3-2 統合中分類 投入係数表'!$A$1:$DT$121</definedName>
    <definedName name="_xlnm.Print_Area" localSheetId="14">'3-3 統合中分類 逆行列係数表(I-(I-M)A)-1'!$A$1:$DH$113</definedName>
    <definedName name="_xlnm.Print_Area" localSheetId="18">'5-3 雇用表 統合中分類・県内生産額 労働力投入係数'!$A$1:$W$114</definedName>
    <definedName name="_xlnm.Print_Area" localSheetId="12">デフレータ!$A$1:$K$120</definedName>
    <definedName name="_xlnm.Print_Area" localSheetId="10">価格評価選択!$A$1:$D$11</definedName>
    <definedName name="_xlnm.Print_Area" localSheetId="6">県産品需要額!$A$1:$R$117</definedName>
    <definedName name="_xlnm.Print_Area" localSheetId="4">'購入者価格から生産者価格への変換（分析年価格）'!$A$1:$Z$118</definedName>
    <definedName name="_xlnm.Print_Area" localSheetId="9">就業誘発効果!$A$1:$AT$118</definedName>
    <definedName name="_xlnm.Print_Area" localSheetId="16">消費転換率!$A$1:$H$9</definedName>
    <definedName name="_xlnm.Print_Area" localSheetId="17">'統合中分類 家計消費支出'!$A$1:$H$112</definedName>
    <definedName name="_xlnm.Print_Area" localSheetId="11">'統合中分類 自給率対角行列(I-M)'!$A$1:$DE$111</definedName>
    <definedName name="_xlnm.Print_Area" localSheetId="15">'統合中分類 賃金・俸給率対角行列'!$A$1:$DE$111</definedName>
    <definedName name="_xlnm.Print_Area" localSheetId="8">'波及効果（粗付加価値部門等内訳）'!$A$1:$CJ$116</definedName>
    <definedName name="_xlnm.Print_Area" localSheetId="7">'波及効果（総括表）'!$A$1:$AH$126</definedName>
    <definedName name="_xlnm.Print_Area" localSheetId="1">分析結果総括表１!$A$1:$J$32</definedName>
    <definedName name="_xlnm.Print_Area" localSheetId="2">分析結果総括表２!$A$1:$AH$49</definedName>
    <definedName name="_xlnm.Print_Area" localSheetId="3">分析結果総括表３!$A$1:$AQ$51</definedName>
    <definedName name="_xlnm.Print_Area" localSheetId="0">与件データ!$A$1:$F$118</definedName>
    <definedName name="_xlnm.Print_Area" localSheetId="5">'与件データ（生産者価格表示）（分析年価格）'!$A$1:$I$116</definedName>
    <definedName name="_xlnm.Print_Titles" localSheetId="13">'3-2 統合中分類 投入係数表'!$A:$B,'3-2 統合中分類 投入係数表'!$1:$4</definedName>
    <definedName name="_xlnm.Print_Titles" localSheetId="14">'3-3 統合中分類 逆行列係数表(I-(I-M)A)-1'!$A:$B,'3-3 統合中分類 逆行列係数表(I-(I-M)A)-1'!$1:$4</definedName>
    <definedName name="_xlnm.Print_Titles" localSheetId="18">'5-3 雇用表 統合中分類・県内生産額 労働力投入係数'!$A:$B,'5-3 雇用表 統合中分類・県内生産額 労働力投入係数'!$1:$6</definedName>
    <definedName name="_xlnm.Print_Titles" localSheetId="12">デフレータ!$A:$B,デフレータ!$1:$4</definedName>
    <definedName name="_xlnm.Print_Titles" localSheetId="10">価格評価選択!$A:$B,価格評価選択!$1:$3</definedName>
    <definedName name="_xlnm.Print_Titles" localSheetId="6">県産品需要額!$A:$B,県産品需要額!$1:$8</definedName>
    <definedName name="_xlnm.Print_Titles" localSheetId="4">'購入者価格から生産者価格への変換（分析年価格）'!$A:$B,'購入者価格から生産者価格への変換（分析年価格）'!$1:$9</definedName>
    <definedName name="_xlnm.Print_Titles" localSheetId="9">就業誘発効果!$A:$F,就業誘発効果!$1:$9</definedName>
    <definedName name="_xlnm.Print_Titles" localSheetId="16">消費転換率!$A:$A,消費転換率!$1:$6</definedName>
    <definedName name="_xlnm.Print_Titles" localSheetId="17">'統合中分類 家計消費支出'!$A:$B,'統合中分類 家計消費支出'!$1:$4</definedName>
    <definedName name="_xlnm.Print_Titles" localSheetId="11">'統合中分類 自給率対角行列(I-M)'!$A:$B,'統合中分類 自給率対角行列(I-M)'!$1:$4</definedName>
    <definedName name="_xlnm.Print_Titles" localSheetId="15">'統合中分類 賃金・俸給率対角行列'!$A:$B,'統合中分類 賃金・俸給率対角行列'!$1:$4</definedName>
    <definedName name="_xlnm.Print_Titles" localSheetId="8">'波及効果（粗付加価値部門等内訳）'!$A:$F,'波及効果（粗付加価値部門等内訳）'!$1:$7</definedName>
    <definedName name="_xlnm.Print_Titles" localSheetId="7">'波及効果（総括表）'!$A:$B,'波及効果（総括表）'!$1:$8</definedName>
    <definedName name="_xlnm.Print_Titles" localSheetId="1">分析結果総括表１!$A:$A,分析結果総括表１!$1:$3</definedName>
    <definedName name="_xlnm.Print_Titles" localSheetId="2">分析結果総括表２!$A:$C,分析結果総括表２!$1:$7</definedName>
    <definedName name="_xlnm.Print_Titles" localSheetId="3">分析結果総括表３!$A:$C,分析結果総括表３!$1:$9</definedName>
    <definedName name="_xlnm.Print_Titles" localSheetId="0">与件データ!$A:$B,与件データ!$1:$8</definedName>
    <definedName name="_xlnm.Print_Titles" localSheetId="5">'与件データ（生産者価格表示）（分析年価格）'!$A:$B,'与件データ（生産者価格表示）（分析年価格）'!$1:$7</definedName>
    <definedName name="w">'統合中分類 賃金・俸給率対角行列'!$C$5:$DE$111</definedName>
    <definedName name="価格評価">価格評価選択!$B$4:$B$7</definedName>
    <definedName name="価格評価選択">価格評価選択!$B$4:$B$5</definedName>
    <definedName name="価格評価年">価格評価選択!$B$4:$B$8</definedName>
  </definedNames>
  <calcPr calcId="162913"/>
</workbook>
</file>

<file path=xl/calcChain.xml><?xml version="1.0" encoding="utf-8"?>
<calcChain xmlns="http://schemas.openxmlformats.org/spreadsheetml/2006/main">
  <c r="G119" i="42" l="1"/>
  <c r="I112" i="84" l="1"/>
  <c r="C1" i="84" l="1"/>
  <c r="H112" i="84" l="1"/>
  <c r="G112" i="84"/>
  <c r="K112" i="84"/>
  <c r="J112" i="84"/>
  <c r="F112" i="84"/>
  <c r="E112" i="84"/>
  <c r="D112" i="84"/>
  <c r="C112" i="84"/>
  <c r="D21" i="72"/>
  <c r="D17" i="72"/>
  <c r="D16" i="72"/>
  <c r="D13" i="72"/>
  <c r="D12" i="72"/>
  <c r="D11" i="72"/>
  <c r="D9" i="72"/>
  <c r="D8" i="72"/>
  <c r="D7" i="72"/>
  <c r="D5" i="72"/>
  <c r="F116" i="42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80" i="44"/>
  <c r="E81" i="44"/>
  <c r="E82" i="44"/>
  <c r="E83" i="44"/>
  <c r="E86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E103" i="44"/>
  <c r="E104" i="44"/>
  <c r="E105" i="44"/>
  <c r="E106" i="44"/>
  <c r="E107" i="44"/>
  <c r="E108" i="44"/>
  <c r="E109" i="44"/>
  <c r="E110" i="44"/>
  <c r="E111" i="44"/>
  <c r="E112" i="44"/>
  <c r="E113" i="44"/>
  <c r="E114" i="44"/>
  <c r="E115" i="44"/>
  <c r="E116" i="44"/>
  <c r="E10" i="44"/>
  <c r="Q11" i="44"/>
  <c r="Q12" i="44"/>
  <c r="Q13" i="44"/>
  <c r="Q14" i="44"/>
  <c r="Q15" i="44"/>
  <c r="Q16" i="44"/>
  <c r="Q17" i="44"/>
  <c r="Q18" i="44"/>
  <c r="Q19" i="44"/>
  <c r="Q20" i="44"/>
  <c r="Q21" i="44"/>
  <c r="Q22" i="44"/>
  <c r="Q23" i="44"/>
  <c r="Q24" i="44"/>
  <c r="Q25" i="44"/>
  <c r="Q26" i="44"/>
  <c r="Q27" i="44"/>
  <c r="Q28" i="44"/>
  <c r="Q29" i="44"/>
  <c r="Q30" i="44"/>
  <c r="Q31" i="44"/>
  <c r="Q32" i="44"/>
  <c r="Q33" i="44"/>
  <c r="Q34" i="44"/>
  <c r="Q35" i="44"/>
  <c r="Q36" i="44"/>
  <c r="Q37" i="44"/>
  <c r="Q38" i="44"/>
  <c r="Q39" i="44"/>
  <c r="Q40" i="44"/>
  <c r="Q41" i="44"/>
  <c r="Q42" i="44"/>
  <c r="Q43" i="44"/>
  <c r="Q44" i="44"/>
  <c r="Q45" i="44"/>
  <c r="Q46" i="44"/>
  <c r="Q47" i="44"/>
  <c r="Q48" i="44"/>
  <c r="Q49" i="44"/>
  <c r="Q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80" i="44"/>
  <c r="Q81" i="44"/>
  <c r="Q82" i="44"/>
  <c r="Q83" i="44"/>
  <c r="Q86" i="44"/>
  <c r="Q91" i="44"/>
  <c r="Q92" i="44"/>
  <c r="Q93" i="44"/>
  <c r="Q94" i="44"/>
  <c r="Q95" i="44"/>
  <c r="Q96" i="44"/>
  <c r="Q97" i="44"/>
  <c r="Q98" i="44"/>
  <c r="Q99" i="44"/>
  <c r="Q100" i="44"/>
  <c r="Q101" i="44"/>
  <c r="Q102" i="44"/>
  <c r="Q103" i="44"/>
  <c r="Q104" i="44"/>
  <c r="Q105" i="44"/>
  <c r="Q106" i="44"/>
  <c r="Q107" i="44"/>
  <c r="Q108" i="44"/>
  <c r="Q109" i="44"/>
  <c r="Q110" i="44"/>
  <c r="Q111" i="44"/>
  <c r="Q112" i="44"/>
  <c r="Q113" i="44"/>
  <c r="Q114" i="44"/>
  <c r="Q115" i="44"/>
  <c r="Q116" i="44"/>
  <c r="Q10" i="44"/>
  <c r="D116" i="42"/>
  <c r="C116" i="42"/>
  <c r="O10" i="44"/>
  <c r="T10" i="44" s="1"/>
  <c r="C10" i="44"/>
  <c r="K10" i="44" s="1"/>
  <c r="P7" i="34"/>
  <c r="O1" i="34"/>
  <c r="W113" i="34"/>
  <c r="W112" i="34"/>
  <c r="W111" i="34"/>
  <c r="W110" i="34"/>
  <c r="W109" i="34"/>
  <c r="W108" i="34"/>
  <c r="W107" i="34"/>
  <c r="W106" i="34"/>
  <c r="W105" i="34"/>
  <c r="W104" i="34"/>
  <c r="W103" i="34"/>
  <c r="W102" i="34"/>
  <c r="W101" i="34"/>
  <c r="W100" i="34"/>
  <c r="W99" i="34"/>
  <c r="W98" i="34"/>
  <c r="W97" i="34"/>
  <c r="W96" i="34"/>
  <c r="W95" i="34"/>
  <c r="W94" i="34"/>
  <c r="W93" i="34"/>
  <c r="W92" i="34"/>
  <c r="W91" i="34"/>
  <c r="W90" i="34"/>
  <c r="W89" i="34"/>
  <c r="W88" i="34"/>
  <c r="W87" i="34"/>
  <c r="W86" i="34"/>
  <c r="W85" i="34"/>
  <c r="W84" i="34"/>
  <c r="W83" i="34"/>
  <c r="W82" i="34"/>
  <c r="W81" i="34"/>
  <c r="W80" i="34"/>
  <c r="W79" i="34"/>
  <c r="W78" i="34"/>
  <c r="W77" i="34"/>
  <c r="W76" i="34"/>
  <c r="W75" i="34"/>
  <c r="W74" i="34"/>
  <c r="W73" i="34"/>
  <c r="W72" i="34"/>
  <c r="W71" i="34"/>
  <c r="W70" i="34"/>
  <c r="W69" i="34"/>
  <c r="W68" i="34"/>
  <c r="W67" i="34"/>
  <c r="W66" i="34"/>
  <c r="W65" i="34"/>
  <c r="W64" i="34"/>
  <c r="W63" i="34"/>
  <c r="W62" i="34"/>
  <c r="W61" i="34"/>
  <c r="W60" i="34"/>
  <c r="W59" i="34"/>
  <c r="W58" i="34"/>
  <c r="W57" i="34"/>
  <c r="W56" i="34"/>
  <c r="W55" i="34"/>
  <c r="W54" i="34"/>
  <c r="W53" i="34"/>
  <c r="W52" i="34"/>
  <c r="W51" i="34"/>
  <c r="W50" i="34"/>
  <c r="W49" i="34"/>
  <c r="W48" i="34"/>
  <c r="W47" i="34"/>
  <c r="W46" i="34"/>
  <c r="W45" i="34"/>
  <c r="W44" i="34"/>
  <c r="W43" i="34"/>
  <c r="W42" i="34"/>
  <c r="W41" i="34"/>
  <c r="W40" i="34"/>
  <c r="W39" i="34"/>
  <c r="W38" i="34"/>
  <c r="W37" i="34"/>
  <c r="W36" i="34"/>
  <c r="W35" i="34"/>
  <c r="W34" i="34"/>
  <c r="W33" i="34"/>
  <c r="W32" i="34"/>
  <c r="W31" i="34"/>
  <c r="W30" i="34"/>
  <c r="W29" i="34"/>
  <c r="W28" i="34"/>
  <c r="W27" i="34"/>
  <c r="W26" i="34"/>
  <c r="W25" i="34"/>
  <c r="W24" i="34"/>
  <c r="W23" i="34"/>
  <c r="W22" i="34"/>
  <c r="W21" i="34"/>
  <c r="W20" i="34"/>
  <c r="W19" i="34"/>
  <c r="W18" i="34"/>
  <c r="W17" i="34"/>
  <c r="W16" i="34"/>
  <c r="W15" i="34"/>
  <c r="W14" i="34"/>
  <c r="W13" i="34"/>
  <c r="W12" i="34"/>
  <c r="W11" i="34"/>
  <c r="W10" i="34"/>
  <c r="W9" i="34"/>
  <c r="W8" i="34"/>
  <c r="W7" i="34"/>
  <c r="D111" i="72"/>
  <c r="D110" i="72"/>
  <c r="D109" i="72"/>
  <c r="D108" i="72"/>
  <c r="D107" i="72"/>
  <c r="D106" i="72"/>
  <c r="D105" i="72"/>
  <c r="D104" i="72"/>
  <c r="D103" i="72"/>
  <c r="D102" i="72"/>
  <c r="D101" i="72"/>
  <c r="D100" i="72"/>
  <c r="D99" i="72"/>
  <c r="D98" i="72"/>
  <c r="D97" i="72"/>
  <c r="D96" i="72"/>
  <c r="D95" i="72"/>
  <c r="D94" i="72"/>
  <c r="D93" i="72"/>
  <c r="D92" i="72"/>
  <c r="D91" i="72"/>
  <c r="D90" i="72"/>
  <c r="D89" i="72"/>
  <c r="D88" i="72"/>
  <c r="D87" i="72"/>
  <c r="D86" i="72"/>
  <c r="D85" i="72"/>
  <c r="D84" i="72"/>
  <c r="D83" i="72"/>
  <c r="D82" i="72"/>
  <c r="D81" i="72"/>
  <c r="D80" i="72"/>
  <c r="D79" i="72"/>
  <c r="D78" i="72"/>
  <c r="D77" i="72"/>
  <c r="D76" i="72"/>
  <c r="D75" i="72"/>
  <c r="D74" i="72"/>
  <c r="D73" i="72"/>
  <c r="D72" i="72"/>
  <c r="D71" i="72"/>
  <c r="D70" i="72"/>
  <c r="D69" i="72"/>
  <c r="D68" i="72"/>
  <c r="D67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0" i="72"/>
  <c r="D19" i="72"/>
  <c r="D18" i="72"/>
  <c r="D15" i="72"/>
  <c r="D14" i="72"/>
  <c r="D10" i="72"/>
  <c r="D6" i="72"/>
  <c r="C1" i="49"/>
  <c r="C1" i="56"/>
  <c r="C1" i="52"/>
  <c r="AM3" i="82"/>
  <c r="AE3" i="82"/>
  <c r="W3" i="82"/>
  <c r="O3" i="82"/>
  <c r="G3" i="82"/>
  <c r="AV3" i="81"/>
  <c r="AL3" i="81"/>
  <c r="AB3" i="81"/>
  <c r="R3" i="81"/>
  <c r="G3" i="81"/>
  <c r="AA3" i="63"/>
  <c r="S3" i="63"/>
  <c r="K3" i="63"/>
  <c r="C3" i="63"/>
  <c r="J3" i="85"/>
  <c r="C3" i="85"/>
  <c r="C3" i="53"/>
  <c r="O3" i="44"/>
  <c r="C3" i="44"/>
  <c r="AJ3" i="87"/>
  <c r="T3" i="87"/>
  <c r="D3" i="87"/>
  <c r="Y3" i="40"/>
  <c r="O3" i="40"/>
  <c r="D3" i="40"/>
  <c r="B3" i="41"/>
  <c r="O116" i="44"/>
  <c r="O115" i="44"/>
  <c r="X115" i="44" s="1"/>
  <c r="O114" i="44"/>
  <c r="W114" i="44" s="1"/>
  <c r="O113" i="44"/>
  <c r="X113" i="44" s="1"/>
  <c r="O112" i="44"/>
  <c r="S112" i="44" s="1"/>
  <c r="O111" i="44"/>
  <c r="U111" i="44" s="1"/>
  <c r="O110" i="44"/>
  <c r="O109" i="44"/>
  <c r="U109" i="44" s="1"/>
  <c r="O108" i="44"/>
  <c r="U108" i="44" s="1"/>
  <c r="O107" i="44"/>
  <c r="X107" i="44" s="1"/>
  <c r="O106" i="44"/>
  <c r="U106" i="44" s="1"/>
  <c r="O105" i="44"/>
  <c r="O104" i="44"/>
  <c r="W104" i="44" s="1"/>
  <c r="O103" i="44"/>
  <c r="U103" i="44" s="1"/>
  <c r="O102" i="44"/>
  <c r="Y102" i="44" s="1"/>
  <c r="O101" i="44"/>
  <c r="V101" i="44" s="1"/>
  <c r="O100" i="44"/>
  <c r="O99" i="44"/>
  <c r="X99" i="44" s="1"/>
  <c r="O98" i="44"/>
  <c r="U98" i="44" s="1"/>
  <c r="O97" i="44"/>
  <c r="O96" i="44"/>
  <c r="T96" i="44" s="1"/>
  <c r="O95" i="44"/>
  <c r="V95" i="44" s="1"/>
  <c r="O94" i="44"/>
  <c r="T94" i="44" s="1"/>
  <c r="O93" i="44"/>
  <c r="O92" i="44"/>
  <c r="T92" i="44" s="1"/>
  <c r="O91" i="44"/>
  <c r="O90" i="44"/>
  <c r="O89" i="44"/>
  <c r="T89" i="44" s="1"/>
  <c r="O88" i="44"/>
  <c r="U88" i="44" s="1"/>
  <c r="O87" i="44"/>
  <c r="X87" i="44" s="1"/>
  <c r="O86" i="44"/>
  <c r="T86" i="44" s="1"/>
  <c r="O85" i="44"/>
  <c r="V85" i="44" s="1"/>
  <c r="O84" i="44"/>
  <c r="O83" i="44"/>
  <c r="X83" i="44" s="1"/>
  <c r="O82" i="44"/>
  <c r="O81" i="44"/>
  <c r="U81" i="44" s="1"/>
  <c r="O80" i="44"/>
  <c r="W80" i="44" s="1"/>
  <c r="O79" i="44"/>
  <c r="V79" i="44" s="1"/>
  <c r="O78" i="44"/>
  <c r="V78" i="44" s="1"/>
  <c r="O77" i="44"/>
  <c r="W77" i="44" s="1"/>
  <c r="O76" i="44"/>
  <c r="O75" i="44"/>
  <c r="X75" i="44" s="1"/>
  <c r="O74" i="44"/>
  <c r="O73" i="44"/>
  <c r="V73" i="44" s="1"/>
  <c r="O72" i="44"/>
  <c r="U72" i="44" s="1"/>
  <c r="O71" i="44"/>
  <c r="Y71" i="44" s="1"/>
  <c r="O70" i="44"/>
  <c r="X70" i="44" s="1"/>
  <c r="O69" i="44"/>
  <c r="U69" i="44" s="1"/>
  <c r="O68" i="44"/>
  <c r="O67" i="44"/>
  <c r="W67" i="44" s="1"/>
  <c r="O66" i="44"/>
  <c r="T66" i="44" s="1"/>
  <c r="O65" i="44"/>
  <c r="U65" i="44" s="1"/>
  <c r="O64" i="44"/>
  <c r="O63" i="44"/>
  <c r="T63" i="44" s="1"/>
  <c r="O62" i="44"/>
  <c r="X62" i="44" s="1"/>
  <c r="O61" i="44"/>
  <c r="O60" i="44"/>
  <c r="O59" i="44"/>
  <c r="X59" i="44" s="1"/>
  <c r="O58" i="44"/>
  <c r="T58" i="44" s="1"/>
  <c r="O57" i="44"/>
  <c r="U57" i="44" s="1"/>
  <c r="O56" i="44"/>
  <c r="O55" i="44"/>
  <c r="X55" i="44" s="1"/>
  <c r="O54" i="44"/>
  <c r="O53" i="44"/>
  <c r="T53" i="44" s="1"/>
  <c r="O52" i="44"/>
  <c r="X52" i="44" s="1"/>
  <c r="O51" i="44"/>
  <c r="X51" i="44" s="1"/>
  <c r="O50" i="44"/>
  <c r="U50" i="44" s="1"/>
  <c r="O49" i="44"/>
  <c r="W49" i="44" s="1"/>
  <c r="O48" i="44"/>
  <c r="O47" i="44"/>
  <c r="U47" i="44" s="1"/>
  <c r="O46" i="44"/>
  <c r="Y46" i="44" s="1"/>
  <c r="O45" i="44"/>
  <c r="V45" i="44" s="1"/>
  <c r="O44" i="44"/>
  <c r="W44" i="44" s="1"/>
  <c r="O43" i="44"/>
  <c r="O42" i="44"/>
  <c r="Y42" i="44" s="1"/>
  <c r="O41" i="44"/>
  <c r="X41" i="44" s="1"/>
  <c r="O40" i="44"/>
  <c r="W40" i="44" s="1"/>
  <c r="O39" i="44"/>
  <c r="T39" i="44" s="1"/>
  <c r="O38" i="44"/>
  <c r="S38" i="44" s="1"/>
  <c r="O37" i="44"/>
  <c r="S37" i="44" s="1"/>
  <c r="O36" i="44"/>
  <c r="O35" i="44"/>
  <c r="O34" i="44"/>
  <c r="U34" i="44" s="1"/>
  <c r="O33" i="44"/>
  <c r="W33" i="44" s="1"/>
  <c r="O32" i="44"/>
  <c r="O31" i="44"/>
  <c r="X31" i="44" s="1"/>
  <c r="O30" i="44"/>
  <c r="O29" i="44"/>
  <c r="O28" i="44"/>
  <c r="U28" i="44" s="1"/>
  <c r="O27" i="44"/>
  <c r="S27" i="44" s="1"/>
  <c r="O26" i="44"/>
  <c r="U26" i="44" s="1"/>
  <c r="O25" i="44"/>
  <c r="S25" i="44" s="1"/>
  <c r="O24" i="44"/>
  <c r="S24" i="44" s="1"/>
  <c r="O23" i="44"/>
  <c r="S23" i="44" s="1"/>
  <c r="O22" i="44"/>
  <c r="U22" i="44" s="1"/>
  <c r="O21" i="44"/>
  <c r="S21" i="44" s="1"/>
  <c r="O20" i="44"/>
  <c r="O19" i="44"/>
  <c r="Y19" i="44" s="1"/>
  <c r="O18" i="44"/>
  <c r="U18" i="44" s="1"/>
  <c r="O17" i="44"/>
  <c r="S17" i="44" s="1"/>
  <c r="O16" i="44"/>
  <c r="T16" i="44" s="1"/>
  <c r="O15" i="44"/>
  <c r="U15" i="44" s="1"/>
  <c r="O14" i="44"/>
  <c r="W14" i="44" s="1"/>
  <c r="O13" i="44"/>
  <c r="V13" i="44" s="1"/>
  <c r="O12" i="44"/>
  <c r="O11" i="44"/>
  <c r="X11" i="44" s="1"/>
  <c r="C1" i="72"/>
  <c r="D1" i="87"/>
  <c r="A1" i="37"/>
  <c r="A1" i="86"/>
  <c r="C1" i="85"/>
  <c r="C1" i="66"/>
  <c r="C1" i="63"/>
  <c r="C1" i="53"/>
  <c r="C1" i="44"/>
  <c r="G1" i="82"/>
  <c r="D1" i="40"/>
  <c r="G1" i="81"/>
  <c r="B1" i="41"/>
  <c r="C113" i="44"/>
  <c r="G113" i="44" s="1"/>
  <c r="C108" i="44"/>
  <c r="G108" i="44" s="1"/>
  <c r="C103" i="44"/>
  <c r="L103" i="44" s="1"/>
  <c r="C98" i="44"/>
  <c r="G98" i="44" s="1"/>
  <c r="C93" i="44"/>
  <c r="J93" i="44" s="1"/>
  <c r="C88" i="44"/>
  <c r="I88" i="44" s="1"/>
  <c r="C83" i="44"/>
  <c r="J83" i="44" s="1"/>
  <c r="C78" i="44"/>
  <c r="J78" i="44" s="1"/>
  <c r="C73" i="44"/>
  <c r="H73" i="44" s="1"/>
  <c r="C68" i="44"/>
  <c r="K68" i="44" s="1"/>
  <c r="C63" i="44"/>
  <c r="C58" i="44"/>
  <c r="G58" i="44" s="1"/>
  <c r="C53" i="44"/>
  <c r="J53" i="44" s="1"/>
  <c r="C48" i="44"/>
  <c r="C43" i="44"/>
  <c r="L43" i="44" s="1"/>
  <c r="C38" i="44"/>
  <c r="K38" i="44" s="1"/>
  <c r="C33" i="44"/>
  <c r="M33" i="44" s="1"/>
  <c r="C28" i="44"/>
  <c r="G28" i="44" s="1"/>
  <c r="C23" i="44"/>
  <c r="J23" i="44" s="1"/>
  <c r="C18" i="44"/>
  <c r="F114" i="53"/>
  <c r="F115" i="85" s="1"/>
  <c r="F113" i="53"/>
  <c r="F114" i="85" s="1"/>
  <c r="F112" i="53"/>
  <c r="F113" i="85" s="1"/>
  <c r="F111" i="53"/>
  <c r="F112" i="85" s="1"/>
  <c r="F110" i="53"/>
  <c r="F111" i="85" s="1"/>
  <c r="F109" i="53"/>
  <c r="F110" i="85" s="1"/>
  <c r="F108" i="53"/>
  <c r="F109" i="85" s="1"/>
  <c r="F107" i="53"/>
  <c r="F108" i="85" s="1"/>
  <c r="F106" i="53"/>
  <c r="F105" i="53"/>
  <c r="F106" i="85" s="1"/>
  <c r="F104" i="53"/>
  <c r="F105" i="85" s="1"/>
  <c r="F103" i="53"/>
  <c r="F104" i="85" s="1"/>
  <c r="F102" i="53"/>
  <c r="F101" i="53"/>
  <c r="F102" i="85" s="1"/>
  <c r="F100" i="53"/>
  <c r="F101" i="85" s="1"/>
  <c r="F99" i="53"/>
  <c r="F100" i="85" s="1"/>
  <c r="F98" i="53"/>
  <c r="F99" i="85" s="1"/>
  <c r="F97" i="53"/>
  <c r="F98" i="85" s="1"/>
  <c r="F96" i="53"/>
  <c r="F97" i="85" s="1"/>
  <c r="F95" i="53"/>
  <c r="F96" i="85" s="1"/>
  <c r="F94" i="53"/>
  <c r="F95" i="85" s="1"/>
  <c r="F93" i="53"/>
  <c r="F94" i="85" s="1"/>
  <c r="F92" i="53"/>
  <c r="F93" i="85" s="1"/>
  <c r="F91" i="53"/>
  <c r="F92" i="85" s="1"/>
  <c r="F90" i="53"/>
  <c r="F91" i="85" s="1"/>
  <c r="F89" i="53"/>
  <c r="F90" i="85" s="1"/>
  <c r="F88" i="53"/>
  <c r="F89" i="85" s="1"/>
  <c r="F87" i="53"/>
  <c r="F88" i="85" s="1"/>
  <c r="F86" i="53"/>
  <c r="F87" i="85" s="1"/>
  <c r="F85" i="53"/>
  <c r="F86" i="85" s="1"/>
  <c r="F84" i="53"/>
  <c r="F85" i="85" s="1"/>
  <c r="F83" i="53"/>
  <c r="F84" i="85" s="1"/>
  <c r="F82" i="53"/>
  <c r="F83" i="85" s="1"/>
  <c r="F81" i="53"/>
  <c r="F82" i="85" s="1"/>
  <c r="F80" i="53"/>
  <c r="F81" i="85" s="1"/>
  <c r="F79" i="53"/>
  <c r="F80" i="85" s="1"/>
  <c r="F78" i="53"/>
  <c r="F79" i="85" s="1"/>
  <c r="F77" i="53"/>
  <c r="F78" i="85" s="1"/>
  <c r="F76" i="53"/>
  <c r="F77" i="85" s="1"/>
  <c r="F75" i="53"/>
  <c r="F76" i="85" s="1"/>
  <c r="F74" i="53"/>
  <c r="F75" i="85" s="1"/>
  <c r="F73" i="53"/>
  <c r="F74" i="85" s="1"/>
  <c r="F72" i="53"/>
  <c r="F73" i="85" s="1"/>
  <c r="F71" i="53"/>
  <c r="F72" i="85" s="1"/>
  <c r="F70" i="53"/>
  <c r="F71" i="85" s="1"/>
  <c r="F69" i="53"/>
  <c r="F70" i="85" s="1"/>
  <c r="F68" i="53"/>
  <c r="F69" i="85" s="1"/>
  <c r="F67" i="53"/>
  <c r="F68" i="85" s="1"/>
  <c r="F66" i="53"/>
  <c r="F67" i="85" s="1"/>
  <c r="F65" i="53"/>
  <c r="F66" i="85" s="1"/>
  <c r="F64" i="53"/>
  <c r="F65" i="85" s="1"/>
  <c r="F63" i="53"/>
  <c r="F64" i="85" s="1"/>
  <c r="F62" i="53"/>
  <c r="F63" i="85" s="1"/>
  <c r="F61" i="53"/>
  <c r="F62" i="85" s="1"/>
  <c r="F60" i="53"/>
  <c r="F61" i="85" s="1"/>
  <c r="F59" i="53"/>
  <c r="F60" i="85" s="1"/>
  <c r="F58" i="53"/>
  <c r="F59" i="85" s="1"/>
  <c r="F57" i="53"/>
  <c r="F58" i="85" s="1"/>
  <c r="F56" i="53"/>
  <c r="F57" i="85" s="1"/>
  <c r="F55" i="53"/>
  <c r="F56" i="85" s="1"/>
  <c r="F54" i="53"/>
  <c r="F55" i="85" s="1"/>
  <c r="F53" i="53"/>
  <c r="F54" i="85" s="1"/>
  <c r="F52" i="53"/>
  <c r="F53" i="85" s="1"/>
  <c r="F51" i="53"/>
  <c r="F52" i="85" s="1"/>
  <c r="F50" i="53"/>
  <c r="F51" i="85" s="1"/>
  <c r="F49" i="53"/>
  <c r="F50" i="85" s="1"/>
  <c r="F48" i="53"/>
  <c r="F49" i="85" s="1"/>
  <c r="F47" i="53"/>
  <c r="F48" i="85" s="1"/>
  <c r="F46" i="53"/>
  <c r="F47" i="85" s="1"/>
  <c r="F45" i="53"/>
  <c r="F46" i="85" s="1"/>
  <c r="F44" i="53"/>
  <c r="F45" i="85" s="1"/>
  <c r="F43" i="53"/>
  <c r="F44" i="85" s="1"/>
  <c r="F42" i="53"/>
  <c r="F43" i="85" s="1"/>
  <c r="F41" i="53"/>
  <c r="F42" i="85" s="1"/>
  <c r="F40" i="53"/>
  <c r="F41" i="85" s="1"/>
  <c r="F39" i="53"/>
  <c r="F40" i="85" s="1"/>
  <c r="F38" i="53"/>
  <c r="F39" i="85" s="1"/>
  <c r="F37" i="53"/>
  <c r="F38" i="85" s="1"/>
  <c r="F36" i="53"/>
  <c r="F37" i="85" s="1"/>
  <c r="F35" i="53"/>
  <c r="F36" i="85" s="1"/>
  <c r="F34" i="53"/>
  <c r="F35" i="85" s="1"/>
  <c r="F33" i="53"/>
  <c r="F34" i="85" s="1"/>
  <c r="F32" i="53"/>
  <c r="F33" i="85" s="1"/>
  <c r="F31" i="53"/>
  <c r="F32" i="85" s="1"/>
  <c r="F30" i="53"/>
  <c r="F29" i="53"/>
  <c r="F30" i="85" s="1"/>
  <c r="F28" i="53"/>
  <c r="F29" i="85" s="1"/>
  <c r="F27" i="53"/>
  <c r="F28" i="85" s="1"/>
  <c r="F26" i="53"/>
  <c r="F25" i="53"/>
  <c r="F26" i="85" s="1"/>
  <c r="F24" i="53"/>
  <c r="F25" i="85" s="1"/>
  <c r="F23" i="53"/>
  <c r="F24" i="85" s="1"/>
  <c r="F22" i="53"/>
  <c r="F23" i="85" s="1"/>
  <c r="F21" i="53"/>
  <c r="F22" i="85" s="1"/>
  <c r="F20" i="53"/>
  <c r="F21" i="85" s="1"/>
  <c r="F19" i="53"/>
  <c r="F20" i="85" s="1"/>
  <c r="F18" i="53"/>
  <c r="F19" i="85" s="1"/>
  <c r="F17" i="53"/>
  <c r="F18" i="85" s="1"/>
  <c r="F16" i="53"/>
  <c r="F17" i="85" s="1"/>
  <c r="F15" i="53"/>
  <c r="F16" i="85" s="1"/>
  <c r="F14" i="53"/>
  <c r="F15" i="85" s="1"/>
  <c r="F13" i="53"/>
  <c r="F14" i="85" s="1"/>
  <c r="F12" i="53"/>
  <c r="F13" i="85" s="1"/>
  <c r="F11" i="53"/>
  <c r="F12" i="85" s="1"/>
  <c r="F10" i="53"/>
  <c r="F11" i="85" s="1"/>
  <c r="F9" i="53"/>
  <c r="F10" i="85" s="1"/>
  <c r="F8" i="53"/>
  <c r="F9" i="85" s="1"/>
  <c r="C114" i="53"/>
  <c r="C113" i="53"/>
  <c r="C112" i="53"/>
  <c r="C111" i="53"/>
  <c r="C110" i="53"/>
  <c r="C109" i="53"/>
  <c r="C108" i="53"/>
  <c r="C107" i="53"/>
  <c r="C106" i="53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93" i="53"/>
  <c r="C92" i="53"/>
  <c r="C91" i="53"/>
  <c r="C90" i="53"/>
  <c r="C89" i="53"/>
  <c r="C88" i="53"/>
  <c r="C87" i="53"/>
  <c r="C86" i="53"/>
  <c r="C85" i="53"/>
  <c r="C84" i="53"/>
  <c r="C83" i="53"/>
  <c r="C82" i="53"/>
  <c r="C81" i="53"/>
  <c r="C80" i="53"/>
  <c r="C79" i="53"/>
  <c r="C78" i="53"/>
  <c r="C77" i="53"/>
  <c r="C76" i="53"/>
  <c r="C75" i="53"/>
  <c r="C74" i="53"/>
  <c r="C73" i="53"/>
  <c r="C72" i="53"/>
  <c r="C71" i="53"/>
  <c r="C70" i="53"/>
  <c r="C69" i="53"/>
  <c r="C68" i="53"/>
  <c r="C67" i="53"/>
  <c r="C66" i="53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11" i="44"/>
  <c r="M11" i="44" s="1"/>
  <c r="C12" i="44"/>
  <c r="J12" i="44" s="1"/>
  <c r="C13" i="44"/>
  <c r="L13" i="44" s="1"/>
  <c r="C14" i="44"/>
  <c r="J14" i="44" s="1"/>
  <c r="C15" i="44"/>
  <c r="J15" i="44" s="1"/>
  <c r="C16" i="44"/>
  <c r="H16" i="44" s="1"/>
  <c r="C17" i="44"/>
  <c r="H17" i="44" s="1"/>
  <c r="C19" i="44"/>
  <c r="K19" i="44" s="1"/>
  <c r="C20" i="44"/>
  <c r="C21" i="44"/>
  <c r="H21" i="44" s="1"/>
  <c r="C22" i="44"/>
  <c r="L22" i="44" s="1"/>
  <c r="C24" i="44"/>
  <c r="H24" i="44" s="1"/>
  <c r="C25" i="44"/>
  <c r="K25" i="44" s="1"/>
  <c r="C26" i="44"/>
  <c r="H26" i="44" s="1"/>
  <c r="C27" i="44"/>
  <c r="K27" i="44" s="1"/>
  <c r="C29" i="44"/>
  <c r="C30" i="44"/>
  <c r="J30" i="44" s="1"/>
  <c r="C31" i="44"/>
  <c r="C32" i="44"/>
  <c r="L32" i="44" s="1"/>
  <c r="C34" i="44"/>
  <c r="H34" i="44" s="1"/>
  <c r="C35" i="44"/>
  <c r="J35" i="44" s="1"/>
  <c r="C36" i="44"/>
  <c r="M36" i="44" s="1"/>
  <c r="C37" i="44"/>
  <c r="M37" i="44" s="1"/>
  <c r="C39" i="44"/>
  <c r="L39" i="44" s="1"/>
  <c r="C40" i="44"/>
  <c r="M40" i="44" s="1"/>
  <c r="C41" i="44"/>
  <c r="M41" i="44" s="1"/>
  <c r="C42" i="44"/>
  <c r="H42" i="44" s="1"/>
  <c r="C44" i="44"/>
  <c r="G44" i="44" s="1"/>
  <c r="C45" i="44"/>
  <c r="L45" i="44" s="1"/>
  <c r="C46" i="44"/>
  <c r="H46" i="44" s="1"/>
  <c r="C47" i="44"/>
  <c r="I47" i="44" s="1"/>
  <c r="C49" i="44"/>
  <c r="J49" i="44" s="1"/>
  <c r="C50" i="44"/>
  <c r="K50" i="44" s="1"/>
  <c r="C51" i="44"/>
  <c r="H51" i="44" s="1"/>
  <c r="C52" i="44"/>
  <c r="L52" i="44" s="1"/>
  <c r="C54" i="44"/>
  <c r="J54" i="44" s="1"/>
  <c r="C55" i="44"/>
  <c r="J55" i="44" s="1"/>
  <c r="C56" i="44"/>
  <c r="K56" i="44" s="1"/>
  <c r="C57" i="44"/>
  <c r="I57" i="44" s="1"/>
  <c r="C59" i="44"/>
  <c r="M59" i="44" s="1"/>
  <c r="C60" i="44"/>
  <c r="I60" i="44" s="1"/>
  <c r="C61" i="44"/>
  <c r="H61" i="44" s="1"/>
  <c r="C62" i="44"/>
  <c r="L62" i="44" s="1"/>
  <c r="C64" i="44"/>
  <c r="L64" i="44" s="1"/>
  <c r="C65" i="44"/>
  <c r="G65" i="44" s="1"/>
  <c r="C66" i="44"/>
  <c r="L66" i="44" s="1"/>
  <c r="C67" i="44"/>
  <c r="K67" i="44" s="1"/>
  <c r="C69" i="44"/>
  <c r="K69" i="44" s="1"/>
  <c r="C70" i="44"/>
  <c r="I70" i="44" s="1"/>
  <c r="C71" i="44"/>
  <c r="J71" i="44" s="1"/>
  <c r="C72" i="44"/>
  <c r="L72" i="44" s="1"/>
  <c r="C74" i="44"/>
  <c r="H74" i="44" s="1"/>
  <c r="C75" i="44"/>
  <c r="I75" i="44" s="1"/>
  <c r="C76" i="44"/>
  <c r="H76" i="44" s="1"/>
  <c r="C77" i="44"/>
  <c r="J77" i="44" s="1"/>
  <c r="C79" i="44"/>
  <c r="L79" i="44" s="1"/>
  <c r="C80" i="44"/>
  <c r="L80" i="44" s="1"/>
  <c r="C81" i="44"/>
  <c r="I81" i="44" s="1"/>
  <c r="C82" i="44"/>
  <c r="M82" i="44" s="1"/>
  <c r="C84" i="44"/>
  <c r="L84" i="44" s="1"/>
  <c r="C85" i="44"/>
  <c r="G85" i="44" s="1"/>
  <c r="C86" i="44"/>
  <c r="G86" i="44" s="1"/>
  <c r="C87" i="44"/>
  <c r="G87" i="44" s="1"/>
  <c r="C89" i="44"/>
  <c r="M89" i="44" s="1"/>
  <c r="C90" i="44"/>
  <c r="M90" i="44" s="1"/>
  <c r="C91" i="44"/>
  <c r="K91" i="44" s="1"/>
  <c r="C92" i="44"/>
  <c r="J92" i="44" s="1"/>
  <c r="C94" i="44"/>
  <c r="J94" i="44" s="1"/>
  <c r="C95" i="44"/>
  <c r="K95" i="44" s="1"/>
  <c r="C96" i="44"/>
  <c r="H96" i="44" s="1"/>
  <c r="C97" i="44"/>
  <c r="K97" i="44" s="1"/>
  <c r="C99" i="44"/>
  <c r="L99" i="44" s="1"/>
  <c r="C100" i="44"/>
  <c r="J100" i="44" s="1"/>
  <c r="C101" i="44"/>
  <c r="J101" i="44" s="1"/>
  <c r="C102" i="44"/>
  <c r="H102" i="44" s="1"/>
  <c r="C104" i="44"/>
  <c r="J104" i="44" s="1"/>
  <c r="C105" i="44"/>
  <c r="L105" i="44" s="1"/>
  <c r="C106" i="44"/>
  <c r="I106" i="44" s="1"/>
  <c r="C107" i="44"/>
  <c r="I107" i="44" s="1"/>
  <c r="C109" i="44"/>
  <c r="H109" i="44" s="1"/>
  <c r="C110" i="44"/>
  <c r="J110" i="44" s="1"/>
  <c r="C111" i="44"/>
  <c r="C112" i="44"/>
  <c r="C114" i="44"/>
  <c r="J114" i="44" s="1"/>
  <c r="C115" i="44"/>
  <c r="I115" i="44" s="1"/>
  <c r="C116" i="44"/>
  <c r="L116" i="44" s="1"/>
  <c r="E116" i="42"/>
  <c r="C117" i="42"/>
  <c r="Q7" i="34"/>
  <c r="R7" i="34"/>
  <c r="S7" i="34"/>
  <c r="T7" i="34"/>
  <c r="U7" i="34"/>
  <c r="V7" i="34"/>
  <c r="P113" i="34"/>
  <c r="Q113" i="34"/>
  <c r="R113" i="34"/>
  <c r="S113" i="34"/>
  <c r="T113" i="34"/>
  <c r="U113" i="34"/>
  <c r="V113" i="34"/>
  <c r="P112" i="34"/>
  <c r="Q112" i="34"/>
  <c r="R112" i="34"/>
  <c r="S112" i="34"/>
  <c r="T112" i="34"/>
  <c r="U112" i="34"/>
  <c r="V112" i="34"/>
  <c r="P111" i="34"/>
  <c r="Q111" i="34"/>
  <c r="R111" i="34"/>
  <c r="S111" i="34"/>
  <c r="T111" i="34"/>
  <c r="U111" i="34"/>
  <c r="V111" i="34"/>
  <c r="P110" i="34"/>
  <c r="Q110" i="34"/>
  <c r="R110" i="34"/>
  <c r="S110" i="34"/>
  <c r="T110" i="34"/>
  <c r="U110" i="34"/>
  <c r="V110" i="34"/>
  <c r="P109" i="34"/>
  <c r="Q109" i="34"/>
  <c r="R109" i="34"/>
  <c r="S109" i="34"/>
  <c r="T109" i="34"/>
  <c r="U109" i="34"/>
  <c r="V109" i="34"/>
  <c r="P108" i="34"/>
  <c r="Q108" i="34"/>
  <c r="R108" i="34"/>
  <c r="S108" i="34"/>
  <c r="T108" i="34"/>
  <c r="U108" i="34"/>
  <c r="V108" i="34"/>
  <c r="P107" i="34"/>
  <c r="Q107" i="34"/>
  <c r="R107" i="34"/>
  <c r="S107" i="34"/>
  <c r="T107" i="34"/>
  <c r="U107" i="34"/>
  <c r="V107" i="34"/>
  <c r="P106" i="34"/>
  <c r="Q106" i="34"/>
  <c r="R106" i="34"/>
  <c r="S106" i="34"/>
  <c r="T106" i="34"/>
  <c r="U106" i="34"/>
  <c r="V106" i="34"/>
  <c r="P105" i="34"/>
  <c r="Q105" i="34"/>
  <c r="R105" i="34"/>
  <c r="S105" i="34"/>
  <c r="T105" i="34"/>
  <c r="U105" i="34"/>
  <c r="V105" i="34"/>
  <c r="P104" i="34"/>
  <c r="Q104" i="34"/>
  <c r="R104" i="34"/>
  <c r="S104" i="34"/>
  <c r="T104" i="34"/>
  <c r="U104" i="34"/>
  <c r="V104" i="34"/>
  <c r="P103" i="34"/>
  <c r="Q103" i="34"/>
  <c r="R103" i="34"/>
  <c r="S103" i="34"/>
  <c r="T103" i="34"/>
  <c r="U103" i="34"/>
  <c r="V103" i="34"/>
  <c r="P102" i="34"/>
  <c r="Q102" i="34"/>
  <c r="R102" i="34"/>
  <c r="S102" i="34"/>
  <c r="T102" i="34"/>
  <c r="U102" i="34"/>
  <c r="V102" i="34"/>
  <c r="P101" i="34"/>
  <c r="Q101" i="34"/>
  <c r="R101" i="34"/>
  <c r="S101" i="34"/>
  <c r="T101" i="34"/>
  <c r="U101" i="34"/>
  <c r="V101" i="34"/>
  <c r="P100" i="34"/>
  <c r="Q100" i="34"/>
  <c r="R100" i="34"/>
  <c r="S100" i="34"/>
  <c r="T100" i="34"/>
  <c r="U100" i="34"/>
  <c r="V100" i="34"/>
  <c r="P99" i="34"/>
  <c r="Q99" i="34"/>
  <c r="R99" i="34"/>
  <c r="S99" i="34"/>
  <c r="T99" i="34"/>
  <c r="U99" i="34"/>
  <c r="V99" i="34"/>
  <c r="P98" i="34"/>
  <c r="Q98" i="34"/>
  <c r="R98" i="34"/>
  <c r="S98" i="34"/>
  <c r="T98" i="34"/>
  <c r="U98" i="34"/>
  <c r="V98" i="34"/>
  <c r="P97" i="34"/>
  <c r="Q97" i="34"/>
  <c r="R97" i="34"/>
  <c r="S97" i="34"/>
  <c r="T97" i="34"/>
  <c r="U97" i="34"/>
  <c r="V97" i="34"/>
  <c r="P96" i="34"/>
  <c r="Q96" i="34"/>
  <c r="R96" i="34"/>
  <c r="S96" i="34"/>
  <c r="T96" i="34"/>
  <c r="U96" i="34"/>
  <c r="V96" i="34"/>
  <c r="P95" i="34"/>
  <c r="Q95" i="34"/>
  <c r="R95" i="34"/>
  <c r="S95" i="34"/>
  <c r="T95" i="34"/>
  <c r="U95" i="34"/>
  <c r="V95" i="34"/>
  <c r="P94" i="34"/>
  <c r="Q94" i="34"/>
  <c r="R94" i="34"/>
  <c r="S94" i="34"/>
  <c r="T94" i="34"/>
  <c r="U94" i="34"/>
  <c r="V94" i="34"/>
  <c r="P93" i="34"/>
  <c r="Q93" i="34"/>
  <c r="R93" i="34"/>
  <c r="S93" i="34"/>
  <c r="T93" i="34"/>
  <c r="U93" i="34"/>
  <c r="V93" i="34"/>
  <c r="P92" i="34"/>
  <c r="Q92" i="34"/>
  <c r="R92" i="34"/>
  <c r="S92" i="34"/>
  <c r="T92" i="34"/>
  <c r="U92" i="34"/>
  <c r="V92" i="34"/>
  <c r="P91" i="34"/>
  <c r="Q91" i="34"/>
  <c r="R91" i="34"/>
  <c r="S91" i="34"/>
  <c r="T91" i="34"/>
  <c r="U91" i="34"/>
  <c r="V91" i="34"/>
  <c r="P90" i="34"/>
  <c r="Q90" i="34"/>
  <c r="R90" i="34"/>
  <c r="S90" i="34"/>
  <c r="T90" i="34"/>
  <c r="U90" i="34"/>
  <c r="V90" i="34"/>
  <c r="P89" i="34"/>
  <c r="Q89" i="34"/>
  <c r="R89" i="34"/>
  <c r="S89" i="34"/>
  <c r="T89" i="34"/>
  <c r="U89" i="34"/>
  <c r="V89" i="34"/>
  <c r="P88" i="34"/>
  <c r="Q88" i="34"/>
  <c r="R88" i="34"/>
  <c r="S88" i="34"/>
  <c r="T88" i="34"/>
  <c r="U88" i="34"/>
  <c r="V88" i="34"/>
  <c r="P87" i="34"/>
  <c r="Q87" i="34"/>
  <c r="R87" i="34"/>
  <c r="S87" i="34"/>
  <c r="T87" i="34"/>
  <c r="U87" i="34"/>
  <c r="V87" i="34"/>
  <c r="P86" i="34"/>
  <c r="Q86" i="34"/>
  <c r="R86" i="34"/>
  <c r="S86" i="34"/>
  <c r="T86" i="34"/>
  <c r="U86" i="34"/>
  <c r="V86" i="34"/>
  <c r="P85" i="34"/>
  <c r="Q85" i="34"/>
  <c r="R85" i="34"/>
  <c r="S85" i="34"/>
  <c r="T85" i="34"/>
  <c r="U85" i="34"/>
  <c r="V85" i="34"/>
  <c r="P84" i="34"/>
  <c r="Q84" i="34"/>
  <c r="R84" i="34"/>
  <c r="S84" i="34"/>
  <c r="T84" i="34"/>
  <c r="U84" i="34"/>
  <c r="V84" i="34"/>
  <c r="P83" i="34"/>
  <c r="Q83" i="34"/>
  <c r="R83" i="34"/>
  <c r="S83" i="34"/>
  <c r="T83" i="34"/>
  <c r="U83" i="34"/>
  <c r="V83" i="34"/>
  <c r="P82" i="34"/>
  <c r="Q82" i="34"/>
  <c r="R82" i="34"/>
  <c r="S82" i="34"/>
  <c r="T82" i="34"/>
  <c r="U82" i="34"/>
  <c r="V82" i="34"/>
  <c r="P81" i="34"/>
  <c r="Q81" i="34"/>
  <c r="R81" i="34"/>
  <c r="S81" i="34"/>
  <c r="T81" i="34"/>
  <c r="U81" i="34"/>
  <c r="V81" i="34"/>
  <c r="P80" i="34"/>
  <c r="Q80" i="34"/>
  <c r="R80" i="34"/>
  <c r="S80" i="34"/>
  <c r="T80" i="34"/>
  <c r="U80" i="34"/>
  <c r="V80" i="34"/>
  <c r="P79" i="34"/>
  <c r="Q79" i="34"/>
  <c r="R79" i="34"/>
  <c r="S79" i="34"/>
  <c r="T79" i="34"/>
  <c r="U79" i="34"/>
  <c r="V79" i="34"/>
  <c r="P78" i="34"/>
  <c r="Q78" i="34"/>
  <c r="R78" i="34"/>
  <c r="S78" i="34"/>
  <c r="T78" i="34"/>
  <c r="U78" i="34"/>
  <c r="V78" i="34"/>
  <c r="P77" i="34"/>
  <c r="Q77" i="34"/>
  <c r="R77" i="34"/>
  <c r="S77" i="34"/>
  <c r="T77" i="34"/>
  <c r="U77" i="34"/>
  <c r="V77" i="34"/>
  <c r="P76" i="34"/>
  <c r="Q76" i="34"/>
  <c r="R76" i="34"/>
  <c r="S76" i="34"/>
  <c r="T76" i="34"/>
  <c r="U76" i="34"/>
  <c r="V76" i="34"/>
  <c r="P75" i="34"/>
  <c r="Q75" i="34"/>
  <c r="R75" i="34"/>
  <c r="S75" i="34"/>
  <c r="T75" i="34"/>
  <c r="U75" i="34"/>
  <c r="V75" i="34"/>
  <c r="P74" i="34"/>
  <c r="Q74" i="34"/>
  <c r="R74" i="34"/>
  <c r="S74" i="34"/>
  <c r="T74" i="34"/>
  <c r="U74" i="34"/>
  <c r="V74" i="34"/>
  <c r="P73" i="34"/>
  <c r="Q73" i="34"/>
  <c r="R73" i="34"/>
  <c r="S73" i="34"/>
  <c r="T73" i="34"/>
  <c r="U73" i="34"/>
  <c r="V73" i="34"/>
  <c r="P72" i="34"/>
  <c r="Q72" i="34"/>
  <c r="R72" i="34"/>
  <c r="S72" i="34"/>
  <c r="T72" i="34"/>
  <c r="U72" i="34"/>
  <c r="V72" i="34"/>
  <c r="P71" i="34"/>
  <c r="Q71" i="34"/>
  <c r="R71" i="34"/>
  <c r="S71" i="34"/>
  <c r="T71" i="34"/>
  <c r="U71" i="34"/>
  <c r="V71" i="34"/>
  <c r="P70" i="34"/>
  <c r="Q70" i="34"/>
  <c r="R70" i="34"/>
  <c r="S70" i="34"/>
  <c r="T70" i="34"/>
  <c r="U70" i="34"/>
  <c r="V70" i="34"/>
  <c r="P69" i="34"/>
  <c r="Q69" i="34"/>
  <c r="R69" i="34"/>
  <c r="S69" i="34"/>
  <c r="T69" i="34"/>
  <c r="U69" i="34"/>
  <c r="V69" i="34"/>
  <c r="P68" i="34"/>
  <c r="Q68" i="34"/>
  <c r="R68" i="34"/>
  <c r="S68" i="34"/>
  <c r="T68" i="34"/>
  <c r="U68" i="34"/>
  <c r="V68" i="34"/>
  <c r="P67" i="34"/>
  <c r="Q67" i="34"/>
  <c r="R67" i="34"/>
  <c r="S67" i="34"/>
  <c r="T67" i="34"/>
  <c r="U67" i="34"/>
  <c r="V67" i="34"/>
  <c r="P66" i="34"/>
  <c r="Q66" i="34"/>
  <c r="R66" i="34"/>
  <c r="S66" i="34"/>
  <c r="T66" i="34"/>
  <c r="U66" i="34"/>
  <c r="V66" i="34"/>
  <c r="P65" i="34"/>
  <c r="Q65" i="34"/>
  <c r="R65" i="34"/>
  <c r="S65" i="34"/>
  <c r="T65" i="34"/>
  <c r="U65" i="34"/>
  <c r="V65" i="34"/>
  <c r="P64" i="34"/>
  <c r="Q64" i="34"/>
  <c r="R64" i="34"/>
  <c r="S64" i="34"/>
  <c r="T64" i="34"/>
  <c r="U64" i="34"/>
  <c r="V64" i="34"/>
  <c r="P63" i="34"/>
  <c r="Q63" i="34"/>
  <c r="R63" i="34"/>
  <c r="S63" i="34"/>
  <c r="T63" i="34"/>
  <c r="U63" i="34"/>
  <c r="V63" i="34"/>
  <c r="P62" i="34"/>
  <c r="Q62" i="34"/>
  <c r="R62" i="34"/>
  <c r="S62" i="34"/>
  <c r="T62" i="34"/>
  <c r="U62" i="34"/>
  <c r="V62" i="34"/>
  <c r="P61" i="34"/>
  <c r="Q61" i="34"/>
  <c r="R61" i="34"/>
  <c r="S61" i="34"/>
  <c r="T61" i="34"/>
  <c r="U61" i="34"/>
  <c r="V61" i="34"/>
  <c r="P60" i="34"/>
  <c r="Q60" i="34"/>
  <c r="R60" i="34"/>
  <c r="S60" i="34"/>
  <c r="T60" i="34"/>
  <c r="U60" i="34"/>
  <c r="V60" i="34"/>
  <c r="P59" i="34"/>
  <c r="Q59" i="34"/>
  <c r="R59" i="34"/>
  <c r="S59" i="34"/>
  <c r="T59" i="34"/>
  <c r="U59" i="34"/>
  <c r="V59" i="34"/>
  <c r="P58" i="34"/>
  <c r="Q58" i="34"/>
  <c r="R58" i="34"/>
  <c r="S58" i="34"/>
  <c r="T58" i="34"/>
  <c r="U58" i="34"/>
  <c r="V58" i="34"/>
  <c r="P57" i="34"/>
  <c r="Q57" i="34"/>
  <c r="R57" i="34"/>
  <c r="S57" i="34"/>
  <c r="T57" i="34"/>
  <c r="U57" i="34"/>
  <c r="V57" i="34"/>
  <c r="P56" i="34"/>
  <c r="Q56" i="34"/>
  <c r="R56" i="34"/>
  <c r="S56" i="34"/>
  <c r="T56" i="34"/>
  <c r="U56" i="34"/>
  <c r="V56" i="34"/>
  <c r="P55" i="34"/>
  <c r="Q55" i="34"/>
  <c r="R55" i="34"/>
  <c r="S55" i="34"/>
  <c r="T55" i="34"/>
  <c r="U55" i="34"/>
  <c r="V55" i="34"/>
  <c r="P54" i="34"/>
  <c r="Q54" i="34"/>
  <c r="R54" i="34"/>
  <c r="S54" i="34"/>
  <c r="T54" i="34"/>
  <c r="U54" i="34"/>
  <c r="V54" i="34"/>
  <c r="P53" i="34"/>
  <c r="Q53" i="34"/>
  <c r="R53" i="34"/>
  <c r="S53" i="34"/>
  <c r="T53" i="34"/>
  <c r="U53" i="34"/>
  <c r="V53" i="34"/>
  <c r="P52" i="34"/>
  <c r="Q52" i="34"/>
  <c r="R52" i="34"/>
  <c r="S52" i="34"/>
  <c r="T52" i="34"/>
  <c r="U52" i="34"/>
  <c r="V52" i="34"/>
  <c r="P51" i="34"/>
  <c r="Q51" i="34"/>
  <c r="R51" i="34"/>
  <c r="S51" i="34"/>
  <c r="T51" i="34"/>
  <c r="U51" i="34"/>
  <c r="V51" i="34"/>
  <c r="P50" i="34"/>
  <c r="Q50" i="34"/>
  <c r="R50" i="34"/>
  <c r="S50" i="34"/>
  <c r="T50" i="34"/>
  <c r="U50" i="34"/>
  <c r="V50" i="34"/>
  <c r="P49" i="34"/>
  <c r="Q49" i="34"/>
  <c r="R49" i="34"/>
  <c r="S49" i="34"/>
  <c r="T49" i="34"/>
  <c r="U49" i="34"/>
  <c r="V49" i="34"/>
  <c r="P48" i="34"/>
  <c r="Q48" i="34"/>
  <c r="R48" i="34"/>
  <c r="S48" i="34"/>
  <c r="T48" i="34"/>
  <c r="U48" i="34"/>
  <c r="V48" i="34"/>
  <c r="P47" i="34"/>
  <c r="Q47" i="34"/>
  <c r="R47" i="34"/>
  <c r="S47" i="34"/>
  <c r="T47" i="34"/>
  <c r="U47" i="34"/>
  <c r="V47" i="34"/>
  <c r="P46" i="34"/>
  <c r="Q46" i="34"/>
  <c r="R46" i="34"/>
  <c r="S46" i="34"/>
  <c r="T46" i="34"/>
  <c r="U46" i="34"/>
  <c r="V46" i="34"/>
  <c r="P45" i="34"/>
  <c r="Q45" i="34"/>
  <c r="R45" i="34"/>
  <c r="S45" i="34"/>
  <c r="T45" i="34"/>
  <c r="U45" i="34"/>
  <c r="V45" i="34"/>
  <c r="P44" i="34"/>
  <c r="Q44" i="34"/>
  <c r="R44" i="34"/>
  <c r="S44" i="34"/>
  <c r="T44" i="34"/>
  <c r="U44" i="34"/>
  <c r="V44" i="34"/>
  <c r="P43" i="34"/>
  <c r="Q43" i="34"/>
  <c r="R43" i="34"/>
  <c r="S43" i="34"/>
  <c r="T43" i="34"/>
  <c r="U43" i="34"/>
  <c r="V43" i="34"/>
  <c r="P42" i="34"/>
  <c r="Q42" i="34"/>
  <c r="R42" i="34"/>
  <c r="S42" i="34"/>
  <c r="T42" i="34"/>
  <c r="U42" i="34"/>
  <c r="V42" i="34"/>
  <c r="P41" i="34"/>
  <c r="Q41" i="34"/>
  <c r="R41" i="34"/>
  <c r="S41" i="34"/>
  <c r="T41" i="34"/>
  <c r="U41" i="34"/>
  <c r="V41" i="34"/>
  <c r="P40" i="34"/>
  <c r="Q40" i="34"/>
  <c r="R40" i="34"/>
  <c r="S40" i="34"/>
  <c r="T40" i="34"/>
  <c r="U40" i="34"/>
  <c r="V40" i="34"/>
  <c r="P39" i="34"/>
  <c r="Q39" i="34"/>
  <c r="R39" i="34"/>
  <c r="S39" i="34"/>
  <c r="T39" i="34"/>
  <c r="U39" i="34"/>
  <c r="V39" i="34"/>
  <c r="P38" i="34"/>
  <c r="Q38" i="34"/>
  <c r="R38" i="34"/>
  <c r="S38" i="34"/>
  <c r="T38" i="34"/>
  <c r="U38" i="34"/>
  <c r="V38" i="34"/>
  <c r="P37" i="34"/>
  <c r="Q37" i="34"/>
  <c r="R37" i="34"/>
  <c r="S37" i="34"/>
  <c r="T37" i="34"/>
  <c r="U37" i="34"/>
  <c r="V37" i="34"/>
  <c r="P36" i="34"/>
  <c r="Q36" i="34"/>
  <c r="R36" i="34"/>
  <c r="S36" i="34"/>
  <c r="T36" i="34"/>
  <c r="U36" i="34"/>
  <c r="V36" i="34"/>
  <c r="P35" i="34"/>
  <c r="Q35" i="34"/>
  <c r="R35" i="34"/>
  <c r="S35" i="34"/>
  <c r="T35" i="34"/>
  <c r="U35" i="34"/>
  <c r="V35" i="34"/>
  <c r="P34" i="34"/>
  <c r="Q34" i="34"/>
  <c r="R34" i="34"/>
  <c r="S34" i="34"/>
  <c r="T34" i="34"/>
  <c r="U34" i="34"/>
  <c r="V34" i="34"/>
  <c r="P33" i="34"/>
  <c r="Q33" i="34"/>
  <c r="R33" i="34"/>
  <c r="S33" i="34"/>
  <c r="T33" i="34"/>
  <c r="U33" i="34"/>
  <c r="V33" i="34"/>
  <c r="P32" i="34"/>
  <c r="Q32" i="34"/>
  <c r="R32" i="34"/>
  <c r="S32" i="34"/>
  <c r="T32" i="34"/>
  <c r="U32" i="34"/>
  <c r="V32" i="34"/>
  <c r="P31" i="34"/>
  <c r="Q31" i="34"/>
  <c r="R31" i="34"/>
  <c r="S31" i="34"/>
  <c r="T31" i="34"/>
  <c r="U31" i="34"/>
  <c r="V31" i="34"/>
  <c r="P30" i="34"/>
  <c r="Q30" i="34"/>
  <c r="R30" i="34"/>
  <c r="S30" i="34"/>
  <c r="T30" i="34"/>
  <c r="U30" i="34"/>
  <c r="V30" i="34"/>
  <c r="P29" i="34"/>
  <c r="Q29" i="34"/>
  <c r="R29" i="34"/>
  <c r="S29" i="34"/>
  <c r="T29" i="34"/>
  <c r="U29" i="34"/>
  <c r="V29" i="34"/>
  <c r="P28" i="34"/>
  <c r="Q28" i="34"/>
  <c r="R28" i="34"/>
  <c r="S28" i="34"/>
  <c r="T28" i="34"/>
  <c r="U28" i="34"/>
  <c r="V28" i="34"/>
  <c r="P27" i="34"/>
  <c r="Q27" i="34"/>
  <c r="R27" i="34"/>
  <c r="S27" i="34"/>
  <c r="T27" i="34"/>
  <c r="U27" i="34"/>
  <c r="V27" i="34"/>
  <c r="P26" i="34"/>
  <c r="Q26" i="34"/>
  <c r="R26" i="34"/>
  <c r="S26" i="34"/>
  <c r="T26" i="34"/>
  <c r="U26" i="34"/>
  <c r="V26" i="34"/>
  <c r="P25" i="34"/>
  <c r="Q25" i="34"/>
  <c r="R25" i="34"/>
  <c r="S25" i="34"/>
  <c r="T25" i="34"/>
  <c r="U25" i="34"/>
  <c r="V25" i="34"/>
  <c r="P24" i="34"/>
  <c r="Q24" i="34"/>
  <c r="R24" i="34"/>
  <c r="S24" i="34"/>
  <c r="T24" i="34"/>
  <c r="U24" i="34"/>
  <c r="V24" i="34"/>
  <c r="P23" i="34"/>
  <c r="Q23" i="34"/>
  <c r="R23" i="34"/>
  <c r="S23" i="34"/>
  <c r="T23" i="34"/>
  <c r="U23" i="34"/>
  <c r="V23" i="34"/>
  <c r="P22" i="34"/>
  <c r="Q22" i="34"/>
  <c r="R22" i="34"/>
  <c r="S22" i="34"/>
  <c r="T22" i="34"/>
  <c r="U22" i="34"/>
  <c r="V22" i="34"/>
  <c r="P21" i="34"/>
  <c r="Q21" i="34"/>
  <c r="R21" i="34"/>
  <c r="S21" i="34"/>
  <c r="T21" i="34"/>
  <c r="U21" i="34"/>
  <c r="V21" i="34"/>
  <c r="P20" i="34"/>
  <c r="Q20" i="34"/>
  <c r="R20" i="34"/>
  <c r="S20" i="34"/>
  <c r="T20" i="34"/>
  <c r="U20" i="34"/>
  <c r="V20" i="34"/>
  <c r="P19" i="34"/>
  <c r="Q19" i="34"/>
  <c r="R19" i="34"/>
  <c r="S19" i="34"/>
  <c r="T19" i="34"/>
  <c r="U19" i="34"/>
  <c r="V19" i="34"/>
  <c r="P18" i="34"/>
  <c r="Q18" i="34"/>
  <c r="R18" i="34"/>
  <c r="S18" i="34"/>
  <c r="T18" i="34"/>
  <c r="U18" i="34"/>
  <c r="V18" i="34"/>
  <c r="P17" i="34"/>
  <c r="Q17" i="34"/>
  <c r="R17" i="34"/>
  <c r="S17" i="34"/>
  <c r="T17" i="34"/>
  <c r="U17" i="34"/>
  <c r="V17" i="34"/>
  <c r="P16" i="34"/>
  <c r="Q16" i="34"/>
  <c r="R16" i="34"/>
  <c r="S16" i="34"/>
  <c r="T16" i="34"/>
  <c r="U16" i="34"/>
  <c r="V16" i="34"/>
  <c r="P15" i="34"/>
  <c r="Q15" i="34"/>
  <c r="R15" i="34"/>
  <c r="S15" i="34"/>
  <c r="T15" i="34"/>
  <c r="U15" i="34"/>
  <c r="V15" i="34"/>
  <c r="P14" i="34"/>
  <c r="Q14" i="34"/>
  <c r="R14" i="34"/>
  <c r="S14" i="34"/>
  <c r="T14" i="34"/>
  <c r="U14" i="34"/>
  <c r="V14" i="34"/>
  <c r="P13" i="34"/>
  <c r="Q13" i="34"/>
  <c r="R13" i="34"/>
  <c r="S13" i="34"/>
  <c r="T13" i="34"/>
  <c r="U13" i="34"/>
  <c r="V13" i="34"/>
  <c r="P12" i="34"/>
  <c r="Q12" i="34"/>
  <c r="R12" i="34"/>
  <c r="S12" i="34"/>
  <c r="T12" i="34"/>
  <c r="U12" i="34"/>
  <c r="V12" i="34"/>
  <c r="P11" i="34"/>
  <c r="Q11" i="34"/>
  <c r="R11" i="34"/>
  <c r="S11" i="34"/>
  <c r="T11" i="34"/>
  <c r="U11" i="34"/>
  <c r="V11" i="34"/>
  <c r="P10" i="34"/>
  <c r="Q10" i="34"/>
  <c r="R10" i="34"/>
  <c r="S10" i="34"/>
  <c r="T10" i="34"/>
  <c r="U10" i="34"/>
  <c r="V10" i="34"/>
  <c r="P9" i="34"/>
  <c r="Q9" i="34"/>
  <c r="R9" i="34"/>
  <c r="S9" i="34"/>
  <c r="T9" i="34"/>
  <c r="U9" i="34"/>
  <c r="V9" i="34"/>
  <c r="P8" i="34"/>
  <c r="Q8" i="34"/>
  <c r="R8" i="34"/>
  <c r="S8" i="34"/>
  <c r="T8" i="34"/>
  <c r="U8" i="34"/>
  <c r="V8" i="34"/>
  <c r="S72" i="44"/>
  <c r="T72" i="44"/>
  <c r="S12" i="44"/>
  <c r="S48" i="44"/>
  <c r="T44" i="44"/>
  <c r="S68" i="44"/>
  <c r="S32" i="44"/>
  <c r="T17" i="44"/>
  <c r="T32" i="44"/>
  <c r="S36" i="44"/>
  <c r="T24" i="44"/>
  <c r="T12" i="44"/>
  <c r="T88" i="44"/>
  <c r="T108" i="44"/>
  <c r="S108" i="44"/>
  <c r="Y108" i="44"/>
  <c r="Y44" i="44"/>
  <c r="T114" i="44"/>
  <c r="X108" i="44"/>
  <c r="X44" i="44"/>
  <c r="X12" i="44"/>
  <c r="S10" i="44"/>
  <c r="V107" i="44"/>
  <c r="U107" i="44"/>
  <c r="X86" i="44"/>
  <c r="T102" i="44"/>
  <c r="S31" i="44"/>
  <c r="W55" i="44"/>
  <c r="X71" i="44"/>
  <c r="X17" i="44"/>
  <c r="W32" i="44"/>
  <c r="X32" i="44"/>
  <c r="Y32" i="44"/>
  <c r="U32" i="44"/>
  <c r="V32" i="44"/>
  <c r="U40" i="44"/>
  <c r="V40" i="44"/>
  <c r="W102" i="44"/>
  <c r="T116" i="44"/>
  <c r="S116" i="44"/>
  <c r="U116" i="44"/>
  <c r="V116" i="44"/>
  <c r="W116" i="44"/>
  <c r="X116" i="44"/>
  <c r="W107" i="44"/>
  <c r="V72" i="44"/>
  <c r="Y114" i="44"/>
  <c r="W108" i="44"/>
  <c r="W36" i="44"/>
  <c r="Y10" i="44"/>
  <c r="V108" i="44"/>
  <c r="V44" i="44"/>
  <c r="V36" i="44"/>
  <c r="W23" i="44"/>
  <c r="V12" i="44"/>
  <c r="X10" i="44"/>
  <c r="Y80" i="44"/>
  <c r="W10" i="44"/>
  <c r="Y107" i="44"/>
  <c r="Y99" i="44"/>
  <c r="V18" i="44"/>
  <c r="V10" i="44"/>
  <c r="U10" i="44"/>
  <c r="T107" i="44"/>
  <c r="S107" i="44"/>
  <c r="I58" i="44"/>
  <c r="I93" i="44"/>
  <c r="J48" i="44"/>
  <c r="M103" i="44"/>
  <c r="I38" i="44"/>
  <c r="M93" i="44"/>
  <c r="L93" i="44"/>
  <c r="K93" i="44"/>
  <c r="K53" i="44"/>
  <c r="T71" i="44"/>
  <c r="G93" i="44"/>
  <c r="H93" i="44"/>
  <c r="H38" i="44"/>
  <c r="Y78" i="44"/>
  <c r="U78" i="44"/>
  <c r="Y116" i="44"/>
  <c r="S34" i="44"/>
  <c r="I108" i="44"/>
  <c r="W90" i="44"/>
  <c r="T34" i="44"/>
  <c r="L108" i="44"/>
  <c r="Y50" i="44"/>
  <c r="H108" i="44"/>
  <c r="Y82" i="44"/>
  <c r="W26" i="44"/>
  <c r="X114" i="44"/>
  <c r="S26" i="44"/>
  <c r="X20" i="44"/>
  <c r="H68" i="44"/>
  <c r="X50" i="44"/>
  <c r="G43" i="44"/>
  <c r="Y28" i="44"/>
  <c r="V91" i="44"/>
  <c r="W28" i="44"/>
  <c r="H83" i="44"/>
  <c r="S91" i="44"/>
  <c r="V28" i="44"/>
  <c r="X28" i="44"/>
  <c r="S28" i="44"/>
  <c r="W91" i="44"/>
  <c r="Y91" i="44"/>
  <c r="T28" i="44"/>
  <c r="V92" i="44"/>
  <c r="W76" i="44"/>
  <c r="H103" i="44"/>
  <c r="T99" i="44"/>
  <c r="M63" i="44"/>
  <c r="G103" i="44"/>
  <c r="I63" i="44"/>
  <c r="G63" i="44"/>
  <c r="S99" i="44"/>
  <c r="X92" i="44"/>
  <c r="U76" i="44"/>
  <c r="J28" i="44"/>
  <c r="U99" i="44"/>
  <c r="V99" i="44"/>
  <c r="Y92" i="44"/>
  <c r="S92" i="44"/>
  <c r="K103" i="44"/>
  <c r="L28" i="44"/>
  <c r="W99" i="44"/>
  <c r="X76" i="44"/>
  <c r="Y16" i="44"/>
  <c r="V16" i="44"/>
  <c r="V114" i="44"/>
  <c r="S114" i="44"/>
  <c r="I43" i="44"/>
  <c r="V103" i="44"/>
  <c r="U84" i="44"/>
  <c r="S84" i="44"/>
  <c r="V84" i="44"/>
  <c r="X84" i="44"/>
  <c r="T84" i="44"/>
  <c r="Y84" i="44"/>
  <c r="W84" i="44"/>
  <c r="U70" i="44"/>
  <c r="Y72" i="44"/>
  <c r="W92" i="44"/>
  <c r="U92" i="44"/>
  <c r="J103" i="44"/>
  <c r="I103" i="44"/>
  <c r="T56" i="44"/>
  <c r="U80" i="44"/>
  <c r="V62" i="44"/>
  <c r="T62" i="44"/>
  <c r="Y17" i="44"/>
  <c r="U95" i="44"/>
  <c r="Y12" i="44"/>
  <c r="W12" i="44"/>
  <c r="U12" i="44"/>
  <c r="T47" i="44"/>
  <c r="V76" i="44"/>
  <c r="Y76" i="44"/>
  <c r="T42" i="44"/>
  <c r="W58" i="44"/>
  <c r="W34" i="44"/>
  <c r="S58" i="44"/>
  <c r="W42" i="44"/>
  <c r="S82" i="44"/>
  <c r="Y26" i="44"/>
  <c r="G41" i="44"/>
  <c r="U58" i="44"/>
  <c r="V42" i="44"/>
  <c r="U42" i="44"/>
  <c r="S50" i="44"/>
  <c r="V82" i="44"/>
  <c r="X26" i="44"/>
  <c r="S18" i="44"/>
  <c r="X42" i="44"/>
  <c r="T50" i="44"/>
  <c r="X34" i="44"/>
  <c r="S42" i="44"/>
  <c r="Y34" i="44"/>
  <c r="V50" i="44"/>
  <c r="W50" i="44"/>
  <c r="I18" i="44"/>
  <c r="V34" i="44"/>
  <c r="V26" i="44"/>
  <c r="T26" i="44"/>
  <c r="W62" i="44"/>
  <c r="T70" i="44"/>
  <c r="W78" i="44"/>
  <c r="I78" i="44"/>
  <c r="K78" i="44"/>
  <c r="V86" i="44"/>
  <c r="U62" i="44"/>
  <c r="Y70" i="44"/>
  <c r="X102" i="44"/>
  <c r="U86" i="44"/>
  <c r="G78" i="44"/>
  <c r="Y62" i="44"/>
  <c r="V70" i="44"/>
  <c r="X78" i="44"/>
  <c r="V102" i="44"/>
  <c r="Y86" i="44"/>
  <c r="S62" i="44"/>
  <c r="H78" i="44"/>
  <c r="S70" i="44"/>
  <c r="T78" i="44"/>
  <c r="U46" i="44"/>
  <c r="S102" i="44"/>
  <c r="L78" i="44"/>
  <c r="Y14" i="44"/>
  <c r="W70" i="44"/>
  <c r="S78" i="44"/>
  <c r="W46" i="44"/>
  <c r="J38" i="44"/>
  <c r="U102" i="44"/>
  <c r="G38" i="44"/>
  <c r="M78" i="44"/>
  <c r="S110" i="44"/>
  <c r="S86" i="44"/>
  <c r="W86" i="44"/>
  <c r="T101" i="44"/>
  <c r="Y109" i="44"/>
  <c r="W85" i="44"/>
  <c r="V109" i="44"/>
  <c r="J57" i="44"/>
  <c r="G73" i="44"/>
  <c r="T29" i="44"/>
  <c r="H47" i="44"/>
  <c r="G47" i="44"/>
  <c r="J47" i="44"/>
  <c r="G17" i="44"/>
  <c r="Y85" i="44"/>
  <c r="H57" i="44"/>
  <c r="H37" i="44"/>
  <c r="J37" i="44"/>
  <c r="U101" i="44"/>
  <c r="X69" i="44"/>
  <c r="K37" i="44"/>
  <c r="Y29" i="44"/>
  <c r="L47" i="44"/>
  <c r="I37" i="44"/>
  <c r="M47" i="44"/>
  <c r="K47" i="44"/>
  <c r="T109" i="44"/>
  <c r="M67" i="44"/>
  <c r="M57" i="44"/>
  <c r="X13" i="44"/>
  <c r="U37" i="44"/>
  <c r="I49" i="44"/>
  <c r="L57" i="44"/>
  <c r="G37" i="44"/>
  <c r="J73" i="44"/>
  <c r="W69" i="44"/>
  <c r="I73" i="44"/>
  <c r="U77" i="44"/>
  <c r="W21" i="44"/>
  <c r="W93" i="44"/>
  <c r="X101" i="44"/>
  <c r="S101" i="44"/>
  <c r="T69" i="44"/>
  <c r="L33" i="44"/>
  <c r="J19" i="44"/>
  <c r="S109" i="44"/>
  <c r="S77" i="44"/>
  <c r="Y101" i="44"/>
  <c r="G67" i="44"/>
  <c r="S85" i="44"/>
  <c r="X21" i="44"/>
  <c r="G33" i="44"/>
  <c r="G19" i="44"/>
  <c r="Y69" i="44"/>
  <c r="W109" i="44"/>
  <c r="Y77" i="44"/>
  <c r="G25" i="44"/>
  <c r="I67" i="44"/>
  <c r="W101" i="44"/>
  <c r="S13" i="44"/>
  <c r="I29" i="44"/>
  <c r="W29" i="44"/>
  <c r="J113" i="44"/>
  <c r="X109" i="44"/>
  <c r="U85" i="44"/>
  <c r="T85" i="44"/>
  <c r="L113" i="44"/>
  <c r="X85" i="44"/>
  <c r="U13" i="44"/>
  <c r="T21" i="44"/>
  <c r="I33" i="44"/>
  <c r="S69" i="44"/>
  <c r="H113" i="44"/>
  <c r="K33" i="44"/>
  <c r="K20" i="44"/>
  <c r="Y13" i="44"/>
  <c r="T13" i="44"/>
  <c r="T37" i="44"/>
  <c r="W61" i="44"/>
  <c r="X37" i="44"/>
  <c r="U21" i="44"/>
  <c r="W37" i="44"/>
  <c r="V29" i="44"/>
  <c r="L73" i="44"/>
  <c r="V37" i="44"/>
  <c r="J81" i="44"/>
  <c r="V69" i="44"/>
  <c r="H33" i="44"/>
  <c r="K73" i="44"/>
  <c r="W13" i="44"/>
  <c r="T61" i="44"/>
  <c r="V21" i="44"/>
  <c r="J33" i="44"/>
  <c r="M73" i="44"/>
  <c r="M113" i="44"/>
  <c r="I113" i="44"/>
  <c r="K113" i="44"/>
  <c r="Y37" i="44"/>
  <c r="V57" i="44"/>
  <c r="U97" i="44"/>
  <c r="K18" i="44"/>
  <c r="W17" i="44"/>
  <c r="S97" i="44"/>
  <c r="V17" i="44"/>
  <c r="W105" i="44"/>
  <c r="U17" i="44"/>
  <c r="X97" i="44"/>
  <c r="U105" i="44"/>
  <c r="Y33" i="44"/>
  <c r="V105" i="44"/>
  <c r="T81" i="44"/>
  <c r="X81" i="44"/>
  <c r="X105" i="44"/>
  <c r="S83" i="44"/>
  <c r="T98" i="44"/>
  <c r="L68" i="44"/>
  <c r="U19" i="44"/>
  <c r="J50" i="44"/>
  <c r="V113" i="44"/>
  <c r="S113" i="44"/>
  <c r="U113" i="44"/>
  <c r="V75" i="44"/>
  <c r="T106" i="44"/>
  <c r="K32" i="44"/>
  <c r="V11" i="44"/>
  <c r="X19" i="44"/>
  <c r="W27" i="44"/>
  <c r="U83" i="44"/>
  <c r="V67" i="44"/>
  <c r="V83" i="44"/>
  <c r="V43" i="44"/>
  <c r="V98" i="44"/>
  <c r="K41" i="44"/>
  <c r="L67" i="44"/>
  <c r="Y27" i="44"/>
  <c r="V35" i="44"/>
  <c r="S90" i="44"/>
  <c r="V106" i="44"/>
  <c r="Y51" i="44"/>
  <c r="V19" i="44"/>
  <c r="V90" i="44"/>
  <c r="V27" i="44"/>
  <c r="T113" i="44"/>
  <c r="Y106" i="44"/>
  <c r="U67" i="44"/>
  <c r="U51" i="44"/>
  <c r="T43" i="44"/>
  <c r="W106" i="44"/>
  <c r="W43" i="44"/>
  <c r="H67" i="44"/>
  <c r="H28" i="44"/>
  <c r="Y67" i="44"/>
  <c r="V51" i="44"/>
  <c r="W75" i="44"/>
  <c r="S98" i="44"/>
  <c r="H13" i="44"/>
  <c r="T11" i="44"/>
  <c r="S59" i="44"/>
  <c r="T83" i="44"/>
  <c r="T75" i="44"/>
  <c r="S75" i="44"/>
  <c r="X106" i="44"/>
  <c r="S51" i="44"/>
  <c r="T27" i="44"/>
  <c r="T19" i="44"/>
  <c r="S106" i="44"/>
  <c r="T51" i="44"/>
  <c r="U27" i="44"/>
  <c r="W19" i="44"/>
  <c r="I28" i="44"/>
  <c r="Y113" i="44"/>
  <c r="X98" i="44"/>
  <c r="Y83" i="44"/>
  <c r="U75" i="44"/>
  <c r="Y75" i="44"/>
  <c r="G68" i="44"/>
  <c r="I13" i="44"/>
  <c r="U11" i="44"/>
  <c r="S11" i="44"/>
  <c r="S67" i="44"/>
  <c r="J21" i="44"/>
  <c r="W113" i="44"/>
  <c r="K28" i="44"/>
  <c r="W83" i="44"/>
  <c r="W51" i="44"/>
  <c r="X27" i="44"/>
  <c r="S19" i="44"/>
  <c r="M28" i="44"/>
  <c r="W98" i="44"/>
  <c r="Y98" i="44"/>
  <c r="T67" i="44"/>
  <c r="Y11" i="44"/>
  <c r="W11" i="44"/>
  <c r="S73" i="44"/>
  <c r="T73" i="44"/>
  <c r="L48" i="44"/>
  <c r="I17" i="44"/>
  <c r="U79" i="44"/>
  <c r="Y94" i="44"/>
  <c r="W22" i="44"/>
  <c r="S94" i="44"/>
  <c r="S22" i="44"/>
  <c r="Y60" i="44"/>
  <c r="Y45" i="44"/>
  <c r="U38" i="44"/>
  <c r="X38" i="44"/>
  <c r="W115" i="44"/>
  <c r="V38" i="44"/>
  <c r="W38" i="44"/>
  <c r="H48" i="44"/>
  <c r="U14" i="44"/>
  <c r="Y100" i="44"/>
  <c r="X45" i="44"/>
  <c r="X14" i="44"/>
  <c r="X100" i="44"/>
  <c r="M48" i="44"/>
  <c r="Y115" i="44"/>
  <c r="V60" i="44"/>
  <c r="U45" i="44"/>
  <c r="W94" i="44"/>
  <c r="V22" i="44"/>
  <c r="V14" i="44"/>
  <c r="V30" i="44"/>
  <c r="Y38" i="44"/>
  <c r="I48" i="44"/>
  <c r="X94" i="44"/>
  <c r="T22" i="44"/>
  <c r="T14" i="44"/>
  <c r="U52" i="44"/>
  <c r="J17" i="44"/>
  <c r="T100" i="44"/>
  <c r="S45" i="44"/>
  <c r="W45" i="44"/>
  <c r="Y66" i="44"/>
  <c r="V94" i="44"/>
  <c r="T45" i="44"/>
  <c r="G48" i="44"/>
  <c r="S14" i="44"/>
  <c r="U94" i="44"/>
  <c r="T38" i="44"/>
  <c r="I12" i="44"/>
  <c r="L12" i="44"/>
  <c r="H12" i="44"/>
  <c r="M12" i="44"/>
  <c r="K12" i="44"/>
  <c r="G12" i="44"/>
  <c r="M38" i="44"/>
  <c r="L38" i="44"/>
  <c r="U36" i="44"/>
  <c r="T36" i="44"/>
  <c r="Y36" i="44"/>
  <c r="X36" i="44"/>
  <c r="Y22" i="44"/>
  <c r="X22" i="44"/>
  <c r="M68" i="44"/>
  <c r="J68" i="44"/>
  <c r="I68" i="44"/>
  <c r="S76" i="44"/>
  <c r="T76" i="44"/>
  <c r="U44" i="44"/>
  <c r="X67" i="44"/>
  <c r="K111" i="44"/>
  <c r="I97" i="44"/>
  <c r="U114" i="44"/>
  <c r="W15" i="44"/>
  <c r="V53" i="44"/>
  <c r="S53" i="44"/>
  <c r="W53" i="44"/>
  <c r="Y53" i="44"/>
  <c r="X53" i="44"/>
  <c r="U53" i="44"/>
  <c r="T30" i="44"/>
  <c r="U30" i="44"/>
  <c r="S30" i="44"/>
  <c r="W30" i="44"/>
  <c r="V77" i="44"/>
  <c r="X77" i="44"/>
  <c r="T77" i="44"/>
  <c r="X91" i="44"/>
  <c r="T91" i="44"/>
  <c r="U91" i="44"/>
  <c r="S115" i="44"/>
  <c r="U115" i="44"/>
  <c r="T115" i="44"/>
  <c r="V115" i="44"/>
  <c r="J108" i="44"/>
  <c r="M108" i="44"/>
  <c r="K108" i="44"/>
  <c r="H23" i="44"/>
  <c r="G23" i="44"/>
  <c r="K23" i="44"/>
  <c r="U39" i="44"/>
  <c r="L63" i="44"/>
  <c r="K63" i="44"/>
  <c r="J63" i="44"/>
  <c r="H63" i="44"/>
  <c r="T20" i="44"/>
  <c r="Y20" i="44"/>
  <c r="Y58" i="44"/>
  <c r="X58" i="44"/>
  <c r="V58" i="44"/>
  <c r="G101" i="44"/>
  <c r="I101" i="44"/>
  <c r="X35" i="44"/>
  <c r="Y35" i="44"/>
  <c r="W35" i="44"/>
  <c r="X82" i="44"/>
  <c r="K101" i="44"/>
  <c r="G71" i="44"/>
  <c r="Y21" i="44"/>
  <c r="Y40" i="44"/>
  <c r="G107" i="44"/>
  <c r="S40" i="44"/>
  <c r="T40" i="44"/>
  <c r="S44" i="44"/>
  <c r="X40" i="44"/>
  <c r="W54" i="44"/>
  <c r="I71" i="44"/>
  <c r="H94" i="44"/>
  <c r="L97" i="44"/>
  <c r="J97" i="44"/>
  <c r="H97" i="44"/>
  <c r="G90" i="44"/>
  <c r="I89" i="44"/>
  <c r="M61" i="44"/>
  <c r="M19" i="44"/>
  <c r="J67" i="44"/>
  <c r="AJ8" i="63"/>
  <c r="AJ116" i="63" s="1"/>
  <c r="AI8" i="63"/>
  <c r="R8" i="85"/>
  <c r="Q8" i="85"/>
  <c r="M74" i="44" l="1"/>
  <c r="G110" i="44"/>
  <c r="K86" i="44"/>
  <c r="H107" i="44"/>
  <c r="M76" i="44"/>
  <c r="J116" i="44"/>
  <c r="J107" i="44"/>
  <c r="I76" i="44"/>
  <c r="L76" i="44"/>
  <c r="K76" i="44"/>
  <c r="M104" i="44"/>
  <c r="L24" i="44"/>
  <c r="K24" i="44"/>
  <c r="G76" i="44"/>
  <c r="K116" i="44"/>
  <c r="J76" i="44"/>
  <c r="M24" i="44"/>
  <c r="G79" i="44"/>
  <c r="J24" i="44"/>
  <c r="G94" i="44"/>
  <c r="J74" i="44"/>
  <c r="G24" i="44"/>
  <c r="H84" i="44"/>
  <c r="I24" i="44"/>
  <c r="J75" i="44"/>
  <c r="M17" i="44"/>
  <c r="G55" i="44"/>
  <c r="J34" i="44"/>
  <c r="I84" i="44"/>
  <c r="R109" i="85"/>
  <c r="R101" i="85"/>
  <c r="Q101" i="85" s="1"/>
  <c r="M101" i="85" s="1"/>
  <c r="R93" i="85"/>
  <c r="R85" i="85"/>
  <c r="Q85" i="85" s="1"/>
  <c r="M85" i="85" s="1"/>
  <c r="R77" i="85"/>
  <c r="R69" i="85"/>
  <c r="Q69" i="85" s="1"/>
  <c r="M69" i="85" s="1"/>
  <c r="R61" i="85"/>
  <c r="Q61" i="85" s="1"/>
  <c r="M61" i="85" s="1"/>
  <c r="R53" i="85"/>
  <c r="Q53" i="85" s="1"/>
  <c r="M53" i="85" s="1"/>
  <c r="R45" i="85"/>
  <c r="Q45" i="85" s="1"/>
  <c r="M45" i="85" s="1"/>
  <c r="R37" i="85"/>
  <c r="Q37" i="85" s="1"/>
  <c r="M37" i="85" s="1"/>
  <c r="R29" i="85"/>
  <c r="R21" i="85"/>
  <c r="Q21" i="85" s="1"/>
  <c r="M21" i="85" s="1"/>
  <c r="R13" i="85"/>
  <c r="Q13" i="85" s="1"/>
  <c r="M13" i="85" s="1"/>
  <c r="R115" i="85"/>
  <c r="R99" i="85"/>
  <c r="Q99" i="85" s="1"/>
  <c r="M99" i="85" s="1"/>
  <c r="R91" i="85"/>
  <c r="Q91" i="85" s="1"/>
  <c r="R75" i="85"/>
  <c r="R51" i="85"/>
  <c r="Q51" i="85" s="1"/>
  <c r="M51" i="85" s="1"/>
  <c r="R35" i="85"/>
  <c r="R19" i="85"/>
  <c r="R41" i="85"/>
  <c r="Q41" i="85" s="1"/>
  <c r="M41" i="85" s="1"/>
  <c r="R9" i="85"/>
  <c r="Q9" i="85" s="1"/>
  <c r="M9" i="85" s="1"/>
  <c r="R95" i="85"/>
  <c r="Q95" i="85" s="1"/>
  <c r="M95" i="85" s="1"/>
  <c r="R71" i="85"/>
  <c r="R47" i="85"/>
  <c r="Q47" i="85" s="1"/>
  <c r="M47" i="85" s="1"/>
  <c r="R31" i="85"/>
  <c r="Q31" i="85" s="1"/>
  <c r="R94" i="85"/>
  <c r="R70" i="85"/>
  <c r="Q70" i="85" s="1"/>
  <c r="M70" i="85" s="1"/>
  <c r="R46" i="85"/>
  <c r="Q46" i="85" s="1"/>
  <c r="M46" i="85" s="1"/>
  <c r="R14" i="85"/>
  <c r="Q14" i="85" s="1"/>
  <c r="M14" i="85" s="1"/>
  <c r="R108" i="85"/>
  <c r="R100" i="85"/>
  <c r="Q100" i="85" s="1"/>
  <c r="M100" i="85" s="1"/>
  <c r="R92" i="85"/>
  <c r="R84" i="85"/>
  <c r="Q84" i="85" s="1"/>
  <c r="M84" i="85" s="1"/>
  <c r="R76" i="85"/>
  <c r="R68" i="85"/>
  <c r="Q68" i="85" s="1"/>
  <c r="M68" i="85" s="1"/>
  <c r="R60" i="85"/>
  <c r="Q60" i="85" s="1"/>
  <c r="M60" i="85" s="1"/>
  <c r="R52" i="85"/>
  <c r="Q52" i="85" s="1"/>
  <c r="R44" i="85"/>
  <c r="Q44" i="85" s="1"/>
  <c r="M44" i="85" s="1"/>
  <c r="R36" i="85"/>
  <c r="Q36" i="85" s="1"/>
  <c r="M36" i="85" s="1"/>
  <c r="R28" i="85"/>
  <c r="R20" i="85"/>
  <c r="Q20" i="85" s="1"/>
  <c r="M20" i="85" s="1"/>
  <c r="R12" i="85"/>
  <c r="R107" i="85"/>
  <c r="Q107" i="85" s="1"/>
  <c r="R83" i="85"/>
  <c r="Q83" i="85" s="1"/>
  <c r="R67" i="85"/>
  <c r="Q67" i="85" s="1"/>
  <c r="R59" i="85"/>
  <c r="Q59" i="85" s="1"/>
  <c r="M59" i="85" s="1"/>
  <c r="R43" i="85"/>
  <c r="R27" i="85"/>
  <c r="Q27" i="85" s="1"/>
  <c r="R11" i="85"/>
  <c r="R25" i="85"/>
  <c r="R103" i="85"/>
  <c r="Q103" i="85" s="1"/>
  <c r="R79" i="85"/>
  <c r="R55" i="85"/>
  <c r="R15" i="85"/>
  <c r="Q15" i="85" s="1"/>
  <c r="R110" i="85"/>
  <c r="Q110" i="85" s="1"/>
  <c r="M110" i="85" s="1"/>
  <c r="R86" i="85"/>
  <c r="R54" i="85"/>
  <c r="Q54" i="85" s="1"/>
  <c r="M54" i="85" s="1"/>
  <c r="R30" i="85"/>
  <c r="R114" i="85"/>
  <c r="Q114" i="85" s="1"/>
  <c r="M114" i="85" s="1"/>
  <c r="R106" i="85"/>
  <c r="R98" i="85"/>
  <c r="Q98" i="85" s="1"/>
  <c r="M98" i="85" s="1"/>
  <c r="R90" i="85"/>
  <c r="Q90" i="85" s="1"/>
  <c r="M90" i="85" s="1"/>
  <c r="R82" i="85"/>
  <c r="Q82" i="85" s="1"/>
  <c r="M82" i="85" s="1"/>
  <c r="R74" i="85"/>
  <c r="R66" i="85"/>
  <c r="Q66" i="85" s="1"/>
  <c r="M66" i="85" s="1"/>
  <c r="R58" i="85"/>
  <c r="R50" i="85"/>
  <c r="Q50" i="85" s="1"/>
  <c r="M50" i="85" s="1"/>
  <c r="R42" i="85"/>
  <c r="Q42" i="85" s="1"/>
  <c r="M42" i="85" s="1"/>
  <c r="R34" i="85"/>
  <c r="R26" i="85"/>
  <c r="Q26" i="85" s="1"/>
  <c r="M26" i="85" s="1"/>
  <c r="R18" i="85"/>
  <c r="Q18" i="85" s="1"/>
  <c r="M18" i="85" s="1"/>
  <c r="R10" i="85"/>
  <c r="R113" i="85"/>
  <c r="Q113" i="85" s="1"/>
  <c r="M113" i="85" s="1"/>
  <c r="R105" i="85"/>
  <c r="R97" i="85"/>
  <c r="Q97" i="85" s="1"/>
  <c r="M97" i="85" s="1"/>
  <c r="R89" i="85"/>
  <c r="R81" i="85"/>
  <c r="R73" i="85"/>
  <c r="Q73" i="85" s="1"/>
  <c r="M73" i="85" s="1"/>
  <c r="R65" i="85"/>
  <c r="Q65" i="85" s="1"/>
  <c r="M65" i="85" s="1"/>
  <c r="R57" i="85"/>
  <c r="Q57" i="85" s="1"/>
  <c r="M57" i="85" s="1"/>
  <c r="R49" i="85"/>
  <c r="Q49" i="85" s="1"/>
  <c r="M49" i="85" s="1"/>
  <c r="R33" i="85"/>
  <c r="R17" i="85"/>
  <c r="Q17" i="85" s="1"/>
  <c r="M17" i="85" s="1"/>
  <c r="R111" i="85"/>
  <c r="R87" i="85"/>
  <c r="Q87" i="85" s="1"/>
  <c r="M87" i="85" s="1"/>
  <c r="R63" i="85"/>
  <c r="Q63" i="85" s="1"/>
  <c r="M63" i="85" s="1"/>
  <c r="R39" i="85"/>
  <c r="R23" i="85"/>
  <c r="R102" i="85"/>
  <c r="Q102" i="85" s="1"/>
  <c r="M102" i="85" s="1"/>
  <c r="R78" i="85"/>
  <c r="R62" i="85"/>
  <c r="Q62" i="85" s="1"/>
  <c r="M62" i="85" s="1"/>
  <c r="R38" i="85"/>
  <c r="Q38" i="85" s="1"/>
  <c r="M38" i="85" s="1"/>
  <c r="R22" i="85"/>
  <c r="R112" i="85"/>
  <c r="Q112" i="85" s="1"/>
  <c r="M112" i="85" s="1"/>
  <c r="R104" i="85"/>
  <c r="Q104" i="85" s="1"/>
  <c r="M104" i="85" s="1"/>
  <c r="R96" i="85"/>
  <c r="Q96" i="85" s="1"/>
  <c r="M96" i="85" s="1"/>
  <c r="R88" i="85"/>
  <c r="Q88" i="85" s="1"/>
  <c r="M88" i="85" s="1"/>
  <c r="R80" i="85"/>
  <c r="R72" i="85"/>
  <c r="Q72" i="85" s="1"/>
  <c r="M72" i="85" s="1"/>
  <c r="R64" i="85"/>
  <c r="Q64" i="85" s="1"/>
  <c r="M64" i="85" s="1"/>
  <c r="R56" i="85"/>
  <c r="Q56" i="85" s="1"/>
  <c r="M56" i="85" s="1"/>
  <c r="R48" i="85"/>
  <c r="Q48" i="85" s="1"/>
  <c r="M48" i="85" s="1"/>
  <c r="R40" i="85"/>
  <c r="Q40" i="85" s="1"/>
  <c r="M40" i="85" s="1"/>
  <c r="R32" i="85"/>
  <c r="Q32" i="85" s="1"/>
  <c r="M32" i="85" s="1"/>
  <c r="R24" i="85"/>
  <c r="Q24" i="85" s="1"/>
  <c r="M24" i="85" s="1"/>
  <c r="R16" i="85"/>
  <c r="AI114" i="63"/>
  <c r="AI106" i="63"/>
  <c r="AI98" i="63"/>
  <c r="AI90" i="63"/>
  <c r="AI82" i="63"/>
  <c r="AI74" i="63"/>
  <c r="AI66" i="63"/>
  <c r="AI58" i="63"/>
  <c r="AI50" i="63"/>
  <c r="AI42" i="63"/>
  <c r="AI34" i="63"/>
  <c r="AI26" i="63"/>
  <c r="AI18" i="63"/>
  <c r="AI10" i="63"/>
  <c r="AI104" i="63"/>
  <c r="AI88" i="63"/>
  <c r="AI72" i="63"/>
  <c r="AI56" i="63"/>
  <c r="AI48" i="63"/>
  <c r="AI40" i="63"/>
  <c r="AI24" i="63"/>
  <c r="AI108" i="63"/>
  <c r="AI92" i="63"/>
  <c r="AI68" i="63"/>
  <c r="AI36" i="63"/>
  <c r="AI20" i="63"/>
  <c r="AI107" i="63"/>
  <c r="AI83" i="63"/>
  <c r="AI59" i="63"/>
  <c r="AI35" i="63"/>
  <c r="AI19" i="63"/>
  <c r="AI113" i="63"/>
  <c r="AI105" i="63"/>
  <c r="AI97" i="63"/>
  <c r="AI89" i="63"/>
  <c r="AI81" i="63"/>
  <c r="AI73" i="63"/>
  <c r="AI65" i="63"/>
  <c r="AI57" i="63"/>
  <c r="AI49" i="63"/>
  <c r="AI41" i="63"/>
  <c r="AI33" i="63"/>
  <c r="AI25" i="63"/>
  <c r="AI17" i="63"/>
  <c r="AI9" i="63"/>
  <c r="AI112" i="63"/>
  <c r="AI96" i="63"/>
  <c r="AI80" i="63"/>
  <c r="AI64" i="63"/>
  <c r="AI32" i="63"/>
  <c r="AI16" i="63"/>
  <c r="AI100" i="63"/>
  <c r="AI76" i="63"/>
  <c r="AI52" i="63"/>
  <c r="AI28" i="63"/>
  <c r="AI12" i="63"/>
  <c r="AI99" i="63"/>
  <c r="AI75" i="63"/>
  <c r="AI43" i="63"/>
  <c r="AI111" i="63"/>
  <c r="AI103" i="63"/>
  <c r="AI95" i="63"/>
  <c r="AI87" i="63"/>
  <c r="AI79" i="63"/>
  <c r="AI71" i="63"/>
  <c r="AI63" i="63"/>
  <c r="AI55" i="63"/>
  <c r="AI47" i="63"/>
  <c r="AI39" i="63"/>
  <c r="AI31" i="63"/>
  <c r="AI23" i="63"/>
  <c r="AI15" i="63"/>
  <c r="AI110" i="63"/>
  <c r="AI102" i="63"/>
  <c r="AI94" i="63"/>
  <c r="AI86" i="63"/>
  <c r="AI78" i="63"/>
  <c r="AI70" i="63"/>
  <c r="AI62" i="63"/>
  <c r="AI54" i="63"/>
  <c r="AI46" i="63"/>
  <c r="AI38" i="63"/>
  <c r="AI30" i="63"/>
  <c r="AI22" i="63"/>
  <c r="AI14" i="63"/>
  <c r="AI84" i="63"/>
  <c r="AI60" i="63"/>
  <c r="AI44" i="63"/>
  <c r="AI115" i="63"/>
  <c r="AI91" i="63"/>
  <c r="AI67" i="63"/>
  <c r="AI51" i="63"/>
  <c r="AI27" i="63"/>
  <c r="AI11" i="63"/>
  <c r="AI109" i="63"/>
  <c r="AI101" i="63"/>
  <c r="AI93" i="63"/>
  <c r="AI85" i="63"/>
  <c r="AI77" i="63"/>
  <c r="AI69" i="63"/>
  <c r="AI61" i="63"/>
  <c r="AI53" i="63"/>
  <c r="AI45" i="63"/>
  <c r="AI37" i="63"/>
  <c r="AI29" i="63"/>
  <c r="AI21" i="63"/>
  <c r="AI13" i="63"/>
  <c r="H92" i="44"/>
  <c r="L92" i="44"/>
  <c r="K82" i="44"/>
  <c r="L89" i="44"/>
  <c r="J72" i="44"/>
  <c r="L82" i="44"/>
  <c r="M52" i="44"/>
  <c r="G42" i="44"/>
  <c r="M92" i="44"/>
  <c r="I62" i="44"/>
  <c r="K89" i="44"/>
  <c r="H52" i="44"/>
  <c r="K107" i="44"/>
  <c r="M32" i="44"/>
  <c r="I116" i="44"/>
  <c r="J32" i="44"/>
  <c r="H19" i="44"/>
  <c r="L19" i="44"/>
  <c r="I92" i="44"/>
  <c r="G109" i="44"/>
  <c r="K42" i="44"/>
  <c r="G92" i="44"/>
  <c r="K11" i="44"/>
  <c r="C9" i="85" a="1"/>
  <c r="C24" i="85" s="1"/>
  <c r="K109" i="44"/>
  <c r="L42" i="44"/>
  <c r="G32" i="44"/>
  <c r="M42" i="44"/>
  <c r="K92" i="44"/>
  <c r="J82" i="44"/>
  <c r="J89" i="44"/>
  <c r="I82" i="44"/>
  <c r="I99" i="44"/>
  <c r="G89" i="44"/>
  <c r="H89" i="44"/>
  <c r="G75" i="44"/>
  <c r="M51" i="44"/>
  <c r="K85" i="44"/>
  <c r="M55" i="44"/>
  <c r="G84" i="44"/>
  <c r="W79" i="44"/>
  <c r="K17" i="44"/>
  <c r="Y79" i="44"/>
  <c r="L17" i="44"/>
  <c r="H32" i="44"/>
  <c r="I41" i="44"/>
  <c r="G11" i="44"/>
  <c r="K75" i="44"/>
  <c r="L74" i="44"/>
  <c r="I26" i="44"/>
  <c r="H41" i="44"/>
  <c r="V23" i="44"/>
  <c r="T95" i="44"/>
  <c r="T103" i="44"/>
  <c r="L83" i="44"/>
  <c r="K83" i="44"/>
  <c r="K43" i="44"/>
  <c r="V71" i="44"/>
  <c r="U55" i="44"/>
  <c r="G115" i="44"/>
  <c r="I80" i="44"/>
  <c r="G51" i="44"/>
  <c r="H66" i="44"/>
  <c r="G36" i="44"/>
  <c r="L41" i="44"/>
  <c r="K65" i="44"/>
  <c r="U23" i="44"/>
  <c r="X103" i="44"/>
  <c r="U63" i="44"/>
  <c r="Y15" i="44"/>
  <c r="I83" i="44"/>
  <c r="U71" i="44"/>
  <c r="T55" i="44"/>
  <c r="I32" i="44"/>
  <c r="H85" i="44"/>
  <c r="S79" i="44"/>
  <c r="S103" i="44"/>
  <c r="V55" i="44"/>
  <c r="H55" i="44"/>
  <c r="J66" i="44"/>
  <c r="M45" i="44"/>
  <c r="L75" i="44"/>
  <c r="L26" i="44"/>
  <c r="W103" i="44"/>
  <c r="X63" i="44"/>
  <c r="W111" i="44"/>
  <c r="Y95" i="44"/>
  <c r="S71" i="44"/>
  <c r="X47" i="44"/>
  <c r="Y111" i="44"/>
  <c r="Y47" i="44"/>
  <c r="S95" i="44"/>
  <c r="W63" i="44"/>
  <c r="J43" i="44"/>
  <c r="X111" i="44"/>
  <c r="W71" i="44"/>
  <c r="K66" i="44"/>
  <c r="K94" i="44"/>
  <c r="M75" i="44"/>
  <c r="J65" i="44"/>
  <c r="L115" i="44"/>
  <c r="J45" i="44"/>
  <c r="Z115" i="44"/>
  <c r="P115" i="44" s="1"/>
  <c r="R115" i="44" s="1"/>
  <c r="G113" i="53" s="1"/>
  <c r="H113" i="53" s="1"/>
  <c r="M95" i="44"/>
  <c r="M94" i="44"/>
  <c r="T79" i="44"/>
  <c r="M27" i="44"/>
  <c r="I61" i="44"/>
  <c r="I66" i="44"/>
  <c r="G66" i="44"/>
  <c r="V63" i="44"/>
  <c r="S55" i="44"/>
  <c r="Z55" i="44" s="1"/>
  <c r="P55" i="44" s="1"/>
  <c r="R55" i="44" s="1"/>
  <c r="G53" i="53" s="1"/>
  <c r="V111" i="44"/>
  <c r="X95" i="44"/>
  <c r="Y63" i="44"/>
  <c r="W47" i="44"/>
  <c r="Y23" i="44"/>
  <c r="T111" i="44"/>
  <c r="K13" i="44"/>
  <c r="M26" i="44"/>
  <c r="H65" i="44"/>
  <c r="M66" i="44"/>
  <c r="J80" i="44"/>
  <c r="M85" i="44"/>
  <c r="G61" i="44"/>
  <c r="H75" i="44"/>
  <c r="W95" i="44"/>
  <c r="K115" i="44"/>
  <c r="K80" i="44"/>
  <c r="K74" i="44"/>
  <c r="I94" i="44"/>
  <c r="T87" i="44"/>
  <c r="I65" i="44"/>
  <c r="I85" i="44"/>
  <c r="J84" i="44"/>
  <c r="I51" i="44"/>
  <c r="K51" i="44"/>
  <c r="X39" i="44"/>
  <c r="Y103" i="44"/>
  <c r="S63" i="44"/>
  <c r="M83" i="44"/>
  <c r="X23" i="44"/>
  <c r="Y55" i="44"/>
  <c r="V47" i="44"/>
  <c r="S111" i="44"/>
  <c r="M65" i="44"/>
  <c r="I74" i="44"/>
  <c r="M84" i="44"/>
  <c r="L94" i="44"/>
  <c r="K84" i="44"/>
  <c r="X79" i="44"/>
  <c r="J41" i="44"/>
  <c r="G116" i="44"/>
  <c r="J51" i="44"/>
  <c r="G14" i="44"/>
  <c r="L61" i="44"/>
  <c r="S47" i="44"/>
  <c r="H43" i="44"/>
  <c r="G83" i="44"/>
  <c r="M43" i="44"/>
  <c r="N43" i="44" s="1"/>
  <c r="D43" i="44" s="1"/>
  <c r="F43" i="44" s="1"/>
  <c r="D41" i="53" s="1"/>
  <c r="E41" i="53" s="1"/>
  <c r="T23" i="44"/>
  <c r="H115" i="44"/>
  <c r="Q55" i="85"/>
  <c r="M55" i="85" s="1"/>
  <c r="Q19" i="85"/>
  <c r="M19" i="85" s="1"/>
  <c r="Q86" i="85"/>
  <c r="M86" i="85" s="1"/>
  <c r="Q80" i="85"/>
  <c r="M80" i="85" s="1"/>
  <c r="Q89" i="85"/>
  <c r="M89" i="85" s="1"/>
  <c r="L54" i="44"/>
  <c r="H64" i="44"/>
  <c r="H99" i="44"/>
  <c r="H100" i="44"/>
  <c r="J109" i="44"/>
  <c r="H44" i="44"/>
  <c r="X57" i="44"/>
  <c r="X33" i="44"/>
  <c r="H58" i="44"/>
  <c r="S49" i="44"/>
  <c r="S33" i="44"/>
  <c r="K34" i="44"/>
  <c r="L98" i="44"/>
  <c r="T41" i="44"/>
  <c r="H81" i="44"/>
  <c r="I25" i="44"/>
  <c r="H25" i="44"/>
  <c r="N25" i="44" s="1"/>
  <c r="D25" i="44" s="1"/>
  <c r="F25" i="44" s="1"/>
  <c r="D23" i="53" s="1"/>
  <c r="E23" i="53" s="1"/>
  <c r="M98" i="44"/>
  <c r="Y41" i="44"/>
  <c r="W88" i="44"/>
  <c r="M23" i="44"/>
  <c r="X80" i="44"/>
  <c r="Y88" i="44"/>
  <c r="V80" i="44"/>
  <c r="S88" i="44"/>
  <c r="H72" i="44"/>
  <c r="M64" i="44"/>
  <c r="J91" i="44"/>
  <c r="L91" i="44"/>
  <c r="L34" i="44"/>
  <c r="G91" i="44"/>
  <c r="I16" i="44"/>
  <c r="K70" i="44"/>
  <c r="K64" i="44"/>
  <c r="K81" i="44"/>
  <c r="K99" i="44"/>
  <c r="K100" i="44"/>
  <c r="V25" i="44"/>
  <c r="I44" i="44"/>
  <c r="T25" i="44"/>
  <c r="U25" i="44"/>
  <c r="W41" i="44"/>
  <c r="T65" i="44"/>
  <c r="I54" i="44"/>
  <c r="W65" i="44"/>
  <c r="I110" i="44"/>
  <c r="X18" i="44"/>
  <c r="U112" i="44"/>
  <c r="I23" i="44"/>
  <c r="X88" i="44"/>
  <c r="V88" i="44"/>
  <c r="M91" i="44"/>
  <c r="M54" i="44"/>
  <c r="H91" i="44"/>
  <c r="G34" i="44"/>
  <c r="I72" i="44"/>
  <c r="H54" i="44"/>
  <c r="G64" i="44"/>
  <c r="M77" i="44"/>
  <c r="G99" i="44"/>
  <c r="G100" i="44"/>
  <c r="W96" i="44"/>
  <c r="Y25" i="44"/>
  <c r="M44" i="44"/>
  <c r="I100" i="44"/>
  <c r="X65" i="44"/>
  <c r="G72" i="44"/>
  <c r="V65" i="44"/>
  <c r="U33" i="44"/>
  <c r="M72" i="44"/>
  <c r="T57" i="44"/>
  <c r="K54" i="44"/>
  <c r="K16" i="44"/>
  <c r="J16" i="44"/>
  <c r="M16" i="44"/>
  <c r="X112" i="44"/>
  <c r="N93" i="44"/>
  <c r="D93" i="44" s="1"/>
  <c r="F93" i="44" s="1"/>
  <c r="D91" i="53" s="1"/>
  <c r="E91" i="53" s="1"/>
  <c r="J70" i="44"/>
  <c r="K87" i="44"/>
  <c r="L100" i="44"/>
  <c r="L23" i="44"/>
  <c r="L109" i="44"/>
  <c r="L44" i="44"/>
  <c r="J44" i="44"/>
  <c r="K58" i="44"/>
  <c r="T33" i="44"/>
  <c r="I98" i="44"/>
  <c r="S65" i="44"/>
  <c r="W57" i="44"/>
  <c r="M99" i="44"/>
  <c r="T18" i="44"/>
  <c r="T80" i="44"/>
  <c r="W72" i="44"/>
  <c r="Z107" i="44"/>
  <c r="P107" i="44" s="1"/>
  <c r="R107" i="44" s="1"/>
  <c r="G105" i="53" s="1"/>
  <c r="G106" i="85" s="1"/>
  <c r="X104" i="44"/>
  <c r="I91" i="44"/>
  <c r="N67" i="44"/>
  <c r="D67" i="44" s="1"/>
  <c r="F67" i="44" s="1"/>
  <c r="D65" i="53" s="1"/>
  <c r="E65" i="53" s="1"/>
  <c r="M34" i="44"/>
  <c r="K106" i="44"/>
  <c r="I34" i="44"/>
  <c r="J58" i="44"/>
  <c r="L58" i="44"/>
  <c r="W25" i="44"/>
  <c r="K72" i="44"/>
  <c r="V41" i="44"/>
  <c r="M58" i="44"/>
  <c r="S41" i="44"/>
  <c r="M81" i="44"/>
  <c r="G16" i="44"/>
  <c r="H98" i="44"/>
  <c r="S80" i="44"/>
  <c r="X72" i="44"/>
  <c r="K44" i="44"/>
  <c r="G54" i="44"/>
  <c r="Y57" i="44"/>
  <c r="V33" i="44"/>
  <c r="J98" i="44"/>
  <c r="K98" i="44"/>
  <c r="Y65" i="44"/>
  <c r="U41" i="44"/>
  <c r="G81" i="44"/>
  <c r="M25" i="44"/>
  <c r="Y18" i="44"/>
  <c r="L81" i="44"/>
  <c r="L70" i="44"/>
  <c r="X25" i="44"/>
  <c r="Z10" i="44"/>
  <c r="P10" i="44" s="1"/>
  <c r="R10" i="44" s="1"/>
  <c r="G8" i="53" s="1"/>
  <c r="H8" i="53" s="1"/>
  <c r="W18" i="44"/>
  <c r="S57" i="44"/>
  <c r="Z32" i="44"/>
  <c r="P32" i="44" s="1"/>
  <c r="R32" i="44" s="1"/>
  <c r="G30" i="53" s="1"/>
  <c r="G31" i="85" s="1"/>
  <c r="Q93" i="85"/>
  <c r="M93" i="85" s="1"/>
  <c r="Q111" i="85"/>
  <c r="M111" i="85" s="1"/>
  <c r="Q11" i="85"/>
  <c r="M11" i="85" s="1"/>
  <c r="Q35" i="85"/>
  <c r="M35" i="85" s="1"/>
  <c r="Q16" i="85"/>
  <c r="M16" i="85" s="1"/>
  <c r="Q28" i="85"/>
  <c r="Q43" i="85"/>
  <c r="M43" i="85" s="1"/>
  <c r="Q115" i="85"/>
  <c r="M115" i="85" s="1"/>
  <c r="Q58" i="85"/>
  <c r="M58" i="85" s="1"/>
  <c r="Q92" i="85"/>
  <c r="M92" i="85" s="1"/>
  <c r="Q79" i="85"/>
  <c r="M79" i="85" s="1"/>
  <c r="Q12" i="85"/>
  <c r="M12" i="85" s="1"/>
  <c r="Q77" i="85"/>
  <c r="M77" i="85" s="1"/>
  <c r="Q78" i="85"/>
  <c r="M78" i="85" s="1"/>
  <c r="Q22" i="85"/>
  <c r="Q25" i="85"/>
  <c r="Q71" i="85"/>
  <c r="M71" i="85" s="1"/>
  <c r="Q23" i="85"/>
  <c r="M23" i="85" s="1"/>
  <c r="Q81" i="85"/>
  <c r="M81" i="85" s="1"/>
  <c r="Q109" i="85"/>
  <c r="M109" i="85" s="1"/>
  <c r="Q105" i="85"/>
  <c r="M105" i="85" s="1"/>
  <c r="U73" i="44"/>
  <c r="X73" i="44"/>
  <c r="J87" i="44"/>
  <c r="V59" i="44"/>
  <c r="H30" i="44"/>
  <c r="K30" i="44"/>
  <c r="K15" i="44"/>
  <c r="H15" i="44"/>
  <c r="S46" i="44"/>
  <c r="V46" i="44"/>
  <c r="W39" i="44"/>
  <c r="H14" i="44"/>
  <c r="S16" i="44"/>
  <c r="G40" i="44"/>
  <c r="S81" i="44"/>
  <c r="J39" i="44"/>
  <c r="V104" i="44"/>
  <c r="V24" i="44"/>
  <c r="G53" i="44"/>
  <c r="T104" i="44"/>
  <c r="G106" i="44"/>
  <c r="L15" i="44"/>
  <c r="L49" i="44"/>
  <c r="K59" i="44"/>
  <c r="S96" i="44"/>
  <c r="U16" i="44"/>
  <c r="M49" i="44"/>
  <c r="G59" i="44"/>
  <c r="M106" i="44"/>
  <c r="M115" i="44"/>
  <c r="U96" i="44"/>
  <c r="G39" i="44"/>
  <c r="W16" i="44"/>
  <c r="M10" i="44"/>
  <c r="J105" i="44"/>
  <c r="W52" i="44"/>
  <c r="U66" i="44"/>
  <c r="J88" i="44"/>
  <c r="I50" i="44"/>
  <c r="M87" i="44"/>
  <c r="T59" i="44"/>
  <c r="L14" i="44"/>
  <c r="W89" i="44"/>
  <c r="K14" i="44"/>
  <c r="Y81" i="44"/>
  <c r="G26" i="44"/>
  <c r="I40" i="44"/>
  <c r="G15" i="44"/>
  <c r="I19" i="44"/>
  <c r="H39" i="44"/>
  <c r="N39" i="44" s="1"/>
  <c r="D39" i="44" s="1"/>
  <c r="F39" i="44" s="1"/>
  <c r="D37" i="53" s="1"/>
  <c r="E37" i="53" s="1"/>
  <c r="S39" i="44"/>
  <c r="X16" i="44"/>
  <c r="L53" i="44"/>
  <c r="I53" i="44"/>
  <c r="U24" i="44"/>
  <c r="H53" i="44"/>
  <c r="S104" i="44"/>
  <c r="H50" i="44"/>
  <c r="I39" i="44"/>
  <c r="L10" i="44"/>
  <c r="T52" i="44"/>
  <c r="Y59" i="44"/>
  <c r="H59" i="44"/>
  <c r="L87" i="44"/>
  <c r="X89" i="44"/>
  <c r="M30" i="44"/>
  <c r="X96" i="44"/>
  <c r="Y24" i="44"/>
  <c r="Y39" i="44"/>
  <c r="G70" i="44"/>
  <c r="H106" i="44"/>
  <c r="G88" i="44"/>
  <c r="K22" i="44"/>
  <c r="M88" i="44"/>
  <c r="G50" i="44"/>
  <c r="G21" i="44"/>
  <c r="I14" i="44"/>
  <c r="K49" i="44"/>
  <c r="L59" i="44"/>
  <c r="N76" i="44"/>
  <c r="D76" i="44" s="1"/>
  <c r="F76" i="44" s="1"/>
  <c r="D74" i="53" s="1"/>
  <c r="E74" i="53" s="1"/>
  <c r="J106" i="44"/>
  <c r="Y31" i="44"/>
  <c r="I22" i="44"/>
  <c r="K39" i="44"/>
  <c r="S52" i="44"/>
  <c r="L69" i="44"/>
  <c r="H69" i="44"/>
  <c r="W66" i="44"/>
  <c r="W59" i="44"/>
  <c r="N28" i="44"/>
  <c r="D28" i="44" s="1"/>
  <c r="F28" i="44" s="1"/>
  <c r="D26" i="53" s="1"/>
  <c r="E26" i="53" s="1"/>
  <c r="U59" i="44"/>
  <c r="M14" i="44"/>
  <c r="G82" i="44"/>
  <c r="Y89" i="44"/>
  <c r="W81" i="44"/>
  <c r="I30" i="44"/>
  <c r="G30" i="44"/>
  <c r="G74" i="44"/>
  <c r="N74" i="44" s="1"/>
  <c r="D74" i="44" s="1"/>
  <c r="F74" i="44" s="1"/>
  <c r="D72" i="53" s="1"/>
  <c r="E72" i="53" s="1"/>
  <c r="X66" i="44"/>
  <c r="Y96" i="44"/>
  <c r="M53" i="44"/>
  <c r="X24" i="44"/>
  <c r="W31" i="44"/>
  <c r="H70" i="44"/>
  <c r="Y52" i="44"/>
  <c r="Z38" i="44"/>
  <c r="P38" i="44" s="1"/>
  <c r="R38" i="44" s="1"/>
  <c r="G36" i="53" s="1"/>
  <c r="G37" i="85" s="1"/>
  <c r="Y73" i="44"/>
  <c r="L21" i="44"/>
  <c r="M22" i="44"/>
  <c r="I59" i="44"/>
  <c r="S89" i="44"/>
  <c r="U89" i="44"/>
  <c r="V81" i="44"/>
  <c r="V89" i="44"/>
  <c r="L85" i="44"/>
  <c r="M15" i="44"/>
  <c r="J26" i="44"/>
  <c r="G49" i="44"/>
  <c r="T46" i="44"/>
  <c r="I21" i="44"/>
  <c r="V66" i="44"/>
  <c r="W112" i="44"/>
  <c r="Z17" i="44"/>
  <c r="P17" i="44" s="1"/>
  <c r="R17" i="44" s="1"/>
  <c r="G15" i="53" s="1"/>
  <c r="H40" i="44"/>
  <c r="L30" i="44"/>
  <c r="K40" i="44"/>
  <c r="Z114" i="44"/>
  <c r="P114" i="44" s="1"/>
  <c r="R114" i="44" s="1"/>
  <c r="G112" i="53" s="1"/>
  <c r="G113" i="85" s="1"/>
  <c r="H113" i="85" s="1"/>
  <c r="V96" i="44"/>
  <c r="V52" i="44"/>
  <c r="W24" i="44"/>
  <c r="T31" i="44"/>
  <c r="Z12" i="44"/>
  <c r="P12" i="44" s="1"/>
  <c r="H49" i="44"/>
  <c r="J40" i="44"/>
  <c r="M70" i="44"/>
  <c r="L106" i="44"/>
  <c r="U31" i="44"/>
  <c r="G22" i="44"/>
  <c r="J22" i="44"/>
  <c r="M39" i="44"/>
  <c r="V39" i="44"/>
  <c r="Z53" i="44"/>
  <c r="P53" i="44" s="1"/>
  <c r="R53" i="44" s="1"/>
  <c r="G51" i="53" s="1"/>
  <c r="L50" i="44"/>
  <c r="M101" i="44"/>
  <c r="J115" i="44"/>
  <c r="H101" i="44"/>
  <c r="L101" i="44"/>
  <c r="M69" i="44"/>
  <c r="W73" i="44"/>
  <c r="J69" i="44"/>
  <c r="K21" i="44"/>
  <c r="N21" i="44" s="1"/>
  <c r="D21" i="44" s="1"/>
  <c r="F21" i="44" s="1"/>
  <c r="D19" i="53" s="1"/>
  <c r="E19" i="53" s="1"/>
  <c r="M21" i="44"/>
  <c r="Z75" i="44"/>
  <c r="P75" i="44" s="1"/>
  <c r="R75" i="44" s="1"/>
  <c r="G73" i="53" s="1"/>
  <c r="G74" i="85" s="1"/>
  <c r="H22" i="44"/>
  <c r="J59" i="44"/>
  <c r="K26" i="44"/>
  <c r="J85" i="44"/>
  <c r="Z101" i="44"/>
  <c r="P101" i="44" s="1"/>
  <c r="R101" i="44" s="1"/>
  <c r="G99" i="53" s="1"/>
  <c r="G100" i="85" s="1"/>
  <c r="X46" i="44"/>
  <c r="Y112" i="44"/>
  <c r="I15" i="44"/>
  <c r="L40" i="44"/>
  <c r="N103" i="44"/>
  <c r="D103" i="44" s="1"/>
  <c r="F103" i="44" s="1"/>
  <c r="D101" i="53" s="1"/>
  <c r="E101" i="53" s="1"/>
  <c r="Y104" i="44"/>
  <c r="V31" i="44"/>
  <c r="U104" i="44"/>
  <c r="Q34" i="85"/>
  <c r="M34" i="85" s="1"/>
  <c r="Q29" i="85"/>
  <c r="M29" i="85" s="1"/>
  <c r="Q74" i="85"/>
  <c r="M74" i="85" s="1"/>
  <c r="Q94" i="85"/>
  <c r="M94" i="85" s="1"/>
  <c r="Q106" i="85"/>
  <c r="M106" i="85" s="1"/>
  <c r="Q33" i="85"/>
  <c r="M33" i="85" s="1"/>
  <c r="Q39" i="85"/>
  <c r="M39" i="85" s="1"/>
  <c r="Q10" i="85"/>
  <c r="M10" i="85" s="1"/>
  <c r="Q75" i="85"/>
  <c r="M75" i="85" s="1"/>
  <c r="Q108" i="85"/>
  <c r="M108" i="85" s="1"/>
  <c r="Q30" i="85"/>
  <c r="M30" i="85" s="1"/>
  <c r="Q76" i="85"/>
  <c r="M76" i="85" s="1"/>
  <c r="Z26" i="44"/>
  <c r="P26" i="44" s="1"/>
  <c r="R26" i="44" s="1"/>
  <c r="G24" i="53" s="1"/>
  <c r="I112" i="44"/>
  <c r="J112" i="44"/>
  <c r="L112" i="44"/>
  <c r="M112" i="44"/>
  <c r="H104" i="44"/>
  <c r="K104" i="44"/>
  <c r="I104" i="44"/>
  <c r="I95" i="44"/>
  <c r="G95" i="44"/>
  <c r="H86" i="44"/>
  <c r="J86" i="44"/>
  <c r="I86" i="44"/>
  <c r="L86" i="44"/>
  <c r="G69" i="44"/>
  <c r="I69" i="44"/>
  <c r="K88" i="44"/>
  <c r="L88" i="44"/>
  <c r="H88" i="44"/>
  <c r="T112" i="44"/>
  <c r="V112" i="44"/>
  <c r="I10" i="44"/>
  <c r="J10" i="44"/>
  <c r="H10" i="44"/>
  <c r="G10" i="44"/>
  <c r="L29" i="44"/>
  <c r="J29" i="44"/>
  <c r="M29" i="44"/>
  <c r="H29" i="44"/>
  <c r="K29" i="44"/>
  <c r="J20" i="44"/>
  <c r="L20" i="44"/>
  <c r="G18" i="44"/>
  <c r="L18" i="44"/>
  <c r="H18" i="44"/>
  <c r="M18" i="44"/>
  <c r="J18" i="44"/>
  <c r="U82" i="44"/>
  <c r="W82" i="44"/>
  <c r="T82" i="44"/>
  <c r="U90" i="44"/>
  <c r="X90" i="44"/>
  <c r="Y90" i="44"/>
  <c r="T90" i="44"/>
  <c r="W97" i="44"/>
  <c r="Y97" i="44"/>
  <c r="V97" i="44"/>
  <c r="S105" i="44"/>
  <c r="Y105" i="44"/>
  <c r="T105" i="44"/>
  <c r="M102" i="44"/>
  <c r="I36" i="44"/>
  <c r="H36" i="44"/>
  <c r="S54" i="44"/>
  <c r="Y54" i="44"/>
  <c r="U54" i="44"/>
  <c r="V54" i="44"/>
  <c r="T54" i="44"/>
  <c r="X54" i="44"/>
  <c r="V61" i="44"/>
  <c r="Y61" i="44"/>
  <c r="S61" i="44"/>
  <c r="X61" i="44"/>
  <c r="U61" i="44"/>
  <c r="V68" i="44"/>
  <c r="X68" i="44"/>
  <c r="Y68" i="44"/>
  <c r="U68" i="44"/>
  <c r="T68" i="44"/>
  <c r="W68" i="44"/>
  <c r="G56" i="44"/>
  <c r="H56" i="44"/>
  <c r="L56" i="44"/>
  <c r="I56" i="44"/>
  <c r="M56" i="44"/>
  <c r="J56" i="44"/>
  <c r="H27" i="44"/>
  <c r="J27" i="44"/>
  <c r="J102" i="44"/>
  <c r="G29" i="44"/>
  <c r="L95" i="44"/>
  <c r="N89" i="44"/>
  <c r="D89" i="44" s="1"/>
  <c r="Z94" i="44"/>
  <c r="P94" i="44" s="1"/>
  <c r="R94" i="44" s="1"/>
  <c r="G92" i="53" s="1"/>
  <c r="G20" i="44"/>
  <c r="I55" i="44"/>
  <c r="K55" i="44"/>
  <c r="H45" i="44"/>
  <c r="I45" i="44"/>
  <c r="G45" i="44"/>
  <c r="G35" i="44"/>
  <c r="H35" i="44"/>
  <c r="M35" i="44"/>
  <c r="I35" i="44"/>
  <c r="L35" i="44"/>
  <c r="K35" i="44"/>
  <c r="U49" i="44"/>
  <c r="X49" i="44"/>
  <c r="T49" i="44"/>
  <c r="V49" i="44"/>
  <c r="Y49" i="44"/>
  <c r="K112" i="44"/>
  <c r="G13" i="44"/>
  <c r="J46" i="44"/>
  <c r="M20" i="44"/>
  <c r="Z70" i="44"/>
  <c r="P70" i="44" s="1"/>
  <c r="R70" i="44" s="1"/>
  <c r="G68" i="53" s="1"/>
  <c r="G69" i="85" s="1"/>
  <c r="L55" i="44"/>
  <c r="M13" i="44"/>
  <c r="J64" i="44"/>
  <c r="I64" i="44"/>
  <c r="L25" i="44"/>
  <c r="J25" i="44"/>
  <c r="L11" i="44"/>
  <c r="I11" i="44"/>
  <c r="J11" i="44"/>
  <c r="H11" i="44"/>
  <c r="U35" i="44"/>
  <c r="S35" i="44"/>
  <c r="T35" i="44"/>
  <c r="X43" i="44"/>
  <c r="S43" i="44"/>
  <c r="U43" i="44"/>
  <c r="Y43" i="44"/>
  <c r="M111" i="44"/>
  <c r="H111" i="44"/>
  <c r="J111" i="44"/>
  <c r="L111" i="44"/>
  <c r="L27" i="44"/>
  <c r="G111" i="44"/>
  <c r="K36" i="44"/>
  <c r="J36" i="44"/>
  <c r="L104" i="44"/>
  <c r="Z78" i="44"/>
  <c r="P78" i="44" s="1"/>
  <c r="R78" i="44" s="1"/>
  <c r="G76" i="53" s="1"/>
  <c r="M97" i="44"/>
  <c r="G97" i="44"/>
  <c r="K90" i="44"/>
  <c r="J90" i="44"/>
  <c r="L90" i="44"/>
  <c r="H90" i="44"/>
  <c r="I90" i="44"/>
  <c r="G80" i="44"/>
  <c r="M80" i="44"/>
  <c r="H80" i="44"/>
  <c r="G62" i="44"/>
  <c r="H62" i="44"/>
  <c r="K62" i="44"/>
  <c r="M62" i="44"/>
  <c r="I52" i="44"/>
  <c r="J52" i="44"/>
  <c r="I42" i="44"/>
  <c r="J42" i="44"/>
  <c r="M46" i="44"/>
  <c r="K46" i="44"/>
  <c r="L46" i="44"/>
  <c r="G46" i="44"/>
  <c r="G114" i="85"/>
  <c r="H114" i="85" s="1"/>
  <c r="I111" i="44"/>
  <c r="J95" i="44"/>
  <c r="G27" i="44"/>
  <c r="L36" i="44"/>
  <c r="H20" i="44"/>
  <c r="I27" i="44"/>
  <c r="Z99" i="44"/>
  <c r="P99" i="44" s="1"/>
  <c r="R99" i="44" s="1"/>
  <c r="G97" i="53" s="1"/>
  <c r="H97" i="53" s="1"/>
  <c r="I20" i="44"/>
  <c r="I105" i="44"/>
  <c r="G105" i="44"/>
  <c r="H105" i="44"/>
  <c r="K105" i="44"/>
  <c r="M105" i="44"/>
  <c r="K79" i="44"/>
  <c r="M79" i="44"/>
  <c r="H79" i="44"/>
  <c r="J79" i="44"/>
  <c r="I79" i="44"/>
  <c r="H71" i="44"/>
  <c r="M71" i="44"/>
  <c r="L71" i="44"/>
  <c r="K71" i="44"/>
  <c r="U29" i="44"/>
  <c r="X29" i="44"/>
  <c r="S29" i="44"/>
  <c r="Z29" i="44" s="1"/>
  <c r="P29" i="44" s="1"/>
  <c r="R29" i="44" s="1"/>
  <c r="G27" i="53" s="1"/>
  <c r="G28" i="85" s="1"/>
  <c r="H112" i="44"/>
  <c r="M86" i="44"/>
  <c r="J13" i="44"/>
  <c r="N13" i="44" s="1"/>
  <c r="D13" i="44" s="1"/>
  <c r="F13" i="44" s="1"/>
  <c r="D11" i="53" s="1"/>
  <c r="E11" i="53" s="1"/>
  <c r="I46" i="44"/>
  <c r="G112" i="44"/>
  <c r="G104" i="44"/>
  <c r="H95" i="44"/>
  <c r="I87" i="44"/>
  <c r="H87" i="44"/>
  <c r="M60" i="44"/>
  <c r="K60" i="44"/>
  <c r="H60" i="44"/>
  <c r="L60" i="44"/>
  <c r="J60" i="44"/>
  <c r="G60" i="44"/>
  <c r="X15" i="44"/>
  <c r="S15" i="44"/>
  <c r="I109" i="44"/>
  <c r="Z113" i="44"/>
  <c r="P113" i="44" s="1"/>
  <c r="R113" i="44" s="1"/>
  <c r="G111" i="53" s="1"/>
  <c r="H111" i="53" s="1"/>
  <c r="H116" i="44"/>
  <c r="C115" i="53"/>
  <c r="Z51" i="44"/>
  <c r="P51" i="44" s="1"/>
  <c r="R51" i="44" s="1"/>
  <c r="G49" i="53" s="1"/>
  <c r="H49" i="53" s="1"/>
  <c r="Z11" i="44"/>
  <c r="P11" i="44" s="1"/>
  <c r="R11" i="44" s="1"/>
  <c r="G9" i="53" s="1"/>
  <c r="J61" i="44"/>
  <c r="Z83" i="44"/>
  <c r="P83" i="44" s="1"/>
  <c r="R83" i="44" s="1"/>
  <c r="G81" i="53" s="1"/>
  <c r="H81" i="53" s="1"/>
  <c r="M116" i="44"/>
  <c r="H51" i="53"/>
  <c r="G52" i="85"/>
  <c r="N17" i="44"/>
  <c r="D17" i="44" s="1"/>
  <c r="F17" i="44" s="1"/>
  <c r="D15" i="53" s="1"/>
  <c r="E15" i="53" s="1"/>
  <c r="N73" i="44"/>
  <c r="D73" i="44" s="1"/>
  <c r="F73" i="44" s="1"/>
  <c r="D71" i="53" s="1"/>
  <c r="E71" i="53" s="1"/>
  <c r="Z50" i="44"/>
  <c r="P50" i="44" s="1"/>
  <c r="N68" i="44"/>
  <c r="D68" i="44" s="1"/>
  <c r="F68" i="44" s="1"/>
  <c r="D66" i="53" s="1"/>
  <c r="E66" i="53" s="1"/>
  <c r="Z13" i="44"/>
  <c r="P13" i="44" s="1"/>
  <c r="R13" i="44" s="1"/>
  <c r="G11" i="53" s="1"/>
  <c r="M110" i="44"/>
  <c r="K110" i="44"/>
  <c r="H110" i="44"/>
  <c r="L110" i="44"/>
  <c r="Z67" i="44"/>
  <c r="P67" i="44" s="1"/>
  <c r="R67" i="44" s="1"/>
  <c r="G65" i="53" s="1"/>
  <c r="Z42" i="44"/>
  <c r="P42" i="44" s="1"/>
  <c r="R42" i="44" s="1"/>
  <c r="G40" i="53" s="1"/>
  <c r="Z84" i="44"/>
  <c r="P84" i="44" s="1"/>
  <c r="N108" i="44"/>
  <c r="D108" i="44" s="1"/>
  <c r="F108" i="44" s="1"/>
  <c r="D106" i="53" s="1"/>
  <c r="E106" i="53" s="1"/>
  <c r="Z22" i="44"/>
  <c r="P22" i="44" s="1"/>
  <c r="R22" i="44" s="1"/>
  <c r="G20" i="53" s="1"/>
  <c r="Z45" i="44"/>
  <c r="P45" i="44" s="1"/>
  <c r="R45" i="44" s="1"/>
  <c r="G43" i="53" s="1"/>
  <c r="Z69" i="44"/>
  <c r="P69" i="44" s="1"/>
  <c r="R69" i="44" s="1"/>
  <c r="G67" i="53" s="1"/>
  <c r="G68" i="85" s="1"/>
  <c r="N47" i="44"/>
  <c r="D47" i="44" s="1"/>
  <c r="F47" i="44" s="1"/>
  <c r="D45" i="53" s="1"/>
  <c r="E45" i="53" s="1"/>
  <c r="H73" i="53"/>
  <c r="Z106" i="44"/>
  <c r="P106" i="44" s="1"/>
  <c r="R106" i="44" s="1"/>
  <c r="G104" i="53" s="1"/>
  <c r="N113" i="44"/>
  <c r="D113" i="44" s="1"/>
  <c r="F113" i="44" s="1"/>
  <c r="D111" i="53" s="1"/>
  <c r="E111" i="53" s="1"/>
  <c r="M107" i="44"/>
  <c r="I102" i="44"/>
  <c r="M109" i="44"/>
  <c r="K61" i="44"/>
  <c r="Z40" i="44"/>
  <c r="P40" i="44" s="1"/>
  <c r="R40" i="44" s="1"/>
  <c r="G38" i="53" s="1"/>
  <c r="Z58" i="44"/>
  <c r="P58" i="44" s="1"/>
  <c r="R58" i="44" s="1"/>
  <c r="G56" i="53" s="1"/>
  <c r="H82" i="44"/>
  <c r="Z77" i="44"/>
  <c r="P77" i="44" s="1"/>
  <c r="R77" i="44" s="1"/>
  <c r="G75" i="53" s="1"/>
  <c r="L65" i="44"/>
  <c r="M100" i="44"/>
  <c r="J62" i="44"/>
  <c r="J99" i="44"/>
  <c r="Z21" i="44"/>
  <c r="P21" i="44" s="1"/>
  <c r="R21" i="44" s="1"/>
  <c r="G19" i="53" s="1"/>
  <c r="K45" i="44"/>
  <c r="L16" i="44"/>
  <c r="K57" i="44"/>
  <c r="G57" i="44"/>
  <c r="L37" i="44"/>
  <c r="N37" i="44" s="1"/>
  <c r="D37" i="44" s="1"/>
  <c r="F37" i="44" s="1"/>
  <c r="D35" i="53" s="1"/>
  <c r="E35" i="53" s="1"/>
  <c r="Z62" i="44"/>
  <c r="P62" i="44" s="1"/>
  <c r="R62" i="44" s="1"/>
  <c r="G60" i="53" s="1"/>
  <c r="M50" i="44"/>
  <c r="Z92" i="44"/>
  <c r="P92" i="44" s="1"/>
  <c r="R92" i="44" s="1"/>
  <c r="G90" i="53" s="1"/>
  <c r="G102" i="44"/>
  <c r="Z14" i="44"/>
  <c r="P14" i="44" s="1"/>
  <c r="R14" i="44" s="1"/>
  <c r="G12" i="53" s="1"/>
  <c r="H12" i="53" s="1"/>
  <c r="K102" i="44"/>
  <c r="L107" i="44"/>
  <c r="Z102" i="44"/>
  <c r="P102" i="44" s="1"/>
  <c r="R102" i="44" s="1"/>
  <c r="G100" i="53" s="1"/>
  <c r="H100" i="53" s="1"/>
  <c r="Z108" i="44"/>
  <c r="P108" i="44" s="1"/>
  <c r="R108" i="44" s="1"/>
  <c r="G106" i="53" s="1"/>
  <c r="G107" i="85" s="1"/>
  <c r="Z98" i="44"/>
  <c r="P98" i="44" s="1"/>
  <c r="R98" i="44" s="1"/>
  <c r="G96" i="53" s="1"/>
  <c r="Z85" i="44"/>
  <c r="P85" i="44" s="1"/>
  <c r="Z44" i="44"/>
  <c r="P44" i="44" s="1"/>
  <c r="R44" i="44" s="1"/>
  <c r="G42" i="53" s="1"/>
  <c r="Z36" i="44"/>
  <c r="P36" i="44" s="1"/>
  <c r="R36" i="44" s="1"/>
  <c r="G34" i="53" s="1"/>
  <c r="H34" i="53" s="1"/>
  <c r="L102" i="44"/>
  <c r="Z19" i="44"/>
  <c r="P19" i="44" s="1"/>
  <c r="R19" i="44" s="1"/>
  <c r="G17" i="53" s="1"/>
  <c r="Z86" i="44"/>
  <c r="P86" i="44" s="1"/>
  <c r="R86" i="44" s="1"/>
  <c r="G84" i="53" s="1"/>
  <c r="G85" i="85" s="1"/>
  <c r="G101" i="85"/>
  <c r="L31" i="44"/>
  <c r="G31" i="44"/>
  <c r="K31" i="44"/>
  <c r="C117" i="44"/>
  <c r="I31" i="44"/>
  <c r="H31" i="44"/>
  <c r="J31" i="44"/>
  <c r="M31" i="44"/>
  <c r="N24" i="44"/>
  <c r="D24" i="44" s="1"/>
  <c r="F24" i="44" s="1"/>
  <c r="D22" i="53" s="1"/>
  <c r="E22" i="53" s="1"/>
  <c r="N12" i="44"/>
  <c r="H105" i="53"/>
  <c r="R12" i="44"/>
  <c r="G10" i="53" s="1"/>
  <c r="H15" i="53"/>
  <c r="G16" i="85"/>
  <c r="G35" i="85"/>
  <c r="G13" i="85"/>
  <c r="Z37" i="44"/>
  <c r="P37" i="44" s="1"/>
  <c r="R37" i="44" s="1"/>
  <c r="G35" i="53" s="1"/>
  <c r="Z91" i="44"/>
  <c r="P91" i="44" s="1"/>
  <c r="R91" i="44" s="1"/>
  <c r="G89" i="53" s="1"/>
  <c r="N33" i="44"/>
  <c r="D33" i="44" s="1"/>
  <c r="F33" i="44" s="1"/>
  <c r="D31" i="53" s="1"/>
  <c r="E31" i="53" s="1"/>
  <c r="R50" i="44"/>
  <c r="G48" i="53" s="1"/>
  <c r="Z27" i="44"/>
  <c r="P27" i="44" s="1"/>
  <c r="R27" i="44" s="1"/>
  <c r="G25" i="53" s="1"/>
  <c r="N63" i="44"/>
  <c r="D63" i="44" s="1"/>
  <c r="F63" i="44" s="1"/>
  <c r="D61" i="53" s="1"/>
  <c r="E61" i="53" s="1"/>
  <c r="V74" i="44"/>
  <c r="S74" i="44"/>
  <c r="Y74" i="44"/>
  <c r="U74" i="44"/>
  <c r="W74" i="44"/>
  <c r="T74" i="44"/>
  <c r="X74" i="44"/>
  <c r="V87" i="44"/>
  <c r="U87" i="44"/>
  <c r="S87" i="44"/>
  <c r="Y87" i="44"/>
  <c r="W87" i="44"/>
  <c r="H114" i="44"/>
  <c r="M114" i="44"/>
  <c r="G114" i="44"/>
  <c r="I114" i="44"/>
  <c r="K114" i="44"/>
  <c r="L114" i="44"/>
  <c r="H77" i="44"/>
  <c r="L77" i="44"/>
  <c r="G77" i="44"/>
  <c r="I77" i="44"/>
  <c r="K77" i="44"/>
  <c r="W56" i="44"/>
  <c r="S56" i="44"/>
  <c r="X56" i="44"/>
  <c r="V56" i="44"/>
  <c r="Y56" i="44"/>
  <c r="U56" i="44"/>
  <c r="N38" i="44"/>
  <c r="D38" i="44" s="1"/>
  <c r="F38" i="44" s="1"/>
  <c r="D36" i="53" s="1"/>
  <c r="E36" i="53" s="1"/>
  <c r="Z76" i="44"/>
  <c r="P76" i="44" s="1"/>
  <c r="R76" i="44" s="1"/>
  <c r="G74" i="53" s="1"/>
  <c r="Z34" i="44"/>
  <c r="P34" i="44" s="1"/>
  <c r="R34" i="44" s="1"/>
  <c r="G32" i="53" s="1"/>
  <c r="F107" i="85"/>
  <c r="F115" i="53"/>
  <c r="N78" i="44"/>
  <c r="D78" i="44" s="1"/>
  <c r="F78" i="44" s="1"/>
  <c r="D76" i="53" s="1"/>
  <c r="E76" i="53" s="1"/>
  <c r="D112" i="72"/>
  <c r="Z116" i="44"/>
  <c r="P116" i="44" s="1"/>
  <c r="R116" i="44" s="1"/>
  <c r="G114" i="53" s="1"/>
  <c r="F31" i="85"/>
  <c r="H30" i="53"/>
  <c r="Y30" i="44"/>
  <c r="X30" i="44"/>
  <c r="V93" i="44"/>
  <c r="Y93" i="44"/>
  <c r="U93" i="44"/>
  <c r="X93" i="44"/>
  <c r="S93" i="44"/>
  <c r="T93" i="44"/>
  <c r="F103" i="85"/>
  <c r="W64" i="44"/>
  <c r="U64" i="44"/>
  <c r="S64" i="44"/>
  <c r="Y64" i="44"/>
  <c r="T64" i="44"/>
  <c r="V64" i="44"/>
  <c r="X64" i="44"/>
  <c r="V110" i="44"/>
  <c r="X110" i="44"/>
  <c r="T110" i="44"/>
  <c r="Y110" i="44"/>
  <c r="U110" i="44"/>
  <c r="W110" i="44"/>
  <c r="J96" i="44"/>
  <c r="L96" i="44"/>
  <c r="G96" i="44"/>
  <c r="M96" i="44"/>
  <c r="K96" i="44"/>
  <c r="F27" i="85"/>
  <c r="U20" i="44"/>
  <c r="W20" i="44"/>
  <c r="S20" i="44"/>
  <c r="V20" i="44"/>
  <c r="W48" i="44"/>
  <c r="T48" i="44"/>
  <c r="U48" i="44"/>
  <c r="Y48" i="44"/>
  <c r="V48" i="44"/>
  <c r="X48" i="44"/>
  <c r="W100" i="44"/>
  <c r="S100" i="44"/>
  <c r="U100" i="44"/>
  <c r="V100" i="44"/>
  <c r="N53" i="44"/>
  <c r="D53" i="44" s="1"/>
  <c r="F53" i="44" s="1"/>
  <c r="D51" i="53" s="1"/>
  <c r="E51" i="53" s="1"/>
  <c r="I96" i="44"/>
  <c r="Z109" i="44"/>
  <c r="P109" i="44" s="1"/>
  <c r="R109" i="44" s="1"/>
  <c r="G107" i="53" s="1"/>
  <c r="Z28" i="44"/>
  <c r="P28" i="44" s="1"/>
  <c r="R28" i="44" s="1"/>
  <c r="G26" i="53" s="1"/>
  <c r="G27" i="85" s="1"/>
  <c r="K52" i="44"/>
  <c r="G52" i="44"/>
  <c r="V15" i="44"/>
  <c r="T15" i="44"/>
  <c r="O117" i="44"/>
  <c r="U60" i="44"/>
  <c r="X60" i="44"/>
  <c r="W60" i="44"/>
  <c r="S60" i="44"/>
  <c r="T60" i="44"/>
  <c r="Z72" i="44"/>
  <c r="P72" i="44" s="1"/>
  <c r="R72" i="44" s="1"/>
  <c r="G70" i="53" s="1"/>
  <c r="L51" i="44"/>
  <c r="K48" i="44"/>
  <c r="N48" i="44" s="1"/>
  <c r="D48" i="44" s="1"/>
  <c r="F48" i="44" s="1"/>
  <c r="D46" i="53" s="1"/>
  <c r="E46" i="53" s="1"/>
  <c r="S66" i="44"/>
  <c r="T97" i="44"/>
  <c r="Z63" i="44" l="1"/>
  <c r="P63" i="44" s="1"/>
  <c r="R63" i="44" s="1"/>
  <c r="G61" i="53" s="1"/>
  <c r="N32" i="44"/>
  <c r="D32" i="44" s="1"/>
  <c r="F32" i="44" s="1"/>
  <c r="D30" i="53" s="1"/>
  <c r="E30" i="53" s="1"/>
  <c r="N92" i="44"/>
  <c r="D92" i="44" s="1"/>
  <c r="F92" i="44" s="1"/>
  <c r="D90" i="53" s="1"/>
  <c r="E90" i="53" s="1"/>
  <c r="N45" i="44"/>
  <c r="D45" i="44" s="1"/>
  <c r="F45" i="44" s="1"/>
  <c r="D43" i="53" s="1"/>
  <c r="E43" i="53" s="1"/>
  <c r="N19" i="44"/>
  <c r="D19" i="44" s="1"/>
  <c r="F19" i="44" s="1"/>
  <c r="D17" i="53" s="1"/>
  <c r="E17" i="53" s="1"/>
  <c r="H67" i="53"/>
  <c r="Z46" i="44"/>
  <c r="P46" i="44" s="1"/>
  <c r="R46" i="44" s="1"/>
  <c r="G44" i="53" s="1"/>
  <c r="Z89" i="44"/>
  <c r="P89" i="44" s="1"/>
  <c r="N59" i="44"/>
  <c r="D59" i="44" s="1"/>
  <c r="F59" i="44" s="1"/>
  <c r="D57" i="53" s="1"/>
  <c r="E57" i="53" s="1"/>
  <c r="Z24" i="44"/>
  <c r="P24" i="44" s="1"/>
  <c r="R24" i="44" s="1"/>
  <c r="G22" i="53" s="1"/>
  <c r="G98" i="85"/>
  <c r="Z104" i="44"/>
  <c r="P104" i="44" s="1"/>
  <c r="R104" i="44" s="1"/>
  <c r="G102" i="53" s="1"/>
  <c r="G103" i="85" s="1"/>
  <c r="N58" i="44"/>
  <c r="D58" i="44" s="1"/>
  <c r="F58" i="44" s="1"/>
  <c r="D56" i="53" s="1"/>
  <c r="E56" i="53" s="1"/>
  <c r="Z65" i="44"/>
  <c r="P65" i="44" s="1"/>
  <c r="R65" i="44" s="1"/>
  <c r="G63" i="53" s="1"/>
  <c r="N23" i="44"/>
  <c r="D23" i="44" s="1"/>
  <c r="F23" i="44" s="1"/>
  <c r="D21" i="53" s="1"/>
  <c r="E21" i="53" s="1"/>
  <c r="N31" i="85"/>
  <c r="Z97" i="44"/>
  <c r="P97" i="44" s="1"/>
  <c r="R97" i="44" s="1"/>
  <c r="G95" i="53" s="1"/>
  <c r="N99" i="44"/>
  <c r="D99" i="44" s="1"/>
  <c r="F99" i="44" s="1"/>
  <c r="D97" i="53" s="1"/>
  <c r="E97" i="53" s="1"/>
  <c r="I97" i="53" s="1"/>
  <c r="G97" i="81" s="1"/>
  <c r="N18" i="44"/>
  <c r="D18" i="44" s="1"/>
  <c r="F18" i="44" s="1"/>
  <c r="D16" i="53" s="1"/>
  <c r="E16" i="53" s="1"/>
  <c r="N115" i="44"/>
  <c r="D115" i="44" s="1"/>
  <c r="F115" i="44" s="1"/>
  <c r="D113" i="53" s="1"/>
  <c r="E113" i="53" s="1"/>
  <c r="I113" i="53" s="1"/>
  <c r="G113" i="81" s="1"/>
  <c r="D29" i="40" s="1"/>
  <c r="Z95" i="44"/>
  <c r="P95" i="44" s="1"/>
  <c r="R95" i="44" s="1"/>
  <c r="G93" i="53" s="1"/>
  <c r="H93" i="53" s="1"/>
  <c r="Z111" i="44"/>
  <c r="P111" i="44" s="1"/>
  <c r="R111" i="44" s="1"/>
  <c r="G109" i="53" s="1"/>
  <c r="Z47" i="44"/>
  <c r="P47" i="44" s="1"/>
  <c r="R47" i="44" s="1"/>
  <c r="G45" i="53" s="1"/>
  <c r="G46" i="85" s="1"/>
  <c r="H46" i="85" s="1"/>
  <c r="N66" i="44"/>
  <c r="D66" i="44" s="1"/>
  <c r="F66" i="44" s="1"/>
  <c r="D64" i="53" s="1"/>
  <c r="E64" i="53" s="1"/>
  <c r="N83" i="44"/>
  <c r="D83" i="44" s="1"/>
  <c r="F83" i="44" s="1"/>
  <c r="D81" i="53" s="1"/>
  <c r="E81" i="53" s="1"/>
  <c r="N75" i="44"/>
  <c r="D75" i="44" s="1"/>
  <c r="F75" i="44" s="1"/>
  <c r="D73" i="53" s="1"/>
  <c r="E73" i="53" s="1"/>
  <c r="N84" i="44"/>
  <c r="D84" i="44" s="1"/>
  <c r="J24" i="85"/>
  <c r="N36" i="44"/>
  <c r="D36" i="44" s="1"/>
  <c r="F36" i="44" s="1"/>
  <c r="D34" i="53" s="1"/>
  <c r="E34" i="53" s="1"/>
  <c r="I34" i="53" s="1"/>
  <c r="G34" i="81" s="1"/>
  <c r="C33" i="85"/>
  <c r="C110" i="85"/>
  <c r="C97" i="85"/>
  <c r="C12" i="85"/>
  <c r="Z31" i="44"/>
  <c r="P31" i="44" s="1"/>
  <c r="R31" i="44" s="1"/>
  <c r="G29" i="53" s="1"/>
  <c r="G30" i="85" s="1"/>
  <c r="N40" i="44"/>
  <c r="D40" i="44" s="1"/>
  <c r="F40" i="44" s="1"/>
  <c r="D38" i="53" s="1"/>
  <c r="E38" i="53" s="1"/>
  <c r="N54" i="44"/>
  <c r="D54" i="44" s="1"/>
  <c r="F54" i="44" s="1"/>
  <c r="D52" i="53" s="1"/>
  <c r="E52" i="53" s="1"/>
  <c r="C109" i="85"/>
  <c r="J109" i="85" s="1"/>
  <c r="C38" i="85"/>
  <c r="C90" i="85"/>
  <c r="C88" i="85"/>
  <c r="C68" i="85"/>
  <c r="C40" i="85"/>
  <c r="C11" i="85"/>
  <c r="C51" i="85"/>
  <c r="C105" i="85"/>
  <c r="J105" i="85" s="1"/>
  <c r="C42" i="85"/>
  <c r="C17" i="85"/>
  <c r="C115" i="85"/>
  <c r="C70" i="85"/>
  <c r="C47" i="85"/>
  <c r="C48" i="85"/>
  <c r="C71" i="85"/>
  <c r="C37" i="85"/>
  <c r="J37" i="85" s="1"/>
  <c r="C111" i="85"/>
  <c r="C62" i="85"/>
  <c r="C67" i="85"/>
  <c r="C63" i="85"/>
  <c r="C66" i="85"/>
  <c r="J66" i="85" s="1"/>
  <c r="C85" i="85"/>
  <c r="C96" i="85"/>
  <c r="Z39" i="44"/>
  <c r="P39" i="44" s="1"/>
  <c r="R39" i="44" s="1"/>
  <c r="G37" i="53" s="1"/>
  <c r="G38" i="85" s="1"/>
  <c r="H38" i="85" s="1"/>
  <c r="N49" i="44"/>
  <c r="D49" i="44" s="1"/>
  <c r="F49" i="44" s="1"/>
  <c r="D47" i="53" s="1"/>
  <c r="E47" i="53" s="1"/>
  <c r="N106" i="44"/>
  <c r="D106" i="44" s="1"/>
  <c r="F106" i="44" s="1"/>
  <c r="D104" i="53" s="1"/>
  <c r="E104" i="53" s="1"/>
  <c r="N30" i="44"/>
  <c r="D30" i="44" s="1"/>
  <c r="F30" i="44" s="1"/>
  <c r="D28" i="53" s="1"/>
  <c r="E28" i="53" s="1"/>
  <c r="C64" i="85"/>
  <c r="C87" i="85"/>
  <c r="Z71" i="44"/>
  <c r="P71" i="44" s="1"/>
  <c r="R71" i="44" s="1"/>
  <c r="G69" i="53" s="1"/>
  <c r="G70" i="85" s="1"/>
  <c r="C86" i="85"/>
  <c r="C45" i="85"/>
  <c r="J45" i="85" s="1"/>
  <c r="C80" i="85"/>
  <c r="C61" i="85"/>
  <c r="C78" i="85"/>
  <c r="C113" i="85"/>
  <c r="H68" i="53"/>
  <c r="C59" i="85"/>
  <c r="C21" i="85"/>
  <c r="J21" i="85" s="1"/>
  <c r="C19" i="85"/>
  <c r="J19" i="85" s="1"/>
  <c r="C20" i="85"/>
  <c r="C83" i="85"/>
  <c r="C52" i="85"/>
  <c r="C43" i="85"/>
  <c r="N101" i="44"/>
  <c r="D101" i="44" s="1"/>
  <c r="F101" i="44" s="1"/>
  <c r="D99" i="53" s="1"/>
  <c r="E99" i="53" s="1"/>
  <c r="N15" i="44"/>
  <c r="D15" i="44" s="1"/>
  <c r="F15" i="44" s="1"/>
  <c r="D13" i="53" s="1"/>
  <c r="E13" i="53" s="1"/>
  <c r="N10" i="44"/>
  <c r="D10" i="44" s="1"/>
  <c r="F10" i="44" s="1"/>
  <c r="D8" i="53" s="1"/>
  <c r="E8" i="53" s="1"/>
  <c r="C73" i="85"/>
  <c r="J73" i="85" s="1"/>
  <c r="C112" i="85"/>
  <c r="C34" i="85"/>
  <c r="C101" i="85"/>
  <c r="C35" i="85"/>
  <c r="C13" i="85"/>
  <c r="C95" i="85"/>
  <c r="C15" i="85"/>
  <c r="C91" i="85"/>
  <c r="J91" i="85" s="1"/>
  <c r="C25" i="85"/>
  <c r="N64" i="44"/>
  <c r="D64" i="44" s="1"/>
  <c r="F64" i="44" s="1"/>
  <c r="D62" i="53" s="1"/>
  <c r="E62" i="53" s="1"/>
  <c r="C26" i="85"/>
  <c r="C84" i="85"/>
  <c r="C28" i="85"/>
  <c r="J28" i="85" s="1"/>
  <c r="C108" i="85"/>
  <c r="N22" i="44"/>
  <c r="D22" i="44" s="1"/>
  <c r="F22" i="44" s="1"/>
  <c r="D20" i="53" s="1"/>
  <c r="E20" i="53" s="1"/>
  <c r="C16" i="85"/>
  <c r="C53" i="85"/>
  <c r="C94" i="85"/>
  <c r="N16" i="44"/>
  <c r="D16" i="44" s="1"/>
  <c r="F16" i="44" s="1"/>
  <c r="D14" i="53" s="1"/>
  <c r="E14" i="53" s="1"/>
  <c r="N82" i="44"/>
  <c r="D82" i="44" s="1"/>
  <c r="F82" i="44" s="1"/>
  <c r="D80" i="53" s="1"/>
  <c r="E80" i="53" s="1"/>
  <c r="C18" i="85"/>
  <c r="J18" i="85" s="1"/>
  <c r="C54" i="85"/>
  <c r="C69" i="85"/>
  <c r="J69" i="85" s="1"/>
  <c r="C56" i="85"/>
  <c r="J56" i="85" s="1"/>
  <c r="C60" i="85"/>
  <c r="C46" i="85"/>
  <c r="J46" i="85" s="1"/>
  <c r="Z73" i="44"/>
  <c r="P73" i="44" s="1"/>
  <c r="R73" i="44" s="1"/>
  <c r="G71" i="53" s="1"/>
  <c r="N14" i="44"/>
  <c r="D14" i="44" s="1"/>
  <c r="F14" i="44" s="1"/>
  <c r="D12" i="53" s="1"/>
  <c r="E12" i="53" s="1"/>
  <c r="Z103" i="44"/>
  <c r="P103" i="44" s="1"/>
  <c r="R103" i="44" s="1"/>
  <c r="G101" i="53" s="1"/>
  <c r="N94" i="44"/>
  <c r="D94" i="44" s="1"/>
  <c r="F94" i="44" s="1"/>
  <c r="D92" i="53" s="1"/>
  <c r="E92" i="53" s="1"/>
  <c r="N27" i="44"/>
  <c r="D27" i="44" s="1"/>
  <c r="F27" i="44" s="1"/>
  <c r="D25" i="53" s="1"/>
  <c r="E25" i="53" s="1"/>
  <c r="N85" i="44"/>
  <c r="D85" i="44" s="1"/>
  <c r="N41" i="44"/>
  <c r="D41" i="44" s="1"/>
  <c r="F41" i="44" s="1"/>
  <c r="D39" i="53" s="1"/>
  <c r="E39" i="53" s="1"/>
  <c r="Z79" i="44"/>
  <c r="P79" i="44" s="1"/>
  <c r="C99" i="85"/>
  <c r="C22" i="85"/>
  <c r="C106" i="85"/>
  <c r="C75" i="85"/>
  <c r="C74" i="85"/>
  <c r="C104" i="85"/>
  <c r="C27" i="85"/>
  <c r="C93" i="85"/>
  <c r="C14" i="85"/>
  <c r="C39" i="85"/>
  <c r="C58" i="85"/>
  <c r="C107" i="85"/>
  <c r="C114" i="85"/>
  <c r="I51" i="53"/>
  <c r="G51" i="81" s="1"/>
  <c r="D21" i="40" s="1"/>
  <c r="C41" i="85"/>
  <c r="C57" i="85"/>
  <c r="C32" i="85"/>
  <c r="C31" i="85"/>
  <c r="C29" i="85"/>
  <c r="C98" i="85"/>
  <c r="C103" i="85"/>
  <c r="C82" i="85"/>
  <c r="J82" i="85" s="1"/>
  <c r="G112" i="85"/>
  <c r="H112" i="85" s="1"/>
  <c r="C49" i="85"/>
  <c r="C10" i="85"/>
  <c r="C36" i="85"/>
  <c r="J36" i="85" s="1"/>
  <c r="C100" i="85"/>
  <c r="J100" i="85" s="1"/>
  <c r="Z52" i="44"/>
  <c r="P52" i="44" s="1"/>
  <c r="R52" i="44" s="1"/>
  <c r="G50" i="53" s="1"/>
  <c r="Z81" i="44"/>
  <c r="P81" i="44" s="1"/>
  <c r="R81" i="44" s="1"/>
  <c r="G79" i="53" s="1"/>
  <c r="G80" i="85" s="1"/>
  <c r="Z59" i="44"/>
  <c r="P59" i="44" s="1"/>
  <c r="R59" i="44" s="1"/>
  <c r="G57" i="53" s="1"/>
  <c r="H57" i="53" s="1"/>
  <c r="I57" i="53" s="1"/>
  <c r="G57" i="81" s="1"/>
  <c r="Z80" i="44"/>
  <c r="P80" i="44" s="1"/>
  <c r="R80" i="44" s="1"/>
  <c r="G78" i="53" s="1"/>
  <c r="G79" i="85" s="1"/>
  <c r="Z25" i="44"/>
  <c r="P25" i="44" s="1"/>
  <c r="R25" i="44" s="1"/>
  <c r="G23" i="53" s="1"/>
  <c r="N98" i="44"/>
  <c r="D98" i="44" s="1"/>
  <c r="F98" i="44" s="1"/>
  <c r="D96" i="53" s="1"/>
  <c r="E96" i="53" s="1"/>
  <c r="Z57" i="44"/>
  <c r="P57" i="44" s="1"/>
  <c r="R57" i="44" s="1"/>
  <c r="G55" i="53" s="1"/>
  <c r="N34" i="44"/>
  <c r="D34" i="44" s="1"/>
  <c r="F34" i="44" s="1"/>
  <c r="D32" i="53" s="1"/>
  <c r="E32" i="53" s="1"/>
  <c r="N44" i="44"/>
  <c r="D44" i="44" s="1"/>
  <c r="F44" i="44" s="1"/>
  <c r="D42" i="53" s="1"/>
  <c r="E42" i="53" s="1"/>
  <c r="N91" i="44"/>
  <c r="D91" i="44" s="1"/>
  <c r="F91" i="44" s="1"/>
  <c r="D89" i="53" s="1"/>
  <c r="E89" i="53" s="1"/>
  <c r="Z88" i="44"/>
  <c r="P88" i="44" s="1"/>
  <c r="N81" i="44"/>
  <c r="D81" i="44" s="1"/>
  <c r="F81" i="44" s="1"/>
  <c r="D79" i="53" s="1"/>
  <c r="E79" i="53" s="1"/>
  <c r="C55" i="85"/>
  <c r="C77" i="85"/>
  <c r="C92" i="85"/>
  <c r="C76" i="85"/>
  <c r="C23" i="85"/>
  <c r="C44" i="85"/>
  <c r="C30" i="85"/>
  <c r="J30" i="85" s="1"/>
  <c r="C9" i="85"/>
  <c r="C65" i="85"/>
  <c r="C89" i="85"/>
  <c r="C50" i="85"/>
  <c r="C81" i="85"/>
  <c r="C72" i="85"/>
  <c r="C79" i="85"/>
  <c r="J79" i="85" s="1"/>
  <c r="C102" i="85"/>
  <c r="Z105" i="44"/>
  <c r="P105" i="44" s="1"/>
  <c r="R105" i="44" s="1"/>
  <c r="G103" i="53" s="1"/>
  <c r="N112" i="44"/>
  <c r="D112" i="44" s="1"/>
  <c r="F112" i="44" s="1"/>
  <c r="D110" i="53" s="1"/>
  <c r="E110" i="53" s="1"/>
  <c r="Z33" i="44"/>
  <c r="P33" i="44" s="1"/>
  <c r="R33" i="44" s="1"/>
  <c r="G31" i="53" s="1"/>
  <c r="Z96" i="44"/>
  <c r="P96" i="44" s="1"/>
  <c r="R96" i="44" s="1"/>
  <c r="G94" i="53" s="1"/>
  <c r="Z41" i="44"/>
  <c r="P41" i="44" s="1"/>
  <c r="R41" i="44" s="1"/>
  <c r="G39" i="53" s="1"/>
  <c r="N27" i="85"/>
  <c r="J102" i="85"/>
  <c r="G95" i="85"/>
  <c r="H94" i="53"/>
  <c r="H69" i="53"/>
  <c r="I81" i="53"/>
  <c r="G81" i="81" s="1"/>
  <c r="H109" i="53"/>
  <c r="G110" i="85"/>
  <c r="G24" i="85"/>
  <c r="H24" i="85" s="1"/>
  <c r="H23" i="53"/>
  <c r="H53" i="53"/>
  <c r="G54" i="85"/>
  <c r="J83" i="85"/>
  <c r="Z66" i="44"/>
  <c r="P66" i="44" s="1"/>
  <c r="R66" i="44" s="1"/>
  <c r="G64" i="53" s="1"/>
  <c r="N51" i="44"/>
  <c r="D51" i="44" s="1"/>
  <c r="F51" i="44" s="1"/>
  <c r="D49" i="53" s="1"/>
  <c r="E49" i="53" s="1"/>
  <c r="N111" i="44"/>
  <c r="D111" i="44" s="1"/>
  <c r="F111" i="44" s="1"/>
  <c r="D109" i="53" s="1"/>
  <c r="E109" i="53" s="1"/>
  <c r="I109" i="53" s="1"/>
  <c r="G109" i="81" s="1"/>
  <c r="Z18" i="44"/>
  <c r="P18" i="44" s="1"/>
  <c r="R18" i="44" s="1"/>
  <c r="G16" i="53" s="1"/>
  <c r="H16" i="53" s="1"/>
  <c r="I16" i="53" s="1"/>
  <c r="G16" i="81" s="1"/>
  <c r="H99" i="53"/>
  <c r="I99" i="53" s="1"/>
  <c r="G99" i="81" s="1"/>
  <c r="G9" i="85"/>
  <c r="N100" i="44"/>
  <c r="D100" i="44" s="1"/>
  <c r="F100" i="44" s="1"/>
  <c r="D98" i="53" s="1"/>
  <c r="E98" i="53" s="1"/>
  <c r="J52" i="85"/>
  <c r="G82" i="85"/>
  <c r="N65" i="44"/>
  <c r="D65" i="44" s="1"/>
  <c r="F65" i="44" s="1"/>
  <c r="D63" i="53" s="1"/>
  <c r="E63" i="53" s="1"/>
  <c r="N109" i="44"/>
  <c r="D109" i="44" s="1"/>
  <c r="F109" i="44" s="1"/>
  <c r="D107" i="53" s="1"/>
  <c r="E107" i="53" s="1"/>
  <c r="J67" i="85"/>
  <c r="I15" i="53"/>
  <c r="G15" i="81" s="1"/>
  <c r="H106" i="53"/>
  <c r="I106" i="53" s="1"/>
  <c r="G106" i="81" s="1"/>
  <c r="N50" i="44"/>
  <c r="D50" i="44" s="1"/>
  <c r="F50" i="44" s="1"/>
  <c r="D48" i="53" s="1"/>
  <c r="E48" i="53" s="1"/>
  <c r="H36" i="53"/>
  <c r="I36" i="53" s="1"/>
  <c r="G36" i="81" s="1"/>
  <c r="N26" i="44"/>
  <c r="D26" i="44" s="1"/>
  <c r="F26" i="44" s="1"/>
  <c r="D24" i="53" s="1"/>
  <c r="E24" i="53" s="1"/>
  <c r="J25" i="85"/>
  <c r="I73" i="53"/>
  <c r="G73" i="81" s="1"/>
  <c r="J15" i="85"/>
  <c r="N72" i="44"/>
  <c r="D72" i="44" s="1"/>
  <c r="F72" i="44" s="1"/>
  <c r="D70" i="53" s="1"/>
  <c r="E70" i="53" s="1"/>
  <c r="Z23" i="44"/>
  <c r="P23" i="44" s="1"/>
  <c r="R23" i="44" s="1"/>
  <c r="G21" i="53" s="1"/>
  <c r="J54" i="85"/>
  <c r="J53" i="85"/>
  <c r="J72" i="85"/>
  <c r="J110" i="85"/>
  <c r="N103" i="85"/>
  <c r="N107" i="85"/>
  <c r="J10" i="85"/>
  <c r="J49" i="85"/>
  <c r="M91" i="85"/>
  <c r="M52" i="85"/>
  <c r="J63" i="85"/>
  <c r="J81" i="85"/>
  <c r="M67" i="85"/>
  <c r="J50" i="85"/>
  <c r="J93" i="85"/>
  <c r="M25" i="85"/>
  <c r="J12" i="85"/>
  <c r="J59" i="85"/>
  <c r="J87" i="85"/>
  <c r="J95" i="85"/>
  <c r="J26" i="85"/>
  <c r="M22" i="85"/>
  <c r="J64" i="85"/>
  <c r="J20" i="85"/>
  <c r="M15" i="85"/>
  <c r="N113" i="85"/>
  <c r="J60" i="85"/>
  <c r="J96" i="85"/>
  <c r="M28" i="85"/>
  <c r="J43" i="85"/>
  <c r="N16" i="85"/>
  <c r="O16" i="85" s="1"/>
  <c r="G16" i="63" s="1"/>
  <c r="I16" i="63" s="1"/>
  <c r="J42" i="85"/>
  <c r="J84" i="85"/>
  <c r="M83" i="85"/>
  <c r="J62" i="85"/>
  <c r="J108" i="85"/>
  <c r="N74" i="85"/>
  <c r="O74" i="85" s="1"/>
  <c r="G74" i="63" s="1"/>
  <c r="I74" i="63" s="1"/>
  <c r="H37" i="85"/>
  <c r="N37" i="85"/>
  <c r="O37" i="85" s="1"/>
  <c r="G37" i="63" s="1"/>
  <c r="I37" i="63" s="1"/>
  <c r="Z54" i="44"/>
  <c r="P54" i="44" s="1"/>
  <c r="R54" i="44" s="1"/>
  <c r="G52" i="53" s="1"/>
  <c r="H52" i="53" s="1"/>
  <c r="H74" i="85"/>
  <c r="N46" i="85"/>
  <c r="O46" i="85" s="1"/>
  <c r="G46" i="63" s="1"/>
  <c r="I46" i="63" s="1"/>
  <c r="H79" i="53"/>
  <c r="I79" i="53" s="1"/>
  <c r="G79" i="81" s="1"/>
  <c r="N70" i="44"/>
  <c r="D70" i="44" s="1"/>
  <c r="F70" i="44" s="1"/>
  <c r="D68" i="53" s="1"/>
  <c r="E68" i="53" s="1"/>
  <c r="I68" i="53" s="1"/>
  <c r="G68" i="81" s="1"/>
  <c r="H84" i="53"/>
  <c r="J117" i="44"/>
  <c r="E87" i="44" s="1"/>
  <c r="N110" i="44"/>
  <c r="D110" i="44" s="1"/>
  <c r="F110" i="44" s="1"/>
  <c r="D108" i="53" s="1"/>
  <c r="E108" i="53" s="1"/>
  <c r="N60" i="44"/>
  <c r="D60" i="44" s="1"/>
  <c r="F60" i="44" s="1"/>
  <c r="D58" i="53" s="1"/>
  <c r="E58" i="53" s="1"/>
  <c r="N80" i="44"/>
  <c r="D80" i="44" s="1"/>
  <c r="F80" i="44" s="1"/>
  <c r="D78" i="53" s="1"/>
  <c r="E78" i="53" s="1"/>
  <c r="Z82" i="44"/>
  <c r="P82" i="44" s="1"/>
  <c r="R82" i="44" s="1"/>
  <c r="G80" i="53" s="1"/>
  <c r="N114" i="85"/>
  <c r="O114" i="85" s="1"/>
  <c r="G114" i="63" s="1"/>
  <c r="I114" i="63" s="1"/>
  <c r="H45" i="53"/>
  <c r="I45" i="53" s="1"/>
  <c r="G45" i="81" s="1"/>
  <c r="N55" i="44"/>
  <c r="D55" i="44" s="1"/>
  <c r="F55" i="44" s="1"/>
  <c r="D53" i="53" s="1"/>
  <c r="E53" i="53" s="1"/>
  <c r="I53" i="53" s="1"/>
  <c r="G53" i="81" s="1"/>
  <c r="D23" i="40" s="1"/>
  <c r="H112" i="53"/>
  <c r="N56" i="44"/>
  <c r="D56" i="44" s="1"/>
  <c r="F56" i="44" s="1"/>
  <c r="D54" i="53" s="1"/>
  <c r="E54" i="53" s="1"/>
  <c r="J33" i="85"/>
  <c r="J85" i="85"/>
  <c r="N69" i="44"/>
  <c r="D69" i="44" s="1"/>
  <c r="F69" i="44" s="1"/>
  <c r="D67" i="53" s="1"/>
  <c r="E67" i="53" s="1"/>
  <c r="I67" i="53" s="1"/>
  <c r="G67" i="81" s="1"/>
  <c r="G50" i="85"/>
  <c r="H50" i="85" s="1"/>
  <c r="N107" i="44"/>
  <c r="D107" i="44" s="1"/>
  <c r="F107" i="44" s="1"/>
  <c r="D105" i="53" s="1"/>
  <c r="E105" i="53" s="1"/>
  <c r="I105" i="53" s="1"/>
  <c r="G105" i="81" s="1"/>
  <c r="I49" i="53"/>
  <c r="G49" i="81" s="1"/>
  <c r="Z15" i="44"/>
  <c r="H27" i="53"/>
  <c r="N46" i="44"/>
  <c r="D46" i="44" s="1"/>
  <c r="F46" i="44" s="1"/>
  <c r="D44" i="53" s="1"/>
  <c r="E44" i="53" s="1"/>
  <c r="Z35" i="44"/>
  <c r="P35" i="44" s="1"/>
  <c r="R35" i="44" s="1"/>
  <c r="G33" i="53" s="1"/>
  <c r="N29" i="44"/>
  <c r="D29" i="44" s="1"/>
  <c r="F29" i="44" s="1"/>
  <c r="D27" i="53" s="1"/>
  <c r="E27" i="53" s="1"/>
  <c r="I27" i="53" s="1"/>
  <c r="G27" i="81" s="1"/>
  <c r="Z112" i="44"/>
  <c r="P112" i="44" s="1"/>
  <c r="R112" i="44" s="1"/>
  <c r="G110" i="53" s="1"/>
  <c r="G111" i="85" s="1"/>
  <c r="N116" i="44"/>
  <c r="D116" i="44" s="1"/>
  <c r="F116" i="44" s="1"/>
  <c r="D114" i="53" s="1"/>
  <c r="E114" i="53" s="1"/>
  <c r="N42" i="44"/>
  <c r="D42" i="44" s="1"/>
  <c r="F42" i="44" s="1"/>
  <c r="D40" i="53" s="1"/>
  <c r="E40" i="53" s="1"/>
  <c r="Z68" i="44"/>
  <c r="P68" i="44" s="1"/>
  <c r="R68" i="44" s="1"/>
  <c r="G66" i="53" s="1"/>
  <c r="Z61" i="44"/>
  <c r="P61" i="44" s="1"/>
  <c r="R61" i="44" s="1"/>
  <c r="G59" i="53" s="1"/>
  <c r="Z90" i="44"/>
  <c r="P90" i="44" s="1"/>
  <c r="N88" i="44"/>
  <c r="D88" i="44" s="1"/>
  <c r="N86" i="44"/>
  <c r="D86" i="44" s="1"/>
  <c r="F86" i="44" s="1"/>
  <c r="D84" i="53" s="1"/>
  <c r="E84" i="53" s="1"/>
  <c r="I84" i="53" s="1"/>
  <c r="G84" i="81" s="1"/>
  <c r="Z16" i="44"/>
  <c r="P16" i="44" s="1"/>
  <c r="R16" i="44" s="1"/>
  <c r="G14" i="53" s="1"/>
  <c r="N71" i="44"/>
  <c r="D71" i="44" s="1"/>
  <c r="F71" i="44" s="1"/>
  <c r="D69" i="53" s="1"/>
  <c r="E69" i="53" s="1"/>
  <c r="I69" i="53" s="1"/>
  <c r="G69" i="81" s="1"/>
  <c r="J27" i="85"/>
  <c r="N87" i="44"/>
  <c r="D87" i="44" s="1"/>
  <c r="Z43" i="44"/>
  <c r="P43" i="44" s="1"/>
  <c r="R43" i="44" s="1"/>
  <c r="G41" i="53" s="1"/>
  <c r="H41" i="53" s="1"/>
  <c r="I41" i="53" s="1"/>
  <c r="G41" i="81" s="1"/>
  <c r="Z49" i="44"/>
  <c r="P49" i="44" s="1"/>
  <c r="R49" i="44" s="1"/>
  <c r="G47" i="53" s="1"/>
  <c r="N35" i="44"/>
  <c r="D35" i="44" s="1"/>
  <c r="F35" i="44" s="1"/>
  <c r="D33" i="53" s="1"/>
  <c r="E33" i="53" s="1"/>
  <c r="J104" i="85"/>
  <c r="J97" i="85"/>
  <c r="H59" i="53"/>
  <c r="G60" i="85"/>
  <c r="I111" i="53"/>
  <c r="G111" i="81" s="1"/>
  <c r="I12" i="53"/>
  <c r="G12" i="81" s="1"/>
  <c r="N112" i="85"/>
  <c r="O112" i="85" s="1"/>
  <c r="G112" i="63" s="1"/>
  <c r="I112" i="63" s="1"/>
  <c r="H9" i="53"/>
  <c r="G10" i="85"/>
  <c r="H92" i="53"/>
  <c r="I92" i="53" s="1"/>
  <c r="G92" i="81" s="1"/>
  <c r="G93" i="85"/>
  <c r="G53" i="85"/>
  <c r="N53" i="85" s="1"/>
  <c r="O53" i="85" s="1"/>
  <c r="G53" i="63" s="1"/>
  <c r="I53" i="63" s="1"/>
  <c r="N79" i="44"/>
  <c r="D79" i="44" s="1"/>
  <c r="H78" i="53"/>
  <c r="G72" i="85"/>
  <c r="H71" i="53"/>
  <c r="I71" i="53" s="1"/>
  <c r="G71" i="81" s="1"/>
  <c r="N95" i="44"/>
  <c r="D95" i="44" s="1"/>
  <c r="F95" i="44" s="1"/>
  <c r="D93" i="53" s="1"/>
  <c r="E93" i="53" s="1"/>
  <c r="S117" i="44"/>
  <c r="Q79" i="44" s="1"/>
  <c r="N97" i="44"/>
  <c r="D97" i="44" s="1"/>
  <c r="F97" i="44" s="1"/>
  <c r="D95" i="53" s="1"/>
  <c r="E95" i="53" s="1"/>
  <c r="N105" i="44"/>
  <c r="D105" i="44" s="1"/>
  <c r="F105" i="44" s="1"/>
  <c r="D103" i="53" s="1"/>
  <c r="E103" i="53" s="1"/>
  <c r="N20" i="44"/>
  <c r="D20" i="44" s="1"/>
  <c r="F20" i="44" s="1"/>
  <c r="D18" i="53" s="1"/>
  <c r="E18" i="53" s="1"/>
  <c r="N62" i="44"/>
  <c r="D62" i="44" s="1"/>
  <c r="F62" i="44" s="1"/>
  <c r="D60" i="53" s="1"/>
  <c r="E60" i="53" s="1"/>
  <c r="H76" i="53"/>
  <c r="I76" i="53" s="1"/>
  <c r="G76" i="81" s="1"/>
  <c r="D41" i="40" s="1"/>
  <c r="G77" i="85"/>
  <c r="H80" i="53"/>
  <c r="I80" i="53" s="1"/>
  <c r="G80" i="81" s="1"/>
  <c r="D36" i="40" s="1"/>
  <c r="G81" i="85"/>
  <c r="N104" i="44"/>
  <c r="D104" i="44" s="1"/>
  <c r="F104" i="44" s="1"/>
  <c r="D102" i="53" s="1"/>
  <c r="E102" i="53" s="1"/>
  <c r="N61" i="44"/>
  <c r="D61" i="44" s="1"/>
  <c r="F61" i="44" s="1"/>
  <c r="D59" i="53" s="1"/>
  <c r="E59" i="53" s="1"/>
  <c r="I59" i="53" s="1"/>
  <c r="G59" i="81" s="1"/>
  <c r="N90" i="44"/>
  <c r="D90" i="44" s="1"/>
  <c r="N11" i="44"/>
  <c r="D11" i="44" s="1"/>
  <c r="F11" i="44" s="1"/>
  <c r="D9" i="53" s="1"/>
  <c r="E9" i="53" s="1"/>
  <c r="H90" i="53"/>
  <c r="I90" i="53" s="1"/>
  <c r="G90" i="81" s="1"/>
  <c r="G91" i="85"/>
  <c r="G64" i="85"/>
  <c r="H63" i="53"/>
  <c r="G67" i="85"/>
  <c r="H66" i="53"/>
  <c r="I66" i="53" s="1"/>
  <c r="G66" i="81" s="1"/>
  <c r="H11" i="53"/>
  <c r="I11" i="53" s="1"/>
  <c r="G11" i="81" s="1"/>
  <c r="G12" i="85"/>
  <c r="H95" i="85"/>
  <c r="N95" i="85"/>
  <c r="O95" i="85" s="1"/>
  <c r="G95" i="63" s="1"/>
  <c r="I95" i="63" s="1"/>
  <c r="W117" i="44"/>
  <c r="Q88" i="44" s="1"/>
  <c r="H117" i="44"/>
  <c r="E84" i="44" s="1"/>
  <c r="F84" i="44" s="1"/>
  <c r="D82" i="53" s="1"/>
  <c r="E82" i="53" s="1"/>
  <c r="H19" i="53"/>
  <c r="I19" i="53" s="1"/>
  <c r="G19" i="81" s="1"/>
  <c r="G20" i="85"/>
  <c r="G57" i="85"/>
  <c r="H56" i="53"/>
  <c r="G66" i="85"/>
  <c r="H65" i="53"/>
  <c r="I65" i="53" s="1"/>
  <c r="G65" i="81" s="1"/>
  <c r="G39" i="85"/>
  <c r="H38" i="53"/>
  <c r="I38" i="53" s="1"/>
  <c r="G38" i="81" s="1"/>
  <c r="G102" i="85"/>
  <c r="H101" i="53"/>
  <c r="I101" i="53" s="1"/>
  <c r="G101" i="81" s="1"/>
  <c r="T117" i="44"/>
  <c r="Q84" i="44" s="1"/>
  <c r="R84" i="44" s="1"/>
  <c r="G82" i="53" s="1"/>
  <c r="H26" i="53"/>
  <c r="I26" i="53" s="1"/>
  <c r="G26" i="81" s="1"/>
  <c r="I23" i="53"/>
  <c r="G23" i="81" s="1"/>
  <c r="Z87" i="44"/>
  <c r="P87" i="44" s="1"/>
  <c r="G18" i="85"/>
  <c r="H17" i="53"/>
  <c r="I17" i="53" s="1"/>
  <c r="G17" i="81" s="1"/>
  <c r="G61" i="85"/>
  <c r="H60" i="53"/>
  <c r="H52" i="85"/>
  <c r="N52" i="85"/>
  <c r="H102" i="53"/>
  <c r="X117" i="44"/>
  <c r="Q89" i="44" s="1"/>
  <c r="R89" i="44" s="1"/>
  <c r="G87" i="53" s="1"/>
  <c r="G45" i="85"/>
  <c r="H44" i="53"/>
  <c r="I44" i="53" s="1"/>
  <c r="G44" i="81" s="1"/>
  <c r="Z48" i="44"/>
  <c r="P48" i="44" s="1"/>
  <c r="R48" i="44" s="1"/>
  <c r="G46" i="53" s="1"/>
  <c r="H46" i="53" s="1"/>
  <c r="I46" i="53" s="1"/>
  <c r="G46" i="81" s="1"/>
  <c r="Z30" i="44"/>
  <c r="P30" i="44" s="1"/>
  <c r="R30" i="44" s="1"/>
  <c r="G28" i="53" s="1"/>
  <c r="G29" i="85" s="1"/>
  <c r="G97" i="85"/>
  <c r="H96" i="53"/>
  <c r="I96" i="53" s="1"/>
  <c r="G96" i="81" s="1"/>
  <c r="D39" i="40" s="1"/>
  <c r="N57" i="44"/>
  <c r="D57" i="44" s="1"/>
  <c r="F57" i="44" s="1"/>
  <c r="D55" i="53" s="1"/>
  <c r="E55" i="53" s="1"/>
  <c r="H98" i="85"/>
  <c r="N98" i="85"/>
  <c r="O98" i="85" s="1"/>
  <c r="G98" i="63" s="1"/>
  <c r="I98" i="63" s="1"/>
  <c r="G21" i="85"/>
  <c r="H20" i="53"/>
  <c r="I20" i="53" s="1"/>
  <c r="G20" i="81" s="1"/>
  <c r="H55" i="53"/>
  <c r="G56" i="85"/>
  <c r="Z110" i="44"/>
  <c r="P110" i="44" s="1"/>
  <c r="R110" i="44" s="1"/>
  <c r="G108" i="53" s="1"/>
  <c r="H108" i="53" s="1"/>
  <c r="I108" i="53" s="1"/>
  <c r="G108" i="81" s="1"/>
  <c r="N77" i="44"/>
  <c r="D77" i="44" s="1"/>
  <c r="F77" i="44" s="1"/>
  <c r="D75" i="53" s="1"/>
  <c r="E75" i="53" s="1"/>
  <c r="H29" i="53"/>
  <c r="G44" i="85"/>
  <c r="H43" i="53"/>
  <c r="I43" i="53" s="1"/>
  <c r="G43" i="81" s="1"/>
  <c r="G48" i="85"/>
  <c r="H47" i="53"/>
  <c r="I47" i="53" s="1"/>
  <c r="G47" i="81" s="1"/>
  <c r="H42" i="53"/>
  <c r="I42" i="53" s="1"/>
  <c r="G42" i="81" s="1"/>
  <c r="G43" i="85"/>
  <c r="N102" i="44"/>
  <c r="D102" i="44" s="1"/>
  <c r="F102" i="44" s="1"/>
  <c r="D100" i="53" s="1"/>
  <c r="E100" i="53" s="1"/>
  <c r="I100" i="53" s="1"/>
  <c r="G100" i="81" s="1"/>
  <c r="H75" i="53"/>
  <c r="G76" i="85"/>
  <c r="G40" i="85"/>
  <c r="H39" i="53"/>
  <c r="I39" i="53" s="1"/>
  <c r="G39" i="81" s="1"/>
  <c r="G105" i="85"/>
  <c r="H104" i="53"/>
  <c r="I104" i="53" s="1"/>
  <c r="G104" i="81" s="1"/>
  <c r="G62" i="85"/>
  <c r="H61" i="53"/>
  <c r="I61" i="53" s="1"/>
  <c r="G61" i="81" s="1"/>
  <c r="G96" i="85"/>
  <c r="H95" i="53"/>
  <c r="R79" i="44"/>
  <c r="G77" i="53" s="1"/>
  <c r="H82" i="53"/>
  <c r="G83" i="85"/>
  <c r="G115" i="85"/>
  <c r="H114" i="53"/>
  <c r="V117" i="44"/>
  <c r="Q87" i="44" s="1"/>
  <c r="H27" i="85"/>
  <c r="M27" i="85"/>
  <c r="O27" i="85" s="1"/>
  <c r="G27" i="63" s="1"/>
  <c r="I27" i="63" s="1"/>
  <c r="G41" i="85"/>
  <c r="H40" i="53"/>
  <c r="I40" i="53" s="1"/>
  <c r="G40" i="81" s="1"/>
  <c r="H22" i="53"/>
  <c r="I22" i="53" s="1"/>
  <c r="G22" i="81" s="1"/>
  <c r="G23" i="85"/>
  <c r="H32" i="53"/>
  <c r="I32" i="53" s="1"/>
  <c r="G32" i="81" s="1"/>
  <c r="G33" i="85"/>
  <c r="J55" i="85"/>
  <c r="J77" i="85"/>
  <c r="Z56" i="44"/>
  <c r="P56" i="44" s="1"/>
  <c r="R56" i="44" s="1"/>
  <c r="G54" i="53" s="1"/>
  <c r="J47" i="85"/>
  <c r="J48" i="85"/>
  <c r="J22" i="85"/>
  <c r="J106" i="85"/>
  <c r="J103" i="85"/>
  <c r="H30" i="85"/>
  <c r="N30" i="85"/>
  <c r="O30" i="85" s="1"/>
  <c r="G30" i="63" s="1"/>
  <c r="I30" i="63" s="1"/>
  <c r="Y117" i="44"/>
  <c r="Q90" i="44" s="1"/>
  <c r="R90" i="44" s="1"/>
  <c r="G88" i="53" s="1"/>
  <c r="H54" i="85"/>
  <c r="N54" i="85"/>
  <c r="O54" i="85" s="1"/>
  <c r="G54" i="63" s="1"/>
  <c r="I54" i="63" s="1"/>
  <c r="H110" i="85"/>
  <c r="N110" i="85"/>
  <c r="O110" i="85" s="1"/>
  <c r="G110" i="63" s="1"/>
  <c r="I110" i="63" s="1"/>
  <c r="Z64" i="44"/>
  <c r="P64" i="44" s="1"/>
  <c r="R64" i="44" s="1"/>
  <c r="G62" i="53" s="1"/>
  <c r="G108" i="85"/>
  <c r="H107" i="53"/>
  <c r="U117" i="44"/>
  <c r="Q85" i="44" s="1"/>
  <c r="R85" i="44" s="1"/>
  <c r="G83" i="53" s="1"/>
  <c r="Z60" i="44"/>
  <c r="P60" i="44" s="1"/>
  <c r="R60" i="44" s="1"/>
  <c r="G58" i="53" s="1"/>
  <c r="N52" i="44"/>
  <c r="D52" i="44" s="1"/>
  <c r="F52" i="44" s="1"/>
  <c r="D50" i="53" s="1"/>
  <c r="E50" i="53" s="1"/>
  <c r="H103" i="85"/>
  <c r="M103" i="85"/>
  <c r="O103" i="85" s="1"/>
  <c r="G103" i="63" s="1"/>
  <c r="I103" i="63" s="1"/>
  <c r="I30" i="53"/>
  <c r="G30" i="81" s="1"/>
  <c r="J38" i="85"/>
  <c r="J90" i="85"/>
  <c r="J80" i="85"/>
  <c r="J61" i="85"/>
  <c r="J40" i="85"/>
  <c r="J11" i="85"/>
  <c r="J65" i="85"/>
  <c r="J89" i="85"/>
  <c r="D12" i="44"/>
  <c r="K117" i="44"/>
  <c r="E88" i="44" s="1"/>
  <c r="F88" i="44" s="1"/>
  <c r="D86" i="53" s="1"/>
  <c r="E86" i="53" s="1"/>
  <c r="O113" i="85"/>
  <c r="G113" i="63" s="1"/>
  <c r="I113" i="63" s="1"/>
  <c r="H50" i="53"/>
  <c r="G51" i="85"/>
  <c r="J17" i="85"/>
  <c r="J115" i="85"/>
  <c r="J70" i="85"/>
  <c r="G65" i="85"/>
  <c r="H64" i="53"/>
  <c r="I64" i="53" s="1"/>
  <c r="G64" i="81" s="1"/>
  <c r="J75" i="85"/>
  <c r="J74" i="85"/>
  <c r="P15" i="44"/>
  <c r="H101" i="85"/>
  <c r="N101" i="85"/>
  <c r="O101" i="85" s="1"/>
  <c r="G101" i="63" s="1"/>
  <c r="I101" i="63" s="1"/>
  <c r="Z100" i="44"/>
  <c r="P100" i="44" s="1"/>
  <c r="R100" i="44" s="1"/>
  <c r="G98" i="53" s="1"/>
  <c r="N96" i="44"/>
  <c r="D96" i="44" s="1"/>
  <c r="F96" i="44" s="1"/>
  <c r="D94" i="53" s="1"/>
  <c r="E94" i="53" s="1"/>
  <c r="I94" i="53" s="1"/>
  <c r="G94" i="81" s="1"/>
  <c r="Z93" i="44"/>
  <c r="P93" i="44" s="1"/>
  <c r="R93" i="44" s="1"/>
  <c r="G91" i="53" s="1"/>
  <c r="I8" i="53"/>
  <c r="H85" i="85"/>
  <c r="N85" i="85"/>
  <c r="O85" i="85" s="1"/>
  <c r="G85" i="63" s="1"/>
  <c r="I85" i="63" s="1"/>
  <c r="J86" i="85"/>
  <c r="N114" i="44"/>
  <c r="D114" i="44" s="1"/>
  <c r="F114" i="44" s="1"/>
  <c r="D112" i="53" s="1"/>
  <c r="E112" i="53" s="1"/>
  <c r="I112" i="53" s="1"/>
  <c r="G112" i="81" s="1"/>
  <c r="Z74" i="44"/>
  <c r="P74" i="44" s="1"/>
  <c r="R74" i="44" s="1"/>
  <c r="G72" i="53" s="1"/>
  <c r="J107" i="85"/>
  <c r="J78" i="85"/>
  <c r="G25" i="85"/>
  <c r="H24" i="53"/>
  <c r="I24" i="53" s="1"/>
  <c r="G24" i="81" s="1"/>
  <c r="J51" i="85"/>
  <c r="H80" i="85"/>
  <c r="N80" i="85"/>
  <c r="O80" i="85" s="1"/>
  <c r="G80" i="63" s="1"/>
  <c r="I80" i="63" s="1"/>
  <c r="H100" i="85"/>
  <c r="N100" i="85"/>
  <c r="O100" i="85" s="1"/>
  <c r="G100" i="63" s="1"/>
  <c r="I100" i="63" s="1"/>
  <c r="H35" i="85"/>
  <c r="N35" i="85"/>
  <c r="O35" i="85" s="1"/>
  <c r="G35" i="63" s="1"/>
  <c r="I35" i="63" s="1"/>
  <c r="H69" i="85"/>
  <c r="N69" i="85"/>
  <c r="O69" i="85" s="1"/>
  <c r="G69" i="63" s="1"/>
  <c r="I69" i="63" s="1"/>
  <c r="H106" i="85"/>
  <c r="N106" i="85"/>
  <c r="O106" i="85" s="1"/>
  <c r="G106" i="63" s="1"/>
  <c r="I106" i="63" s="1"/>
  <c r="H9" i="85"/>
  <c r="N9" i="85"/>
  <c r="J34" i="85"/>
  <c r="J101" i="85"/>
  <c r="J71" i="85"/>
  <c r="G36" i="85"/>
  <c r="H35" i="53"/>
  <c r="I35" i="53" s="1"/>
  <c r="G35" i="81" s="1"/>
  <c r="N31" i="44"/>
  <c r="D31" i="44" s="1"/>
  <c r="F31" i="44" s="1"/>
  <c r="D29" i="53" s="1"/>
  <c r="E29" i="53" s="1"/>
  <c r="G117" i="44"/>
  <c r="E79" i="44" s="1"/>
  <c r="Z20" i="44"/>
  <c r="P20" i="44" s="1"/>
  <c r="R20" i="44" s="1"/>
  <c r="G18" i="53" s="1"/>
  <c r="H31" i="85"/>
  <c r="M31" i="85"/>
  <c r="O31" i="85" s="1"/>
  <c r="G31" i="63" s="1"/>
  <c r="I31" i="63" s="1"/>
  <c r="H74" i="53"/>
  <c r="I74" i="53" s="1"/>
  <c r="G74" i="81" s="1"/>
  <c r="G75" i="85"/>
  <c r="J112" i="85"/>
  <c r="J31" i="85"/>
  <c r="G32" i="85"/>
  <c r="H31" i="53"/>
  <c r="I31" i="53" s="1"/>
  <c r="G31" i="81" s="1"/>
  <c r="J35" i="85"/>
  <c r="H48" i="53"/>
  <c r="G49" i="85"/>
  <c r="J111" i="85"/>
  <c r="H68" i="85"/>
  <c r="N68" i="85"/>
  <c r="O68" i="85" s="1"/>
  <c r="G68" i="63" s="1"/>
  <c r="I68" i="63" s="1"/>
  <c r="M117" i="44"/>
  <c r="E90" i="44" s="1"/>
  <c r="F90" i="44" s="1"/>
  <c r="D88" i="53" s="1"/>
  <c r="E88" i="53" s="1"/>
  <c r="H107" i="85"/>
  <c r="M107" i="85"/>
  <c r="O107" i="85" s="1"/>
  <c r="G107" i="63" s="1"/>
  <c r="I107" i="63" s="1"/>
  <c r="J14" i="85"/>
  <c r="J39" i="85"/>
  <c r="J58" i="85"/>
  <c r="J44" i="85"/>
  <c r="G26" i="85"/>
  <c r="H25" i="53"/>
  <c r="I25" i="53" s="1"/>
  <c r="G25" i="81" s="1"/>
  <c r="J114" i="85"/>
  <c r="J113" i="85"/>
  <c r="H28" i="85"/>
  <c r="N28" i="85"/>
  <c r="O28" i="85" s="1"/>
  <c r="G28" i="63" s="1"/>
  <c r="I28" i="63" s="1"/>
  <c r="H82" i="85"/>
  <c r="N82" i="85"/>
  <c r="O82" i="85" s="1"/>
  <c r="G82" i="63" s="1"/>
  <c r="I82" i="63" s="1"/>
  <c r="F116" i="85"/>
  <c r="J99" i="85"/>
  <c r="J29" i="85"/>
  <c r="J98" i="85"/>
  <c r="G11" i="85"/>
  <c r="H10" i="53"/>
  <c r="H16" i="85"/>
  <c r="H79" i="85"/>
  <c r="N79" i="85"/>
  <c r="O79" i="85" s="1"/>
  <c r="G79" i="63" s="1"/>
  <c r="I79" i="63" s="1"/>
  <c r="G71" i="85"/>
  <c r="H70" i="53"/>
  <c r="I70" i="53" s="1"/>
  <c r="G70" i="81" s="1"/>
  <c r="J41" i="85"/>
  <c r="J57" i="85"/>
  <c r="J32" i="85"/>
  <c r="J13" i="85"/>
  <c r="H103" i="53"/>
  <c r="I103" i="53" s="1"/>
  <c r="G103" i="81" s="1"/>
  <c r="D44" i="40" s="1"/>
  <c r="G104" i="85"/>
  <c r="J92" i="85"/>
  <c r="J76" i="85"/>
  <c r="J23" i="85"/>
  <c r="J88" i="85"/>
  <c r="J68" i="85"/>
  <c r="J9" i="85"/>
  <c r="G90" i="85"/>
  <c r="H89" i="53"/>
  <c r="I89" i="53" s="1"/>
  <c r="G89" i="81" s="1"/>
  <c r="J94" i="85"/>
  <c r="H13" i="85"/>
  <c r="N13" i="85"/>
  <c r="O13" i="85" s="1"/>
  <c r="G13" i="63" s="1"/>
  <c r="I13" i="63" s="1"/>
  <c r="L117" i="44"/>
  <c r="E89" i="44" s="1"/>
  <c r="F89" i="44" s="1"/>
  <c r="D87" i="53" s="1"/>
  <c r="E87" i="53" s="1"/>
  <c r="I117" i="44"/>
  <c r="E85" i="44" s="1"/>
  <c r="H70" i="85" l="1"/>
  <c r="N70" i="85"/>
  <c r="O70" i="85" s="1"/>
  <c r="G70" i="63" s="1"/>
  <c r="I70" i="63" s="1"/>
  <c r="H53" i="85"/>
  <c r="I78" i="53"/>
  <c r="G78" i="81" s="1"/>
  <c r="D35" i="40" s="1"/>
  <c r="C116" i="85"/>
  <c r="I29" i="53"/>
  <c r="G29" i="81" s="1"/>
  <c r="I63" i="53"/>
  <c r="G63" i="81" s="1"/>
  <c r="G47" i="85"/>
  <c r="I56" i="53"/>
  <c r="G56" i="81" s="1"/>
  <c r="I9" i="53"/>
  <c r="G9" i="81" s="1"/>
  <c r="G94" i="85"/>
  <c r="J16" i="85"/>
  <c r="H37" i="53"/>
  <c r="I37" i="53" s="1"/>
  <c r="G37" i="81" s="1"/>
  <c r="D16" i="40" s="1"/>
  <c r="G58" i="85"/>
  <c r="H58" i="85" s="1"/>
  <c r="D15" i="40"/>
  <c r="N24" i="85"/>
  <c r="O24" i="85" s="1"/>
  <c r="G24" i="63" s="1"/>
  <c r="I24" i="63" s="1"/>
  <c r="I114" i="53"/>
  <c r="G114" i="81" s="1"/>
  <c r="D47" i="40" s="1"/>
  <c r="G42" i="85"/>
  <c r="F85" i="44"/>
  <c r="D83" i="53" s="1"/>
  <c r="E83" i="53" s="1"/>
  <c r="N38" i="85"/>
  <c r="O38" i="85" s="1"/>
  <c r="G38" i="63" s="1"/>
  <c r="I38" i="63" s="1"/>
  <c r="I52" i="53"/>
  <c r="G52" i="81" s="1"/>
  <c r="D22" i="40" s="1"/>
  <c r="I107" i="53"/>
  <c r="G107" i="81" s="1"/>
  <c r="H28" i="53"/>
  <c r="I28" i="53" s="1"/>
  <c r="G28" i="81" s="1"/>
  <c r="R88" i="44"/>
  <c r="G86" i="53" s="1"/>
  <c r="H86" i="53" s="1"/>
  <c r="D45" i="40"/>
  <c r="G17" i="85"/>
  <c r="R87" i="44"/>
  <c r="G85" i="53" s="1"/>
  <c r="I82" i="53"/>
  <c r="G82" i="81" s="1"/>
  <c r="G22" i="85"/>
  <c r="H21" i="53"/>
  <c r="I21" i="53" s="1"/>
  <c r="G21" i="81" s="1"/>
  <c r="G87" i="85"/>
  <c r="I48" i="53"/>
  <c r="G48" i="81" s="1"/>
  <c r="I93" i="53"/>
  <c r="G93" i="81" s="1"/>
  <c r="G109" i="85"/>
  <c r="I95" i="53"/>
  <c r="G95" i="81" s="1"/>
  <c r="F87" i="44"/>
  <c r="D85" i="53" s="1"/>
  <c r="E85" i="53" s="1"/>
  <c r="O52" i="85"/>
  <c r="G52" i="63" s="1"/>
  <c r="I52" i="63" s="1"/>
  <c r="I102" i="53"/>
  <c r="G102" i="81" s="1"/>
  <c r="D43" i="40" s="1"/>
  <c r="H110" i="53"/>
  <c r="I110" i="53" s="1"/>
  <c r="G110" i="81" s="1"/>
  <c r="N50" i="85"/>
  <c r="O50" i="85" s="1"/>
  <c r="G50" i="63" s="1"/>
  <c r="I50" i="63" s="1"/>
  <c r="D28" i="40"/>
  <c r="I86" i="53"/>
  <c r="G86" i="81" s="1"/>
  <c r="I60" i="53"/>
  <c r="G60" i="81" s="1"/>
  <c r="H17" i="85"/>
  <c r="N17" i="85"/>
  <c r="O17" i="85" s="1"/>
  <c r="G17" i="63" s="1"/>
  <c r="I17" i="63" s="1"/>
  <c r="I50" i="53"/>
  <c r="G50" i="81" s="1"/>
  <c r="D20" i="40" s="1"/>
  <c r="D18" i="40"/>
  <c r="H94" i="85"/>
  <c r="N94" i="85"/>
  <c r="O94" i="85" s="1"/>
  <c r="G94" i="63" s="1"/>
  <c r="I94" i="63" s="1"/>
  <c r="H14" i="53"/>
  <c r="I14" i="53" s="1"/>
  <c r="G14" i="81" s="1"/>
  <c r="G15" i="85"/>
  <c r="G34" i="85"/>
  <c r="H33" i="53"/>
  <c r="I33" i="53" s="1"/>
  <c r="G33" i="81" s="1"/>
  <c r="D14" i="40" s="1"/>
  <c r="H81" i="85"/>
  <c r="N81" i="85"/>
  <c r="O81" i="85" s="1"/>
  <c r="G81" i="63" s="1"/>
  <c r="I81" i="63" s="1"/>
  <c r="H72" i="85"/>
  <c r="N72" i="85"/>
  <c r="O72" i="85" s="1"/>
  <c r="G72" i="63" s="1"/>
  <c r="I72" i="63" s="1"/>
  <c r="H93" i="85"/>
  <c r="N93" i="85"/>
  <c r="O93" i="85" s="1"/>
  <c r="G93" i="63" s="1"/>
  <c r="I93" i="63" s="1"/>
  <c r="I75" i="53"/>
  <c r="G75" i="81" s="1"/>
  <c r="D33" i="40" s="1"/>
  <c r="D17" i="40"/>
  <c r="H77" i="85"/>
  <c r="N77" i="85"/>
  <c r="O77" i="85" s="1"/>
  <c r="G77" i="63" s="1"/>
  <c r="I77" i="63" s="1"/>
  <c r="H10" i="85"/>
  <c r="N10" i="85"/>
  <c r="O10" i="85" s="1"/>
  <c r="G10" i="63" s="1"/>
  <c r="I10" i="63" s="1"/>
  <c r="H60" i="85"/>
  <c r="N60" i="85"/>
  <c r="O60" i="85" s="1"/>
  <c r="G60" i="63" s="1"/>
  <c r="I60" i="63" s="1"/>
  <c r="D26" i="40"/>
  <c r="D12" i="40"/>
  <c r="H40" i="85"/>
  <c r="N40" i="85"/>
  <c r="O40" i="85" s="1"/>
  <c r="G40" i="63" s="1"/>
  <c r="I40" i="63" s="1"/>
  <c r="H61" i="85"/>
  <c r="N61" i="85"/>
  <c r="O61" i="85" s="1"/>
  <c r="G61" i="63" s="1"/>
  <c r="I61" i="63" s="1"/>
  <c r="H76" i="85"/>
  <c r="N76" i="85"/>
  <c r="O76" i="85" s="1"/>
  <c r="G76" i="63" s="1"/>
  <c r="I76" i="63" s="1"/>
  <c r="N111" i="85"/>
  <c r="O111" i="85" s="1"/>
  <c r="G111" i="63" s="1"/>
  <c r="I111" i="63" s="1"/>
  <c r="H111" i="85"/>
  <c r="H67" i="85"/>
  <c r="N67" i="85"/>
  <c r="O67" i="85" s="1"/>
  <c r="G67" i="63" s="1"/>
  <c r="I67" i="63" s="1"/>
  <c r="H48" i="85"/>
  <c r="N48" i="85"/>
  <c r="O48" i="85" s="1"/>
  <c r="G48" i="63" s="1"/>
  <c r="I48" i="63" s="1"/>
  <c r="H18" i="85"/>
  <c r="N18" i="85"/>
  <c r="O18" i="85" s="1"/>
  <c r="G18" i="63" s="1"/>
  <c r="I18" i="63" s="1"/>
  <c r="N58" i="85"/>
  <c r="O58" i="85" s="1"/>
  <c r="G58" i="63" s="1"/>
  <c r="I58" i="63" s="1"/>
  <c r="H57" i="85"/>
  <c r="N57" i="85"/>
  <c r="O57" i="85" s="1"/>
  <c r="G57" i="63" s="1"/>
  <c r="I57" i="63" s="1"/>
  <c r="H64" i="85"/>
  <c r="N64" i="85"/>
  <c r="O64" i="85" s="1"/>
  <c r="G64" i="63" s="1"/>
  <c r="I64" i="63" s="1"/>
  <c r="D19" i="40"/>
  <c r="H62" i="85"/>
  <c r="N62" i="85"/>
  <c r="O62" i="85" s="1"/>
  <c r="G62" i="63" s="1"/>
  <c r="I62" i="63" s="1"/>
  <c r="H43" i="85"/>
  <c r="N43" i="85"/>
  <c r="O43" i="85" s="1"/>
  <c r="G43" i="63" s="1"/>
  <c r="I43" i="63" s="1"/>
  <c r="H44" i="85"/>
  <c r="N44" i="85"/>
  <c r="O44" i="85" s="1"/>
  <c r="G44" i="63" s="1"/>
  <c r="I44" i="63" s="1"/>
  <c r="H56" i="85"/>
  <c r="N56" i="85"/>
  <c r="O56" i="85" s="1"/>
  <c r="G56" i="63" s="1"/>
  <c r="I56" i="63" s="1"/>
  <c r="N20" i="85"/>
  <c r="O20" i="85" s="1"/>
  <c r="G20" i="63" s="1"/>
  <c r="I20" i="63" s="1"/>
  <c r="H20" i="85"/>
  <c r="I55" i="53"/>
  <c r="G55" i="81" s="1"/>
  <c r="H97" i="85"/>
  <c r="N97" i="85"/>
  <c r="O97" i="85" s="1"/>
  <c r="G97" i="63" s="1"/>
  <c r="I97" i="63" s="1"/>
  <c r="H102" i="85"/>
  <c r="N102" i="85"/>
  <c r="O102" i="85" s="1"/>
  <c r="G102" i="63" s="1"/>
  <c r="I102" i="63" s="1"/>
  <c r="H91" i="85"/>
  <c r="N91" i="85"/>
  <c r="O91" i="85" s="1"/>
  <c r="G91" i="63" s="1"/>
  <c r="I91" i="63" s="1"/>
  <c r="H105" i="85"/>
  <c r="N105" i="85"/>
  <c r="O105" i="85" s="1"/>
  <c r="G105" i="63" s="1"/>
  <c r="I105" i="63" s="1"/>
  <c r="H45" i="85"/>
  <c r="N45" i="85"/>
  <c r="O45" i="85" s="1"/>
  <c r="G45" i="63" s="1"/>
  <c r="I45" i="63" s="1"/>
  <c r="H12" i="85"/>
  <c r="N12" i="85"/>
  <c r="O12" i="85" s="1"/>
  <c r="G12" i="63" s="1"/>
  <c r="I12" i="63" s="1"/>
  <c r="N21" i="85"/>
  <c r="O21" i="85" s="1"/>
  <c r="G21" i="63" s="1"/>
  <c r="I21" i="63" s="1"/>
  <c r="H21" i="85"/>
  <c r="H39" i="85"/>
  <c r="N39" i="85"/>
  <c r="O39" i="85" s="1"/>
  <c r="G39" i="63" s="1"/>
  <c r="I39" i="63" s="1"/>
  <c r="H66" i="85"/>
  <c r="N66" i="85"/>
  <c r="O66" i="85" s="1"/>
  <c r="G66" i="63" s="1"/>
  <c r="I66" i="63" s="1"/>
  <c r="H51" i="85"/>
  <c r="N51" i="85"/>
  <c r="O51" i="85" s="1"/>
  <c r="G51" i="63" s="1"/>
  <c r="I51" i="63" s="1"/>
  <c r="F12" i="44"/>
  <c r="D117" i="44"/>
  <c r="H41" i="85"/>
  <c r="N41" i="85"/>
  <c r="O41" i="85" s="1"/>
  <c r="G41" i="63" s="1"/>
  <c r="I41" i="63" s="1"/>
  <c r="H90" i="85"/>
  <c r="N90" i="85"/>
  <c r="O90" i="85" s="1"/>
  <c r="G90" i="63" s="1"/>
  <c r="I90" i="63" s="1"/>
  <c r="H104" i="85"/>
  <c r="N104" i="85"/>
  <c r="O104" i="85" s="1"/>
  <c r="G104" i="63" s="1"/>
  <c r="I104" i="63" s="1"/>
  <c r="H75" i="85"/>
  <c r="N75" i="85"/>
  <c r="O75" i="85" s="1"/>
  <c r="G75" i="63" s="1"/>
  <c r="I75" i="63" s="1"/>
  <c r="D13" i="40"/>
  <c r="H65" i="85"/>
  <c r="N65" i="85"/>
  <c r="O65" i="85" s="1"/>
  <c r="G65" i="63" s="1"/>
  <c r="I65" i="63" s="1"/>
  <c r="H29" i="85"/>
  <c r="N29" i="85"/>
  <c r="O29" i="85" s="1"/>
  <c r="G29" i="63" s="1"/>
  <c r="I29" i="63" s="1"/>
  <c r="D32" i="40"/>
  <c r="G73" i="85"/>
  <c r="H72" i="53"/>
  <c r="I72" i="53" s="1"/>
  <c r="G72" i="81" s="1"/>
  <c r="D30" i="40" s="1"/>
  <c r="Z117" i="44"/>
  <c r="G59" i="85"/>
  <c r="H58" i="53"/>
  <c r="I58" i="53" s="1"/>
  <c r="G58" i="81" s="1"/>
  <c r="D25" i="40" s="1"/>
  <c r="H33" i="85"/>
  <c r="N33" i="85"/>
  <c r="O33" i="85" s="1"/>
  <c r="G33" i="63" s="1"/>
  <c r="I33" i="63" s="1"/>
  <c r="J116" i="85"/>
  <c r="N32" i="85"/>
  <c r="O32" i="85" s="1"/>
  <c r="G32" i="63" s="1"/>
  <c r="I32" i="63" s="1"/>
  <c r="H32" i="85"/>
  <c r="M116" i="85"/>
  <c r="G86" i="85"/>
  <c r="H85" i="53"/>
  <c r="G8" i="81"/>
  <c r="R15" i="44"/>
  <c r="P117" i="44"/>
  <c r="H83" i="53"/>
  <c r="I83" i="53" s="1"/>
  <c r="G83" i="81" s="1"/>
  <c r="G84" i="85"/>
  <c r="H11" i="85"/>
  <c r="N11" i="85"/>
  <c r="O11" i="85" s="1"/>
  <c r="G11" i="63" s="1"/>
  <c r="I11" i="63" s="1"/>
  <c r="H36" i="85"/>
  <c r="N36" i="85"/>
  <c r="O36" i="85" s="1"/>
  <c r="G36" i="63" s="1"/>
  <c r="I36" i="63" s="1"/>
  <c r="H25" i="85"/>
  <c r="N25" i="85"/>
  <c r="O25" i="85" s="1"/>
  <c r="G25" i="63" s="1"/>
  <c r="I25" i="63" s="1"/>
  <c r="H91" i="53"/>
  <c r="I91" i="53" s="1"/>
  <c r="G91" i="81" s="1"/>
  <c r="D38" i="40" s="1"/>
  <c r="G92" i="85"/>
  <c r="H23" i="85"/>
  <c r="N23" i="85"/>
  <c r="O23" i="85" s="1"/>
  <c r="G23" i="63" s="1"/>
  <c r="I23" i="63" s="1"/>
  <c r="H47" i="85"/>
  <c r="N47" i="85"/>
  <c r="O47" i="85" s="1"/>
  <c r="G47" i="63" s="1"/>
  <c r="I47" i="63" s="1"/>
  <c r="H77" i="53"/>
  <c r="G78" i="85"/>
  <c r="H49" i="85"/>
  <c r="N49" i="85"/>
  <c r="O49" i="85" s="1"/>
  <c r="G49" i="63" s="1"/>
  <c r="I49" i="63" s="1"/>
  <c r="G19" i="85"/>
  <c r="H18" i="53"/>
  <c r="I18" i="53" s="1"/>
  <c r="G18" i="81" s="1"/>
  <c r="H108" i="85"/>
  <c r="N108" i="85"/>
  <c r="O108" i="85" s="1"/>
  <c r="G108" i="63" s="1"/>
  <c r="I108" i="63" s="1"/>
  <c r="H54" i="53"/>
  <c r="I54" i="53" s="1"/>
  <c r="G54" i="81" s="1"/>
  <c r="G55" i="85"/>
  <c r="H115" i="85"/>
  <c r="N115" i="85"/>
  <c r="O115" i="85" s="1"/>
  <c r="G115" i="63" s="1"/>
  <c r="I115" i="63" s="1"/>
  <c r="H83" i="85"/>
  <c r="N83" i="85"/>
  <c r="O83" i="85" s="1"/>
  <c r="G83" i="63" s="1"/>
  <c r="I83" i="63" s="1"/>
  <c r="Q117" i="44"/>
  <c r="H71" i="85"/>
  <c r="N71" i="85"/>
  <c r="O71" i="85" s="1"/>
  <c r="G71" i="63" s="1"/>
  <c r="I71" i="63" s="1"/>
  <c r="H26" i="85"/>
  <c r="N26" i="85"/>
  <c r="O26" i="85" s="1"/>
  <c r="G26" i="63" s="1"/>
  <c r="I26" i="63" s="1"/>
  <c r="H98" i="53"/>
  <c r="I98" i="53" s="1"/>
  <c r="G98" i="81" s="1"/>
  <c r="G99" i="85"/>
  <c r="G63" i="85"/>
  <c r="H62" i="53"/>
  <c r="I62" i="53" s="1"/>
  <c r="G62" i="81" s="1"/>
  <c r="D27" i="40" s="1"/>
  <c r="G89" i="85"/>
  <c r="H88" i="53"/>
  <c r="I88" i="53" s="1"/>
  <c r="G88" i="81" s="1"/>
  <c r="H87" i="53"/>
  <c r="I87" i="53" s="1"/>
  <c r="G87" i="81" s="1"/>
  <c r="G88" i="85"/>
  <c r="D46" i="40"/>
  <c r="F79" i="44"/>
  <c r="D77" i="53" s="1"/>
  <c r="E77" i="53" s="1"/>
  <c r="E117" i="44"/>
  <c r="O9" i="85"/>
  <c r="N117" i="44"/>
  <c r="H109" i="85"/>
  <c r="N109" i="85"/>
  <c r="O109" i="85" s="1"/>
  <c r="G109" i="63" s="1"/>
  <c r="I109" i="63" s="1"/>
  <c r="H87" i="85"/>
  <c r="N87" i="85"/>
  <c r="O87" i="85" s="1"/>
  <c r="G87" i="63" s="1"/>
  <c r="I87" i="63" s="1"/>
  <c r="H96" i="85"/>
  <c r="N96" i="85"/>
  <c r="O96" i="85" s="1"/>
  <c r="G96" i="63" s="1"/>
  <c r="I96" i="63" s="1"/>
  <c r="I85" i="53" l="1"/>
  <c r="G85" i="81" s="1"/>
  <c r="D37" i="40" s="1"/>
  <c r="N42" i="85"/>
  <c r="O42" i="85" s="1"/>
  <c r="G42" i="63" s="1"/>
  <c r="I42" i="63" s="1"/>
  <c r="H42" i="85"/>
  <c r="D24" i="40"/>
  <c r="H22" i="85"/>
  <c r="N22" i="85"/>
  <c r="O22" i="85" s="1"/>
  <c r="G22" i="63" s="1"/>
  <c r="I22" i="63" s="1"/>
  <c r="D31" i="40"/>
  <c r="H34" i="85"/>
  <c r="N34" i="85"/>
  <c r="O34" i="85" s="1"/>
  <c r="G34" i="63" s="1"/>
  <c r="I34" i="63" s="1"/>
  <c r="H15" i="85"/>
  <c r="N15" i="85"/>
  <c r="O15" i="85" s="1"/>
  <c r="G15" i="63" s="1"/>
  <c r="I15" i="63" s="1"/>
  <c r="N55" i="85"/>
  <c r="O55" i="85" s="1"/>
  <c r="G55" i="63" s="1"/>
  <c r="I55" i="63" s="1"/>
  <c r="H55" i="85"/>
  <c r="H86" i="85"/>
  <c r="N86" i="85"/>
  <c r="O86" i="85" s="1"/>
  <c r="G86" i="63" s="1"/>
  <c r="I86" i="63" s="1"/>
  <c r="H59" i="85"/>
  <c r="N59" i="85"/>
  <c r="O59" i="85" s="1"/>
  <c r="G59" i="63" s="1"/>
  <c r="I59" i="63" s="1"/>
  <c r="D10" i="53"/>
  <c r="F117" i="44"/>
  <c r="D10" i="40"/>
  <c r="D11" i="40"/>
  <c r="H84" i="85"/>
  <c r="N84" i="85"/>
  <c r="O84" i="85" s="1"/>
  <c r="G84" i="63" s="1"/>
  <c r="I84" i="63" s="1"/>
  <c r="H63" i="85"/>
  <c r="N63" i="85"/>
  <c r="O63" i="85" s="1"/>
  <c r="G63" i="63" s="1"/>
  <c r="I63" i="63" s="1"/>
  <c r="H88" i="85"/>
  <c r="N88" i="85"/>
  <c r="O88" i="85" s="1"/>
  <c r="G88" i="63" s="1"/>
  <c r="I88" i="63" s="1"/>
  <c r="H99" i="85"/>
  <c r="N99" i="85"/>
  <c r="O99" i="85" s="1"/>
  <c r="G99" i="63" s="1"/>
  <c r="I99" i="63" s="1"/>
  <c r="H19" i="85"/>
  <c r="N19" i="85"/>
  <c r="O19" i="85" s="1"/>
  <c r="G19" i="63" s="1"/>
  <c r="I19" i="63" s="1"/>
  <c r="H78" i="85"/>
  <c r="N78" i="85"/>
  <c r="O78" i="85" s="1"/>
  <c r="G78" i="63" s="1"/>
  <c r="I78" i="63" s="1"/>
  <c r="H92" i="85"/>
  <c r="N92" i="85"/>
  <c r="O92" i="85" s="1"/>
  <c r="G92" i="63" s="1"/>
  <c r="I92" i="63" s="1"/>
  <c r="G9" i="63"/>
  <c r="I77" i="53"/>
  <c r="G77" i="81" s="1"/>
  <c r="D34" i="40" s="1"/>
  <c r="G13" i="53"/>
  <c r="R117" i="44"/>
  <c r="H73" i="85"/>
  <c r="N73" i="85"/>
  <c r="O73" i="85" s="1"/>
  <c r="G73" i="63" s="1"/>
  <c r="I73" i="63" s="1"/>
  <c r="D42" i="40"/>
  <c r="D40" i="40"/>
  <c r="H89" i="85"/>
  <c r="N89" i="85"/>
  <c r="O89" i="85" s="1"/>
  <c r="G89" i="63" s="1"/>
  <c r="I89" i="63" s="1"/>
  <c r="E10" i="53" l="1"/>
  <c r="D9" i="85" a="1"/>
  <c r="D115" i="53"/>
  <c r="H13" i="53"/>
  <c r="G14" i="85"/>
  <c r="G115" i="53"/>
  <c r="I9" i="63"/>
  <c r="H14" i="85" l="1"/>
  <c r="H116" i="85" s="1"/>
  <c r="N14" i="85"/>
  <c r="G116" i="85"/>
  <c r="I13" i="53"/>
  <c r="G13" i="81" s="1"/>
  <c r="D9" i="40" s="1"/>
  <c r="H115" i="53"/>
  <c r="D58" i="85"/>
  <c r="D13" i="85"/>
  <c r="D115" i="85"/>
  <c r="D72" i="85"/>
  <c r="D18" i="85"/>
  <c r="D27" i="85"/>
  <c r="D19" i="85"/>
  <c r="D45" i="85"/>
  <c r="D83" i="85"/>
  <c r="D49" i="85"/>
  <c r="D95" i="85"/>
  <c r="D28" i="85"/>
  <c r="D37" i="85"/>
  <c r="D21" i="85"/>
  <c r="D55" i="85"/>
  <c r="D108" i="85"/>
  <c r="D35" i="85"/>
  <c r="D102" i="85"/>
  <c r="D9" i="85"/>
  <c r="D101" i="85"/>
  <c r="D94" i="85"/>
  <c r="D106" i="85"/>
  <c r="D10" i="85"/>
  <c r="D61" i="85"/>
  <c r="D99" i="85"/>
  <c r="D91" i="85"/>
  <c r="D103" i="85"/>
  <c r="D12" i="85"/>
  <c r="D25" i="85"/>
  <c r="D56" i="85"/>
  <c r="D113" i="85"/>
  <c r="D82" i="85"/>
  <c r="D110" i="85"/>
  <c r="D43" i="85"/>
  <c r="D15" i="85"/>
  <c r="D67" i="85"/>
  <c r="D11" i="85"/>
  <c r="D86" i="85"/>
  <c r="D20" i="85"/>
  <c r="D111" i="85"/>
  <c r="D38" i="85"/>
  <c r="D14" i="85"/>
  <c r="D114" i="85"/>
  <c r="D74" i="85"/>
  <c r="D97" i="85"/>
  <c r="D26" i="85"/>
  <c r="D64" i="85"/>
  <c r="D29" i="85"/>
  <c r="D78" i="85"/>
  <c r="D80" i="85"/>
  <c r="D48" i="85"/>
  <c r="D46" i="85"/>
  <c r="D98" i="85"/>
  <c r="D51" i="85"/>
  <c r="D16" i="85"/>
  <c r="D34" i="85"/>
  <c r="D32" i="85"/>
  <c r="D36" i="85"/>
  <c r="D89" i="85"/>
  <c r="D79" i="85"/>
  <c r="D84" i="85"/>
  <c r="D44" i="85"/>
  <c r="D17" i="85"/>
  <c r="D30" i="85"/>
  <c r="D42" i="85"/>
  <c r="D54" i="85"/>
  <c r="D40" i="85"/>
  <c r="D65" i="85"/>
  <c r="D47" i="85"/>
  <c r="D31" i="85"/>
  <c r="D73" i="85"/>
  <c r="D63" i="85"/>
  <c r="D81" i="85"/>
  <c r="D85" i="85"/>
  <c r="D75" i="85"/>
  <c r="D33" i="85"/>
  <c r="D107" i="85"/>
  <c r="D69" i="85"/>
  <c r="D109" i="85"/>
  <c r="D66" i="85"/>
  <c r="D70" i="85"/>
  <c r="D104" i="85"/>
  <c r="D90" i="85"/>
  <c r="D71" i="85"/>
  <c r="D41" i="85"/>
  <c r="D76" i="85"/>
  <c r="D100" i="85"/>
  <c r="D53" i="85"/>
  <c r="D24" i="85"/>
  <c r="D92" i="85"/>
  <c r="D77" i="85"/>
  <c r="D87" i="85"/>
  <c r="D23" i="85"/>
  <c r="D52" i="85"/>
  <c r="D93" i="85"/>
  <c r="D60" i="85"/>
  <c r="D50" i="85"/>
  <c r="D22" i="85"/>
  <c r="D59" i="85"/>
  <c r="D39" i="85"/>
  <c r="D112" i="85"/>
  <c r="D96" i="85"/>
  <c r="D62" i="85"/>
  <c r="D88" i="85"/>
  <c r="D105" i="85"/>
  <c r="D68" i="85"/>
  <c r="D57" i="85"/>
  <c r="I10" i="53"/>
  <c r="E115" i="53"/>
  <c r="E62" i="85" l="1"/>
  <c r="I62" i="85" s="1"/>
  <c r="K62" i="85"/>
  <c r="L62" i="85" s="1"/>
  <c r="E93" i="85"/>
  <c r="I93" i="85" s="1"/>
  <c r="K93" i="85"/>
  <c r="L93" i="85" s="1"/>
  <c r="K100" i="85"/>
  <c r="L100" i="85" s="1"/>
  <c r="E100" i="85"/>
  <c r="I100" i="85" s="1"/>
  <c r="K109" i="85"/>
  <c r="L109" i="85" s="1"/>
  <c r="E109" i="85"/>
  <c r="I109" i="85" s="1"/>
  <c r="K73" i="85"/>
  <c r="L73" i="85" s="1"/>
  <c r="E73" i="85"/>
  <c r="I73" i="85" s="1"/>
  <c r="K17" i="85"/>
  <c r="L17" i="85" s="1"/>
  <c r="E17" i="85"/>
  <c r="I17" i="85" s="1"/>
  <c r="E16" i="85"/>
  <c r="I16" i="85" s="1"/>
  <c r="K16" i="85"/>
  <c r="L16" i="85" s="1"/>
  <c r="E64" i="85"/>
  <c r="I64" i="85" s="1"/>
  <c r="K64" i="85"/>
  <c r="L64" i="85" s="1"/>
  <c r="E20" i="85"/>
  <c r="I20" i="85" s="1"/>
  <c r="K20" i="85"/>
  <c r="L20" i="85" s="1"/>
  <c r="K113" i="85"/>
  <c r="L113" i="85" s="1"/>
  <c r="E113" i="85"/>
  <c r="I113" i="85" s="1"/>
  <c r="E10" i="85"/>
  <c r="I10" i="85" s="1"/>
  <c r="K10" i="85"/>
  <c r="L10" i="85" s="1"/>
  <c r="K55" i="85"/>
  <c r="L55" i="85" s="1"/>
  <c r="E55" i="85"/>
  <c r="I55" i="85" s="1"/>
  <c r="K19" i="85"/>
  <c r="L19" i="85" s="1"/>
  <c r="E19" i="85"/>
  <c r="I19" i="85" s="1"/>
  <c r="E96" i="85"/>
  <c r="I96" i="85" s="1"/>
  <c r="K96" i="85"/>
  <c r="L96" i="85" s="1"/>
  <c r="E52" i="85"/>
  <c r="I52" i="85" s="1"/>
  <c r="K52" i="85"/>
  <c r="L52" i="85" s="1"/>
  <c r="K76" i="85"/>
  <c r="L76" i="85" s="1"/>
  <c r="E76" i="85"/>
  <c r="I76" i="85" s="1"/>
  <c r="K69" i="85"/>
  <c r="L69" i="85" s="1"/>
  <c r="E69" i="85"/>
  <c r="I69" i="85" s="1"/>
  <c r="K31" i="85"/>
  <c r="L31" i="85" s="1"/>
  <c r="E31" i="85"/>
  <c r="I31" i="85" s="1"/>
  <c r="K44" i="85"/>
  <c r="L44" i="85" s="1"/>
  <c r="E44" i="85"/>
  <c r="I44" i="85" s="1"/>
  <c r="K51" i="85"/>
  <c r="L51" i="85" s="1"/>
  <c r="E51" i="85"/>
  <c r="I51" i="85" s="1"/>
  <c r="E26" i="85"/>
  <c r="I26" i="85" s="1"/>
  <c r="K26" i="85"/>
  <c r="L26" i="85" s="1"/>
  <c r="K86" i="85"/>
  <c r="L86" i="85" s="1"/>
  <c r="E86" i="85"/>
  <c r="I86" i="85" s="1"/>
  <c r="E56" i="85"/>
  <c r="I56" i="85" s="1"/>
  <c r="K56" i="85"/>
  <c r="L56" i="85" s="1"/>
  <c r="K106" i="85"/>
  <c r="L106" i="85" s="1"/>
  <c r="E106" i="85"/>
  <c r="I106" i="85" s="1"/>
  <c r="K21" i="85"/>
  <c r="L21" i="85" s="1"/>
  <c r="E21" i="85"/>
  <c r="I21" i="85" s="1"/>
  <c r="E27" i="85"/>
  <c r="I27" i="85" s="1"/>
  <c r="K27" i="85"/>
  <c r="L27" i="85" s="1"/>
  <c r="K105" i="85"/>
  <c r="L105" i="85" s="1"/>
  <c r="E105" i="85"/>
  <c r="I105" i="85" s="1"/>
  <c r="E50" i="85"/>
  <c r="I50" i="85" s="1"/>
  <c r="K50" i="85"/>
  <c r="L50" i="85" s="1"/>
  <c r="E24" i="85"/>
  <c r="I24" i="85" s="1"/>
  <c r="K24" i="85"/>
  <c r="L24" i="85" s="1"/>
  <c r="K70" i="85"/>
  <c r="L70" i="85" s="1"/>
  <c r="E70" i="85"/>
  <c r="I70" i="85" s="1"/>
  <c r="E81" i="85"/>
  <c r="I81" i="85" s="1"/>
  <c r="K81" i="85"/>
  <c r="L81" i="85" s="1"/>
  <c r="E42" i="85"/>
  <c r="I42" i="85" s="1"/>
  <c r="K42" i="85"/>
  <c r="L42" i="85" s="1"/>
  <c r="K32" i="85"/>
  <c r="L32" i="85" s="1"/>
  <c r="E32" i="85"/>
  <c r="I32" i="85" s="1"/>
  <c r="K78" i="85"/>
  <c r="L78" i="85" s="1"/>
  <c r="E78" i="85"/>
  <c r="I78" i="85" s="1"/>
  <c r="K38" i="85"/>
  <c r="L38" i="85" s="1"/>
  <c r="E38" i="85"/>
  <c r="I38" i="85" s="1"/>
  <c r="E110" i="85"/>
  <c r="I110" i="85" s="1"/>
  <c r="K110" i="85"/>
  <c r="L110" i="85" s="1"/>
  <c r="K99" i="85"/>
  <c r="L99" i="85" s="1"/>
  <c r="E99" i="85"/>
  <c r="I99" i="85" s="1"/>
  <c r="K35" i="85"/>
  <c r="L35" i="85" s="1"/>
  <c r="E35" i="85"/>
  <c r="I35" i="85" s="1"/>
  <c r="E83" i="85"/>
  <c r="I83" i="85" s="1"/>
  <c r="K83" i="85"/>
  <c r="L83" i="85" s="1"/>
  <c r="K58" i="85"/>
  <c r="L58" i="85" s="1"/>
  <c r="E58" i="85"/>
  <c r="I58" i="85" s="1"/>
  <c r="K88" i="85"/>
  <c r="L88" i="85" s="1"/>
  <c r="E88" i="85"/>
  <c r="I88" i="85" s="1"/>
  <c r="E53" i="85"/>
  <c r="I53" i="85" s="1"/>
  <c r="K53" i="85"/>
  <c r="L53" i="85" s="1"/>
  <c r="K63" i="85"/>
  <c r="L63" i="85" s="1"/>
  <c r="E63" i="85"/>
  <c r="I63" i="85" s="1"/>
  <c r="K30" i="85"/>
  <c r="L30" i="85" s="1"/>
  <c r="E30" i="85"/>
  <c r="I30" i="85" s="1"/>
  <c r="K34" i="85"/>
  <c r="L34" i="85" s="1"/>
  <c r="E34" i="85"/>
  <c r="I34" i="85" s="1"/>
  <c r="K111" i="85"/>
  <c r="L111" i="85" s="1"/>
  <c r="E111" i="85"/>
  <c r="I111" i="85" s="1"/>
  <c r="K82" i="85"/>
  <c r="L82" i="85" s="1"/>
  <c r="E82" i="85"/>
  <c r="I82" i="85" s="1"/>
  <c r="K61" i="85"/>
  <c r="L61" i="85" s="1"/>
  <c r="E61" i="85"/>
  <c r="I61" i="85" s="1"/>
  <c r="K45" i="85"/>
  <c r="L45" i="85" s="1"/>
  <c r="E45" i="85"/>
  <c r="I45" i="85" s="1"/>
  <c r="K112" i="85"/>
  <c r="L112" i="85" s="1"/>
  <c r="E112" i="85"/>
  <c r="I112" i="85" s="1"/>
  <c r="K23" i="85"/>
  <c r="L23" i="85" s="1"/>
  <c r="E23" i="85"/>
  <c r="I23" i="85" s="1"/>
  <c r="K41" i="85"/>
  <c r="L41" i="85" s="1"/>
  <c r="E41" i="85"/>
  <c r="I41" i="85" s="1"/>
  <c r="K107" i="85"/>
  <c r="L107" i="85" s="1"/>
  <c r="E107" i="85"/>
  <c r="I107" i="85" s="1"/>
  <c r="K47" i="85"/>
  <c r="L47" i="85" s="1"/>
  <c r="E47" i="85"/>
  <c r="I47" i="85" s="1"/>
  <c r="E84" i="85"/>
  <c r="I84" i="85" s="1"/>
  <c r="K84" i="85"/>
  <c r="L84" i="85" s="1"/>
  <c r="K98" i="85"/>
  <c r="L98" i="85" s="1"/>
  <c r="E98" i="85"/>
  <c r="I98" i="85" s="1"/>
  <c r="E97" i="85"/>
  <c r="I97" i="85" s="1"/>
  <c r="K97" i="85"/>
  <c r="L97" i="85" s="1"/>
  <c r="K11" i="85"/>
  <c r="L11" i="85" s="1"/>
  <c r="E11" i="85"/>
  <c r="I11" i="85" s="1"/>
  <c r="E25" i="85"/>
  <c r="I25" i="85" s="1"/>
  <c r="K25" i="85"/>
  <c r="L25" i="85" s="1"/>
  <c r="K94" i="85"/>
  <c r="L94" i="85" s="1"/>
  <c r="E94" i="85"/>
  <c r="I94" i="85" s="1"/>
  <c r="K37" i="85"/>
  <c r="L37" i="85" s="1"/>
  <c r="E37" i="85"/>
  <c r="I37" i="85" s="1"/>
  <c r="E18" i="85"/>
  <c r="I18" i="85" s="1"/>
  <c r="K18" i="85"/>
  <c r="L18" i="85" s="1"/>
  <c r="E60" i="85"/>
  <c r="I60" i="85" s="1"/>
  <c r="K60" i="85"/>
  <c r="L60" i="85" s="1"/>
  <c r="E66" i="85"/>
  <c r="I66" i="85" s="1"/>
  <c r="K66" i="85"/>
  <c r="L66" i="85" s="1"/>
  <c r="K29" i="85"/>
  <c r="L29" i="85" s="1"/>
  <c r="E29" i="85"/>
  <c r="I29" i="85" s="1"/>
  <c r="E108" i="85"/>
  <c r="I108" i="85" s="1"/>
  <c r="K108" i="85"/>
  <c r="L108" i="85" s="1"/>
  <c r="G10" i="81"/>
  <c r="I115" i="53"/>
  <c r="G115" i="81" s="1"/>
  <c r="K39" i="85"/>
  <c r="L39" i="85" s="1"/>
  <c r="E39" i="85"/>
  <c r="I39" i="85" s="1"/>
  <c r="E87" i="85"/>
  <c r="I87" i="85" s="1"/>
  <c r="K87" i="85"/>
  <c r="L87" i="85" s="1"/>
  <c r="K71" i="85"/>
  <c r="L71" i="85" s="1"/>
  <c r="E71" i="85"/>
  <c r="I71" i="85" s="1"/>
  <c r="E33" i="85"/>
  <c r="I33" i="85" s="1"/>
  <c r="K33" i="85"/>
  <c r="L33" i="85" s="1"/>
  <c r="K65" i="85"/>
  <c r="L65" i="85" s="1"/>
  <c r="E65" i="85"/>
  <c r="I65" i="85" s="1"/>
  <c r="K79" i="85"/>
  <c r="L79" i="85" s="1"/>
  <c r="E79" i="85"/>
  <c r="I79" i="85" s="1"/>
  <c r="E46" i="85"/>
  <c r="I46" i="85" s="1"/>
  <c r="K46" i="85"/>
  <c r="L46" i="85" s="1"/>
  <c r="K74" i="85"/>
  <c r="L74" i="85" s="1"/>
  <c r="E74" i="85"/>
  <c r="I74" i="85" s="1"/>
  <c r="E67" i="85"/>
  <c r="I67" i="85" s="1"/>
  <c r="K67" i="85"/>
  <c r="L67" i="85" s="1"/>
  <c r="E12" i="85"/>
  <c r="I12" i="85" s="1"/>
  <c r="K12" i="85"/>
  <c r="L12" i="85" s="1"/>
  <c r="K101" i="85"/>
  <c r="L101" i="85" s="1"/>
  <c r="E101" i="85"/>
  <c r="I101" i="85" s="1"/>
  <c r="E28" i="85"/>
  <c r="I28" i="85" s="1"/>
  <c r="K28" i="85"/>
  <c r="L28" i="85" s="1"/>
  <c r="E72" i="85"/>
  <c r="I72" i="85" s="1"/>
  <c r="K72" i="85"/>
  <c r="L72" i="85" s="1"/>
  <c r="K57" i="85"/>
  <c r="L57" i="85" s="1"/>
  <c r="E57" i="85"/>
  <c r="I57" i="85" s="1"/>
  <c r="K59" i="85"/>
  <c r="L59" i="85" s="1"/>
  <c r="E59" i="85"/>
  <c r="I59" i="85" s="1"/>
  <c r="K77" i="85"/>
  <c r="L77" i="85" s="1"/>
  <c r="E77" i="85"/>
  <c r="I77" i="85" s="1"/>
  <c r="K90" i="85"/>
  <c r="L90" i="85" s="1"/>
  <c r="E90" i="85"/>
  <c r="I90" i="85" s="1"/>
  <c r="K75" i="85"/>
  <c r="L75" i="85" s="1"/>
  <c r="E75" i="85"/>
  <c r="I75" i="85" s="1"/>
  <c r="K40" i="85"/>
  <c r="L40" i="85" s="1"/>
  <c r="E40" i="85"/>
  <c r="I40" i="85" s="1"/>
  <c r="K89" i="85"/>
  <c r="L89" i="85" s="1"/>
  <c r="E89" i="85"/>
  <c r="I89" i="85" s="1"/>
  <c r="K48" i="85"/>
  <c r="L48" i="85" s="1"/>
  <c r="E48" i="85"/>
  <c r="I48" i="85" s="1"/>
  <c r="K114" i="85"/>
  <c r="L114" i="85" s="1"/>
  <c r="E114" i="85"/>
  <c r="I114" i="85" s="1"/>
  <c r="E15" i="85"/>
  <c r="I15" i="85" s="1"/>
  <c r="K15" i="85"/>
  <c r="L15" i="85" s="1"/>
  <c r="K103" i="85"/>
  <c r="L103" i="85" s="1"/>
  <c r="E103" i="85"/>
  <c r="I103" i="85" s="1"/>
  <c r="K9" i="85"/>
  <c r="D116" i="85"/>
  <c r="E9" i="85"/>
  <c r="E95" i="85"/>
  <c r="I95" i="85" s="1"/>
  <c r="K95" i="85"/>
  <c r="L95" i="85" s="1"/>
  <c r="K115" i="85"/>
  <c r="L115" i="85" s="1"/>
  <c r="E115" i="85"/>
  <c r="I115" i="85" s="1"/>
  <c r="K68" i="85"/>
  <c r="L68" i="85" s="1"/>
  <c r="E68" i="85"/>
  <c r="I68" i="85" s="1"/>
  <c r="K22" i="85"/>
  <c r="L22" i="85" s="1"/>
  <c r="E22" i="85"/>
  <c r="I22" i="85" s="1"/>
  <c r="K92" i="85"/>
  <c r="L92" i="85" s="1"/>
  <c r="E92" i="85"/>
  <c r="I92" i="85" s="1"/>
  <c r="K104" i="85"/>
  <c r="L104" i="85" s="1"/>
  <c r="E104" i="85"/>
  <c r="I104" i="85" s="1"/>
  <c r="E85" i="85"/>
  <c r="I85" i="85" s="1"/>
  <c r="K85" i="85"/>
  <c r="L85" i="85" s="1"/>
  <c r="E54" i="85"/>
  <c r="I54" i="85" s="1"/>
  <c r="K54" i="85"/>
  <c r="L54" i="85" s="1"/>
  <c r="E36" i="85"/>
  <c r="I36" i="85" s="1"/>
  <c r="K36" i="85"/>
  <c r="L36" i="85" s="1"/>
  <c r="K80" i="85"/>
  <c r="L80" i="85" s="1"/>
  <c r="E80" i="85"/>
  <c r="I80" i="85" s="1"/>
  <c r="K14" i="85"/>
  <c r="L14" i="85" s="1"/>
  <c r="E14" i="85"/>
  <c r="I14" i="85" s="1"/>
  <c r="E43" i="85"/>
  <c r="I43" i="85" s="1"/>
  <c r="K43" i="85"/>
  <c r="L43" i="85" s="1"/>
  <c r="K91" i="85"/>
  <c r="L91" i="85" s="1"/>
  <c r="E91" i="85"/>
  <c r="I91" i="85" s="1"/>
  <c r="E102" i="85"/>
  <c r="I102" i="85" s="1"/>
  <c r="K102" i="85"/>
  <c r="L102" i="85" s="1"/>
  <c r="K49" i="85"/>
  <c r="L49" i="85" s="1"/>
  <c r="E49" i="85"/>
  <c r="I49" i="85" s="1"/>
  <c r="K13" i="85"/>
  <c r="L13" i="85" s="1"/>
  <c r="E13" i="85"/>
  <c r="I13" i="85" s="1"/>
  <c r="O14" i="85"/>
  <c r="N116" i="85"/>
  <c r="C13" i="63" l="1"/>
  <c r="P13" i="85"/>
  <c r="C22" i="63"/>
  <c r="P22" i="85"/>
  <c r="C72" i="63"/>
  <c r="P72" i="85"/>
  <c r="C67" i="63"/>
  <c r="P67" i="85"/>
  <c r="P66" i="85"/>
  <c r="C66" i="63"/>
  <c r="C110" i="63"/>
  <c r="P110" i="85"/>
  <c r="P42" i="85"/>
  <c r="C42" i="63"/>
  <c r="P50" i="85"/>
  <c r="C50" i="63"/>
  <c r="P64" i="85"/>
  <c r="C64" i="63"/>
  <c r="C85" i="63"/>
  <c r="P85" i="85"/>
  <c r="K116" i="85"/>
  <c r="L9" i="85"/>
  <c r="C48" i="63"/>
  <c r="P48" i="85"/>
  <c r="C90" i="63"/>
  <c r="P90" i="85"/>
  <c r="P65" i="85"/>
  <c r="C65" i="63"/>
  <c r="P39" i="85"/>
  <c r="C39" i="63"/>
  <c r="P94" i="85"/>
  <c r="C94" i="63"/>
  <c r="C98" i="63"/>
  <c r="P98" i="85"/>
  <c r="P41" i="85"/>
  <c r="C41" i="63"/>
  <c r="P61" i="85"/>
  <c r="C61" i="63"/>
  <c r="P30" i="85"/>
  <c r="C30" i="63"/>
  <c r="P58" i="85"/>
  <c r="C58" i="63"/>
  <c r="C106" i="63"/>
  <c r="P106" i="85"/>
  <c r="P51" i="85"/>
  <c r="C51" i="63"/>
  <c r="C76" i="63"/>
  <c r="P76" i="85"/>
  <c r="P55" i="85"/>
  <c r="C55" i="63"/>
  <c r="P109" i="85"/>
  <c r="C109" i="63"/>
  <c r="C49" i="63"/>
  <c r="P49" i="85"/>
  <c r="C14" i="63"/>
  <c r="P14" i="85"/>
  <c r="P68" i="85"/>
  <c r="C68" i="63"/>
  <c r="C28" i="63"/>
  <c r="P28" i="85"/>
  <c r="C33" i="63"/>
  <c r="P33" i="85"/>
  <c r="B8" i="41"/>
  <c r="D51" i="40" s="1"/>
  <c r="C60" i="63"/>
  <c r="P60" i="85"/>
  <c r="P25" i="85"/>
  <c r="C25" i="63"/>
  <c r="P84" i="85"/>
  <c r="C84" i="63"/>
  <c r="P83" i="85"/>
  <c r="C83" i="63"/>
  <c r="C81" i="63"/>
  <c r="P81" i="85"/>
  <c r="C56" i="63"/>
  <c r="P56" i="85"/>
  <c r="C52" i="63"/>
  <c r="P52" i="85"/>
  <c r="C10" i="63"/>
  <c r="P10" i="85"/>
  <c r="P16" i="85"/>
  <c r="C16" i="63"/>
  <c r="C103" i="63"/>
  <c r="P103" i="85"/>
  <c r="C89" i="63"/>
  <c r="P89" i="85"/>
  <c r="P77" i="85"/>
  <c r="C77" i="63"/>
  <c r="P74" i="85"/>
  <c r="C74" i="63"/>
  <c r="G117" i="81"/>
  <c r="G118" i="81" s="1"/>
  <c r="D8" i="40"/>
  <c r="D48" i="40" s="1"/>
  <c r="C23" i="63"/>
  <c r="P23" i="85"/>
  <c r="P82" i="85"/>
  <c r="C82" i="63"/>
  <c r="C63" i="63"/>
  <c r="P63" i="85"/>
  <c r="C38" i="63"/>
  <c r="P38" i="85"/>
  <c r="P105" i="85"/>
  <c r="C105" i="63"/>
  <c r="P44" i="85"/>
  <c r="C44" i="63"/>
  <c r="C100" i="63"/>
  <c r="P100" i="85"/>
  <c r="C102" i="63"/>
  <c r="P102" i="85"/>
  <c r="C80" i="63"/>
  <c r="P80" i="85"/>
  <c r="C104" i="63"/>
  <c r="P104" i="85"/>
  <c r="P115" i="85"/>
  <c r="C115" i="63"/>
  <c r="P15" i="85"/>
  <c r="C15" i="63"/>
  <c r="C46" i="63"/>
  <c r="P46" i="85"/>
  <c r="P108" i="85"/>
  <c r="C108" i="63"/>
  <c r="C18" i="63"/>
  <c r="P18" i="85"/>
  <c r="C53" i="63"/>
  <c r="P53" i="85"/>
  <c r="C27" i="63"/>
  <c r="P27" i="85"/>
  <c r="C96" i="63"/>
  <c r="P96" i="85"/>
  <c r="C93" i="63"/>
  <c r="P93" i="85"/>
  <c r="C36" i="63"/>
  <c r="P36" i="85"/>
  <c r="C95" i="63"/>
  <c r="P95" i="85"/>
  <c r="C40" i="63"/>
  <c r="P40" i="85"/>
  <c r="C59" i="63"/>
  <c r="P59" i="85"/>
  <c r="P101" i="85"/>
  <c r="C101" i="63"/>
  <c r="C71" i="63"/>
  <c r="P71" i="85"/>
  <c r="P11" i="85"/>
  <c r="C11" i="63"/>
  <c r="C47" i="63"/>
  <c r="P47" i="85"/>
  <c r="C112" i="63"/>
  <c r="P112" i="85"/>
  <c r="C111" i="63"/>
  <c r="P111" i="85"/>
  <c r="P35" i="85"/>
  <c r="C35" i="63"/>
  <c r="C78" i="63"/>
  <c r="P78" i="85"/>
  <c r="P70" i="85"/>
  <c r="C70" i="63"/>
  <c r="C86" i="63"/>
  <c r="P86" i="85"/>
  <c r="C31" i="63"/>
  <c r="P31" i="85"/>
  <c r="C113" i="63"/>
  <c r="P113" i="85"/>
  <c r="C17" i="63"/>
  <c r="P17" i="85"/>
  <c r="G14" i="63"/>
  <c r="O116" i="85"/>
  <c r="P91" i="85"/>
  <c r="C91" i="63"/>
  <c r="P92" i="85"/>
  <c r="C92" i="63"/>
  <c r="P12" i="85"/>
  <c r="C12" i="63"/>
  <c r="C87" i="63"/>
  <c r="P87" i="85"/>
  <c r="P97" i="85"/>
  <c r="C97" i="63"/>
  <c r="C24" i="63"/>
  <c r="P24" i="85"/>
  <c r="C26" i="63"/>
  <c r="P26" i="85"/>
  <c r="P20" i="85"/>
  <c r="C20" i="63"/>
  <c r="P62" i="85"/>
  <c r="C62" i="63"/>
  <c r="P43" i="85"/>
  <c r="C43" i="63"/>
  <c r="C54" i="63"/>
  <c r="P54" i="85"/>
  <c r="I9" i="85"/>
  <c r="I116" i="85" s="1"/>
  <c r="E116" i="85"/>
  <c r="C114" i="63"/>
  <c r="P114" i="85"/>
  <c r="P75" i="85"/>
  <c r="C75" i="63"/>
  <c r="P57" i="85"/>
  <c r="C57" i="63"/>
  <c r="P79" i="85"/>
  <c r="C79" i="63"/>
  <c r="C29" i="63"/>
  <c r="P29" i="85"/>
  <c r="C37" i="63"/>
  <c r="P37" i="85"/>
  <c r="C107" i="63"/>
  <c r="P107" i="85"/>
  <c r="C45" i="63"/>
  <c r="P45" i="85"/>
  <c r="P34" i="85"/>
  <c r="C34" i="63"/>
  <c r="C88" i="63"/>
  <c r="P88" i="85"/>
  <c r="C99" i="63"/>
  <c r="P99" i="85"/>
  <c r="C32" i="63"/>
  <c r="P32" i="85"/>
  <c r="C21" i="63"/>
  <c r="P21" i="85"/>
  <c r="P69" i="85"/>
  <c r="C69" i="63"/>
  <c r="C19" i="63"/>
  <c r="P19" i="85"/>
  <c r="C73" i="63"/>
  <c r="P73" i="85"/>
  <c r="D52" i="40" l="1"/>
  <c r="K19" i="63"/>
  <c r="E19" i="63"/>
  <c r="M19" i="63" s="1"/>
  <c r="E69" i="63"/>
  <c r="M69" i="63" s="1"/>
  <c r="K69" i="63"/>
  <c r="K78" i="63"/>
  <c r="E78" i="63"/>
  <c r="M78" i="63" s="1"/>
  <c r="E62" i="63"/>
  <c r="M62" i="63" s="1"/>
  <c r="K62" i="63"/>
  <c r="E91" i="63"/>
  <c r="M91" i="63" s="1"/>
  <c r="K91" i="63"/>
  <c r="E35" i="63"/>
  <c r="M35" i="63" s="1"/>
  <c r="K35" i="63"/>
  <c r="K11" i="63"/>
  <c r="E11" i="63"/>
  <c r="M11" i="63" s="1"/>
  <c r="K108" i="63"/>
  <c r="E108" i="63"/>
  <c r="M108" i="63" s="1"/>
  <c r="K44" i="63"/>
  <c r="E44" i="63"/>
  <c r="M44" i="63" s="1"/>
  <c r="E82" i="63"/>
  <c r="M82" i="63" s="1"/>
  <c r="K82" i="63"/>
  <c r="K77" i="63"/>
  <c r="E77" i="63"/>
  <c r="M77" i="63" s="1"/>
  <c r="E83" i="63"/>
  <c r="M83" i="63" s="1"/>
  <c r="K83" i="63"/>
  <c r="K30" i="63"/>
  <c r="E30" i="63"/>
  <c r="M30" i="63" s="1"/>
  <c r="K94" i="63"/>
  <c r="E94" i="63"/>
  <c r="M94" i="63" s="1"/>
  <c r="E50" i="63"/>
  <c r="M50" i="63" s="1"/>
  <c r="K50" i="63"/>
  <c r="E79" i="63"/>
  <c r="M79" i="63" s="1"/>
  <c r="K79" i="63"/>
  <c r="E88" i="63"/>
  <c r="M88" i="63" s="1"/>
  <c r="K88" i="63"/>
  <c r="E37" i="63"/>
  <c r="M37" i="63" s="1"/>
  <c r="K37" i="63"/>
  <c r="K24" i="63"/>
  <c r="E24" i="63"/>
  <c r="M24" i="63" s="1"/>
  <c r="E34" i="63"/>
  <c r="M34" i="63" s="1"/>
  <c r="K34" i="63"/>
  <c r="K97" i="63"/>
  <c r="E97" i="63"/>
  <c r="M97" i="63" s="1"/>
  <c r="E21" i="63"/>
  <c r="M21" i="63" s="1"/>
  <c r="K21" i="63"/>
  <c r="E29" i="63"/>
  <c r="M29" i="63" s="1"/>
  <c r="K29" i="63"/>
  <c r="E114" i="63"/>
  <c r="M114" i="63" s="1"/>
  <c r="K114" i="63"/>
  <c r="K31" i="63"/>
  <c r="E31" i="63"/>
  <c r="M31" i="63" s="1"/>
  <c r="K40" i="63"/>
  <c r="E40" i="63"/>
  <c r="M40" i="63" s="1"/>
  <c r="E96" i="63"/>
  <c r="M96" i="63" s="1"/>
  <c r="K96" i="63"/>
  <c r="E104" i="63"/>
  <c r="M104" i="63" s="1"/>
  <c r="K104" i="63"/>
  <c r="E10" i="63"/>
  <c r="M10" i="63" s="1"/>
  <c r="K10" i="63"/>
  <c r="K14" i="63"/>
  <c r="E14" i="63"/>
  <c r="E76" i="63"/>
  <c r="M76" i="63" s="1"/>
  <c r="K76" i="63"/>
  <c r="E48" i="63"/>
  <c r="M48" i="63" s="1"/>
  <c r="K48" i="63"/>
  <c r="E67" i="63"/>
  <c r="M67" i="63" s="1"/>
  <c r="K67" i="63"/>
  <c r="K84" i="63"/>
  <c r="E84" i="63"/>
  <c r="M84" i="63" s="1"/>
  <c r="K61" i="63"/>
  <c r="E61" i="63"/>
  <c r="M61" i="63" s="1"/>
  <c r="K73" i="63"/>
  <c r="E73" i="63"/>
  <c r="M73" i="63" s="1"/>
  <c r="E32" i="63"/>
  <c r="M32" i="63" s="1"/>
  <c r="K32" i="63"/>
  <c r="E45" i="63"/>
  <c r="M45" i="63" s="1"/>
  <c r="K45" i="63"/>
  <c r="I14" i="63"/>
  <c r="H117" i="63" a="1"/>
  <c r="H9" i="63" a="1"/>
  <c r="G116" i="63"/>
  <c r="K86" i="63"/>
  <c r="E86" i="63"/>
  <c r="M86" i="63" s="1"/>
  <c r="K71" i="63"/>
  <c r="E71" i="63"/>
  <c r="M71" i="63" s="1"/>
  <c r="E95" i="63"/>
  <c r="M95" i="63" s="1"/>
  <c r="K95" i="63"/>
  <c r="K27" i="63"/>
  <c r="E27" i="63"/>
  <c r="M27" i="63" s="1"/>
  <c r="K46" i="63"/>
  <c r="E46" i="63"/>
  <c r="M46" i="63" s="1"/>
  <c r="K80" i="63"/>
  <c r="E80" i="63"/>
  <c r="M80" i="63" s="1"/>
  <c r="E23" i="63"/>
  <c r="M23" i="63" s="1"/>
  <c r="K23" i="63"/>
  <c r="K89" i="63"/>
  <c r="E89" i="63"/>
  <c r="M89" i="63" s="1"/>
  <c r="E52" i="63"/>
  <c r="M52" i="63" s="1"/>
  <c r="K52" i="63"/>
  <c r="K33" i="63"/>
  <c r="E33" i="63"/>
  <c r="M33" i="63" s="1"/>
  <c r="K49" i="63"/>
  <c r="E49" i="63"/>
  <c r="M49" i="63" s="1"/>
  <c r="E72" i="63"/>
  <c r="M72" i="63" s="1"/>
  <c r="K72" i="63"/>
  <c r="K105" i="63"/>
  <c r="E105" i="63"/>
  <c r="M105" i="63" s="1"/>
  <c r="K51" i="63"/>
  <c r="E51" i="63"/>
  <c r="M51" i="63" s="1"/>
  <c r="E39" i="63"/>
  <c r="M39" i="63" s="1"/>
  <c r="K39" i="63"/>
  <c r="P9" i="85"/>
  <c r="P116" i="85" s="1"/>
  <c r="C9" i="63"/>
  <c r="L116" i="85"/>
  <c r="E42" i="63"/>
  <c r="M42" i="63" s="1"/>
  <c r="K42" i="63"/>
  <c r="E87" i="63"/>
  <c r="M87" i="63" s="1"/>
  <c r="K87" i="63"/>
  <c r="K111" i="63"/>
  <c r="E111" i="63"/>
  <c r="M111" i="63" s="1"/>
  <c r="E57" i="63"/>
  <c r="M57" i="63" s="1"/>
  <c r="K57" i="63"/>
  <c r="E12" i="63"/>
  <c r="M12" i="63" s="1"/>
  <c r="K12" i="63"/>
  <c r="E70" i="63"/>
  <c r="M70" i="63" s="1"/>
  <c r="K70" i="63"/>
  <c r="K101" i="63"/>
  <c r="E101" i="63"/>
  <c r="M101" i="63" s="1"/>
  <c r="E15" i="63"/>
  <c r="M15" i="63" s="1"/>
  <c r="K15" i="63"/>
  <c r="E25" i="63"/>
  <c r="M25" i="63" s="1"/>
  <c r="K25" i="63"/>
  <c r="K109" i="63"/>
  <c r="E109" i="63"/>
  <c r="M109" i="63" s="1"/>
  <c r="K41" i="63"/>
  <c r="E41" i="63"/>
  <c r="M41" i="63" s="1"/>
  <c r="K65" i="63"/>
  <c r="E65" i="63"/>
  <c r="M65" i="63" s="1"/>
  <c r="E99" i="63"/>
  <c r="M99" i="63" s="1"/>
  <c r="K99" i="63"/>
  <c r="E112" i="63"/>
  <c r="M112" i="63" s="1"/>
  <c r="K112" i="63"/>
  <c r="K36" i="63"/>
  <c r="E36" i="63"/>
  <c r="M36" i="63" s="1"/>
  <c r="K53" i="63"/>
  <c r="E53" i="63"/>
  <c r="M53" i="63" s="1"/>
  <c r="K102" i="63"/>
  <c r="E102" i="63"/>
  <c r="M102" i="63" s="1"/>
  <c r="E38" i="63"/>
  <c r="M38" i="63" s="1"/>
  <c r="K38" i="63"/>
  <c r="K103" i="63"/>
  <c r="E103" i="63"/>
  <c r="M103" i="63" s="1"/>
  <c r="K56" i="63"/>
  <c r="E56" i="63"/>
  <c r="M56" i="63" s="1"/>
  <c r="K28" i="63"/>
  <c r="E28" i="63"/>
  <c r="M28" i="63" s="1"/>
  <c r="K106" i="63"/>
  <c r="E106" i="63"/>
  <c r="M106" i="63" s="1"/>
  <c r="E85" i="63"/>
  <c r="M85" i="63" s="1"/>
  <c r="K85" i="63"/>
  <c r="K110" i="63"/>
  <c r="E110" i="63"/>
  <c r="M110" i="63" s="1"/>
  <c r="E22" i="63"/>
  <c r="M22" i="63" s="1"/>
  <c r="K22" i="63"/>
  <c r="K20" i="63"/>
  <c r="E20" i="63"/>
  <c r="M20" i="63" s="1"/>
  <c r="K54" i="63"/>
  <c r="E54" i="63"/>
  <c r="M54" i="63" s="1"/>
  <c r="E26" i="63"/>
  <c r="M26" i="63" s="1"/>
  <c r="K26" i="63"/>
  <c r="E17" i="63"/>
  <c r="M17" i="63" s="1"/>
  <c r="K17" i="63"/>
  <c r="K75" i="63"/>
  <c r="E75" i="63"/>
  <c r="M75" i="63" s="1"/>
  <c r="K43" i="63"/>
  <c r="E43" i="63"/>
  <c r="M43" i="63" s="1"/>
  <c r="K92" i="63"/>
  <c r="E92" i="63"/>
  <c r="M92" i="63" s="1"/>
  <c r="E115" i="63"/>
  <c r="M115" i="63" s="1"/>
  <c r="K115" i="63"/>
  <c r="E74" i="63"/>
  <c r="M74" i="63" s="1"/>
  <c r="K74" i="63"/>
  <c r="K16" i="63"/>
  <c r="E16" i="63"/>
  <c r="M16" i="63" s="1"/>
  <c r="K68" i="63"/>
  <c r="E68" i="63"/>
  <c r="M68" i="63" s="1"/>
  <c r="K55" i="63"/>
  <c r="E55" i="63"/>
  <c r="M55" i="63" s="1"/>
  <c r="K58" i="63"/>
  <c r="E58" i="63"/>
  <c r="M58" i="63" s="1"/>
  <c r="E64" i="63"/>
  <c r="M64" i="63" s="1"/>
  <c r="K64" i="63"/>
  <c r="E66" i="63"/>
  <c r="M66" i="63" s="1"/>
  <c r="K66" i="63"/>
  <c r="E107" i="63"/>
  <c r="M107" i="63" s="1"/>
  <c r="K107" i="63"/>
  <c r="K113" i="63"/>
  <c r="E113" i="63"/>
  <c r="M113" i="63" s="1"/>
  <c r="E47" i="63"/>
  <c r="M47" i="63" s="1"/>
  <c r="K47" i="63"/>
  <c r="K59" i="63"/>
  <c r="E59" i="63"/>
  <c r="M59" i="63" s="1"/>
  <c r="E93" i="63"/>
  <c r="M93" i="63" s="1"/>
  <c r="K93" i="63"/>
  <c r="K18" i="63"/>
  <c r="E18" i="63"/>
  <c r="M18" i="63" s="1"/>
  <c r="E100" i="63"/>
  <c r="M100" i="63" s="1"/>
  <c r="K100" i="63"/>
  <c r="K63" i="63"/>
  <c r="E63" i="63"/>
  <c r="M63" i="63" s="1"/>
  <c r="E81" i="63"/>
  <c r="M81" i="63" s="1"/>
  <c r="K81" i="63"/>
  <c r="K60" i="63"/>
  <c r="E60" i="63"/>
  <c r="M60" i="63" s="1"/>
  <c r="K98" i="63"/>
  <c r="E98" i="63"/>
  <c r="M98" i="63" s="1"/>
  <c r="E90" i="63"/>
  <c r="M90" i="63" s="1"/>
  <c r="K90" i="63"/>
  <c r="K13" i="63"/>
  <c r="E13" i="63"/>
  <c r="M13" i="63" s="1"/>
  <c r="M14" i="63" l="1"/>
  <c r="I48" i="82"/>
  <c r="N48" i="82"/>
  <c r="M48" i="82"/>
  <c r="G48" i="82"/>
  <c r="L48" i="82"/>
  <c r="J48" i="82"/>
  <c r="H48" i="82"/>
  <c r="K48" i="82"/>
  <c r="Q102" i="81"/>
  <c r="H90" i="82"/>
  <c r="L90" i="82"/>
  <c r="N90" i="82"/>
  <c r="I90" i="82"/>
  <c r="G90" i="82"/>
  <c r="J90" i="82"/>
  <c r="M90" i="82"/>
  <c r="K90" i="82"/>
  <c r="Q63" i="81"/>
  <c r="J102" i="82"/>
  <c r="H102" i="82"/>
  <c r="K102" i="82"/>
  <c r="G102" i="82"/>
  <c r="M102" i="82"/>
  <c r="I102" i="82"/>
  <c r="L102" i="82"/>
  <c r="N102" i="82"/>
  <c r="Q89" i="81"/>
  <c r="L64" i="82"/>
  <c r="M64" i="82"/>
  <c r="K64" i="82"/>
  <c r="G64" i="82"/>
  <c r="I64" i="82"/>
  <c r="J64" i="82"/>
  <c r="H64" i="82"/>
  <c r="N64" i="82"/>
  <c r="M60" i="82"/>
  <c r="H60" i="82"/>
  <c r="N60" i="82"/>
  <c r="L60" i="82"/>
  <c r="K60" i="82"/>
  <c r="I60" i="82"/>
  <c r="G60" i="82"/>
  <c r="J60" i="82"/>
  <c r="Q65" i="81"/>
  <c r="H69" i="82"/>
  <c r="J69" i="82"/>
  <c r="G69" i="82"/>
  <c r="N69" i="82"/>
  <c r="L69" i="82"/>
  <c r="M69" i="82"/>
  <c r="I69" i="82"/>
  <c r="K69" i="82"/>
  <c r="G93" i="82"/>
  <c r="K93" i="82"/>
  <c r="I93" i="82"/>
  <c r="H93" i="82"/>
  <c r="M93" i="82"/>
  <c r="L93" i="82"/>
  <c r="N93" i="82"/>
  <c r="J93" i="82"/>
  <c r="Q25" i="81"/>
  <c r="J111" i="82"/>
  <c r="N111" i="82"/>
  <c r="K111" i="82"/>
  <c r="I111" i="82"/>
  <c r="G111" i="82"/>
  <c r="H111" i="82"/>
  <c r="L111" i="82"/>
  <c r="M111" i="82"/>
  <c r="J57" i="82"/>
  <c r="H57" i="82"/>
  <c r="G57" i="82"/>
  <c r="L57" i="82"/>
  <c r="M57" i="82"/>
  <c r="K57" i="82"/>
  <c r="N57" i="82"/>
  <c r="I57" i="82"/>
  <c r="I54" i="82"/>
  <c r="F24" i="87" s="1"/>
  <c r="N54" i="82"/>
  <c r="K24" i="87" s="1"/>
  <c r="G54" i="82"/>
  <c r="D24" i="87" s="1"/>
  <c r="H54" i="82"/>
  <c r="E24" i="87" s="1"/>
  <c r="J54" i="82"/>
  <c r="G24" i="87" s="1"/>
  <c r="L54" i="82"/>
  <c r="I24" i="87" s="1"/>
  <c r="M54" i="82"/>
  <c r="J24" i="87" s="1"/>
  <c r="K54" i="82"/>
  <c r="H24" i="87" s="1"/>
  <c r="N66" i="82"/>
  <c r="H66" i="82"/>
  <c r="L66" i="82"/>
  <c r="I66" i="82"/>
  <c r="G66" i="82"/>
  <c r="M66" i="82"/>
  <c r="K66" i="82"/>
  <c r="J66" i="82"/>
  <c r="Q14" i="81"/>
  <c r="Q56" i="81"/>
  <c r="K9" i="63"/>
  <c r="E9" i="63"/>
  <c r="C116" i="63"/>
  <c r="D117" i="63" a="1"/>
  <c r="D9" i="63" a="1"/>
  <c r="J73" i="82"/>
  <c r="N73" i="82"/>
  <c r="M73" i="82"/>
  <c r="L73" i="82"/>
  <c r="K73" i="82"/>
  <c r="G73" i="82"/>
  <c r="H73" i="82"/>
  <c r="I73" i="82"/>
  <c r="Q88" i="81"/>
  <c r="Q26" i="81"/>
  <c r="Q72" i="81"/>
  <c r="J49" i="82"/>
  <c r="I49" i="82"/>
  <c r="G49" i="82"/>
  <c r="M49" i="82"/>
  <c r="L49" i="82"/>
  <c r="H49" i="82"/>
  <c r="N49" i="82"/>
  <c r="K49" i="82"/>
  <c r="H105" i="82"/>
  <c r="E46" i="87" s="1"/>
  <c r="G105" i="82"/>
  <c r="D46" i="87" s="1"/>
  <c r="M105" i="82"/>
  <c r="J46" i="87" s="1"/>
  <c r="L105" i="82"/>
  <c r="I46" i="87" s="1"/>
  <c r="N105" i="82"/>
  <c r="K46" i="87" s="1"/>
  <c r="K105" i="82"/>
  <c r="H46" i="87" s="1"/>
  <c r="J105" i="82"/>
  <c r="G46" i="87" s="1"/>
  <c r="I105" i="82"/>
  <c r="F46" i="87" s="1"/>
  <c r="H115" i="82"/>
  <c r="E31" i="87" s="1"/>
  <c r="J115" i="82"/>
  <c r="G31" i="87" s="1"/>
  <c r="M115" i="82"/>
  <c r="J31" i="87" s="1"/>
  <c r="I115" i="82"/>
  <c r="F31" i="87" s="1"/>
  <c r="L115" i="82"/>
  <c r="I31" i="87" s="1"/>
  <c r="G115" i="82"/>
  <c r="D31" i="87" s="1"/>
  <c r="N115" i="82"/>
  <c r="K31" i="87" s="1"/>
  <c r="K115" i="82"/>
  <c r="H31" i="87" s="1"/>
  <c r="J35" i="82"/>
  <c r="K35" i="82"/>
  <c r="N35" i="82"/>
  <c r="I35" i="82"/>
  <c r="G35" i="82"/>
  <c r="M35" i="82"/>
  <c r="L35" i="82"/>
  <c r="H35" i="82"/>
  <c r="H80" i="82"/>
  <c r="E37" i="87" s="1"/>
  <c r="N80" i="82"/>
  <c r="K37" i="87" s="1"/>
  <c r="L80" i="82"/>
  <c r="I37" i="87" s="1"/>
  <c r="K80" i="82"/>
  <c r="H37" i="87" s="1"/>
  <c r="G80" i="82"/>
  <c r="D37" i="87" s="1"/>
  <c r="M80" i="82"/>
  <c r="J37" i="87" s="1"/>
  <c r="I80" i="82"/>
  <c r="F37" i="87" s="1"/>
  <c r="J80" i="82"/>
  <c r="G37" i="87" s="1"/>
  <c r="I84" i="82"/>
  <c r="G84" i="82"/>
  <c r="N84" i="82"/>
  <c r="K84" i="82"/>
  <c r="H84" i="82"/>
  <c r="L84" i="82"/>
  <c r="M84" i="82"/>
  <c r="J84" i="82"/>
  <c r="Q107" i="81"/>
  <c r="M63" i="82"/>
  <c r="H63" i="82"/>
  <c r="N63" i="82"/>
  <c r="L63" i="82"/>
  <c r="K63" i="82"/>
  <c r="G63" i="82"/>
  <c r="I63" i="82"/>
  <c r="J63" i="82"/>
  <c r="H23" i="63"/>
  <c r="H54" i="63"/>
  <c r="H40" i="63"/>
  <c r="H91" i="63"/>
  <c r="H82" i="63"/>
  <c r="H44" i="63"/>
  <c r="H42" i="63"/>
  <c r="H63" i="63"/>
  <c r="H48" i="63"/>
  <c r="H16" i="63"/>
  <c r="H108" i="63"/>
  <c r="H62" i="63"/>
  <c r="H109" i="63"/>
  <c r="H86" i="63"/>
  <c r="H98" i="63"/>
  <c r="H52" i="63"/>
  <c r="H57" i="63"/>
  <c r="H96" i="63"/>
  <c r="H15" i="63"/>
  <c r="H105" i="63"/>
  <c r="H38" i="63"/>
  <c r="H104" i="63"/>
  <c r="H80" i="63"/>
  <c r="H59" i="63"/>
  <c r="H69" i="63"/>
  <c r="H65" i="63"/>
  <c r="H101" i="63"/>
  <c r="H89" i="63"/>
  <c r="H103" i="63"/>
  <c r="H39" i="63"/>
  <c r="H12" i="63"/>
  <c r="H34" i="63"/>
  <c r="H97" i="63"/>
  <c r="H110" i="63"/>
  <c r="H37" i="63"/>
  <c r="H71" i="63"/>
  <c r="H19" i="63"/>
  <c r="H17" i="63"/>
  <c r="H73" i="63"/>
  <c r="H61" i="63"/>
  <c r="H76" i="63"/>
  <c r="H90" i="63"/>
  <c r="H58" i="63"/>
  <c r="H93" i="63"/>
  <c r="H35" i="63"/>
  <c r="H94" i="63"/>
  <c r="H75" i="63"/>
  <c r="H115" i="63"/>
  <c r="H64" i="63"/>
  <c r="H14" i="63"/>
  <c r="H83" i="63"/>
  <c r="H47" i="63"/>
  <c r="H114" i="63"/>
  <c r="H10" i="63"/>
  <c r="H74" i="63"/>
  <c r="H29" i="63"/>
  <c r="H56" i="63"/>
  <c r="H33" i="63"/>
  <c r="H36" i="63"/>
  <c r="H50" i="63"/>
  <c r="H95" i="63"/>
  <c r="H84" i="63"/>
  <c r="H46" i="63"/>
  <c r="H9" i="63"/>
  <c r="H27" i="63"/>
  <c r="H41" i="63"/>
  <c r="H53" i="63"/>
  <c r="H85" i="63"/>
  <c r="H26" i="63"/>
  <c r="H88" i="63"/>
  <c r="H106" i="63"/>
  <c r="H77" i="63"/>
  <c r="H31" i="63"/>
  <c r="H100" i="63"/>
  <c r="H66" i="63"/>
  <c r="H13" i="63"/>
  <c r="H87" i="63"/>
  <c r="H20" i="63"/>
  <c r="H78" i="63"/>
  <c r="H25" i="63"/>
  <c r="H79" i="63"/>
  <c r="H72" i="63"/>
  <c r="H107" i="63"/>
  <c r="H68" i="63"/>
  <c r="H28" i="63"/>
  <c r="H70" i="63"/>
  <c r="H81" i="63"/>
  <c r="H102" i="63"/>
  <c r="H51" i="63"/>
  <c r="H43" i="63"/>
  <c r="H21" i="63"/>
  <c r="H99" i="63"/>
  <c r="H22" i="63"/>
  <c r="H111" i="63"/>
  <c r="H67" i="63"/>
  <c r="H112" i="63"/>
  <c r="H113" i="63"/>
  <c r="H55" i="63"/>
  <c r="H24" i="63"/>
  <c r="H32" i="63"/>
  <c r="H11" i="63"/>
  <c r="H92" i="63"/>
  <c r="H60" i="63"/>
  <c r="H30" i="63"/>
  <c r="H45" i="63"/>
  <c r="H18" i="63"/>
  <c r="H49" i="63"/>
  <c r="H74" i="82"/>
  <c r="M74" i="82"/>
  <c r="I74" i="82"/>
  <c r="L74" i="82"/>
  <c r="J74" i="82"/>
  <c r="K74" i="82"/>
  <c r="N74" i="82"/>
  <c r="G74" i="82"/>
  <c r="Q47" i="81"/>
  <c r="Q103" i="81"/>
  <c r="Q113" i="81"/>
  <c r="Q33" i="81"/>
  <c r="Q78" i="81"/>
  <c r="Q82" i="81"/>
  <c r="G109" i="82"/>
  <c r="I109" i="82"/>
  <c r="L109" i="82"/>
  <c r="N109" i="82"/>
  <c r="J109" i="82"/>
  <c r="M109" i="82"/>
  <c r="H109" i="82"/>
  <c r="K109" i="82"/>
  <c r="Q61" i="81"/>
  <c r="H117" i="63"/>
  <c r="H121" i="63"/>
  <c r="H120" i="63"/>
  <c r="H119" i="63"/>
  <c r="H118" i="63"/>
  <c r="H122" i="63"/>
  <c r="H123" i="63"/>
  <c r="Q60" i="81"/>
  <c r="N77" i="82"/>
  <c r="K35" i="87" s="1"/>
  <c r="J77" i="82"/>
  <c r="G35" i="87" s="1"/>
  <c r="I77" i="82"/>
  <c r="F35" i="87" s="1"/>
  <c r="L77" i="82"/>
  <c r="I35" i="87" s="1"/>
  <c r="H77" i="82"/>
  <c r="E35" i="87" s="1"/>
  <c r="G77" i="82"/>
  <c r="D35" i="87" s="1"/>
  <c r="M77" i="82"/>
  <c r="J35" i="87" s="1"/>
  <c r="K77" i="82"/>
  <c r="H35" i="87" s="1"/>
  <c r="M97" i="82"/>
  <c r="H97" i="82"/>
  <c r="I97" i="82"/>
  <c r="G97" i="82"/>
  <c r="J97" i="82"/>
  <c r="L97" i="82"/>
  <c r="N97" i="82"/>
  <c r="K97" i="82"/>
  <c r="I30" i="82"/>
  <c r="H30" i="82"/>
  <c r="J30" i="82"/>
  <c r="N30" i="82"/>
  <c r="G30" i="82"/>
  <c r="L30" i="82"/>
  <c r="K30" i="82"/>
  <c r="M30" i="82"/>
  <c r="Q23" i="81"/>
  <c r="J51" i="82"/>
  <c r="L51" i="82"/>
  <c r="K51" i="82"/>
  <c r="M51" i="82"/>
  <c r="G51" i="82"/>
  <c r="H51" i="82"/>
  <c r="I51" i="82"/>
  <c r="N51" i="82"/>
  <c r="Q76" i="81"/>
  <c r="Q10" i="81"/>
  <c r="Q77" i="81"/>
  <c r="Q97" i="81"/>
  <c r="Q53" i="81"/>
  <c r="Q40" i="81"/>
  <c r="H28" i="82"/>
  <c r="M28" i="82"/>
  <c r="G28" i="82"/>
  <c r="J28" i="82"/>
  <c r="L28" i="82"/>
  <c r="N28" i="82"/>
  <c r="I28" i="82"/>
  <c r="K28" i="82"/>
  <c r="I55" i="82"/>
  <c r="F25" i="87" s="1"/>
  <c r="K55" i="82"/>
  <c r="H25" i="87" s="1"/>
  <c r="G55" i="82"/>
  <c r="D25" i="87" s="1"/>
  <c r="N55" i="82"/>
  <c r="K25" i="87" s="1"/>
  <c r="M55" i="82"/>
  <c r="J25" i="87" s="1"/>
  <c r="H55" i="82"/>
  <c r="E25" i="87" s="1"/>
  <c r="J55" i="82"/>
  <c r="G25" i="87" s="1"/>
  <c r="L55" i="82"/>
  <c r="I25" i="87" s="1"/>
  <c r="I96" i="82"/>
  <c r="G96" i="82"/>
  <c r="N96" i="82"/>
  <c r="K96" i="82"/>
  <c r="M96" i="82"/>
  <c r="J96" i="82"/>
  <c r="H96" i="82"/>
  <c r="L96" i="82"/>
  <c r="Q59" i="81"/>
  <c r="Q17" i="81"/>
  <c r="Q112" i="81"/>
  <c r="Q57" i="81"/>
  <c r="G75" i="82"/>
  <c r="L75" i="82"/>
  <c r="N75" i="82"/>
  <c r="K75" i="82"/>
  <c r="H75" i="82"/>
  <c r="I75" i="82"/>
  <c r="M75" i="82"/>
  <c r="J75" i="82"/>
  <c r="Q74" i="81"/>
  <c r="Q19" i="81"/>
  <c r="Q105" i="81"/>
  <c r="N39" i="82"/>
  <c r="K39" i="82"/>
  <c r="H39" i="82"/>
  <c r="I39" i="82"/>
  <c r="G39" i="82"/>
  <c r="M39" i="82"/>
  <c r="L39" i="82"/>
  <c r="J39" i="82"/>
  <c r="I113" i="82"/>
  <c r="J113" i="82"/>
  <c r="K113" i="82"/>
  <c r="N113" i="82"/>
  <c r="G113" i="82"/>
  <c r="L113" i="82"/>
  <c r="H113" i="82"/>
  <c r="M113" i="82"/>
  <c r="Q108" i="81"/>
  <c r="K71" i="82"/>
  <c r="H71" i="82"/>
  <c r="I71" i="82"/>
  <c r="N71" i="82"/>
  <c r="G71" i="82"/>
  <c r="L71" i="82"/>
  <c r="M71" i="82"/>
  <c r="J71" i="82"/>
  <c r="G88" i="82"/>
  <c r="M88" i="82"/>
  <c r="N88" i="82"/>
  <c r="K88" i="82"/>
  <c r="I88" i="82"/>
  <c r="J88" i="82"/>
  <c r="L88" i="82"/>
  <c r="H88" i="82"/>
  <c r="Q38" i="81"/>
  <c r="M50" i="82"/>
  <c r="H50" i="82"/>
  <c r="J50" i="82"/>
  <c r="G50" i="82"/>
  <c r="L50" i="82"/>
  <c r="I50" i="82"/>
  <c r="K50" i="82"/>
  <c r="N50" i="82"/>
  <c r="Q22" i="81"/>
  <c r="Q94" i="81"/>
  <c r="I116" i="63"/>
  <c r="J117" i="63" a="1"/>
  <c r="J9" i="63" a="1"/>
  <c r="K62" i="82"/>
  <c r="H28" i="87" s="1"/>
  <c r="I62" i="82"/>
  <c r="M62" i="82"/>
  <c r="N62" i="82"/>
  <c r="L62" i="82"/>
  <c r="I28" i="87" s="1"/>
  <c r="G62" i="82"/>
  <c r="J62" i="82"/>
  <c r="G28" i="87" s="1"/>
  <c r="H62" i="82"/>
  <c r="E28" i="87" s="1"/>
  <c r="Q75" i="81"/>
  <c r="Q95" i="81"/>
  <c r="Q28" i="81"/>
  <c r="G25" i="82"/>
  <c r="I25" i="82"/>
  <c r="M25" i="82"/>
  <c r="H25" i="82"/>
  <c r="J25" i="82"/>
  <c r="K25" i="82"/>
  <c r="L25" i="82"/>
  <c r="N25" i="82"/>
  <c r="Q49" i="81"/>
  <c r="N78" i="82"/>
  <c r="K78" i="82"/>
  <c r="L78" i="82"/>
  <c r="I78" i="82"/>
  <c r="H78" i="82"/>
  <c r="M78" i="82"/>
  <c r="J78" i="82"/>
  <c r="G78" i="82"/>
  <c r="L12" i="82"/>
  <c r="K12" i="82"/>
  <c r="I12" i="82"/>
  <c r="J12" i="82"/>
  <c r="H12" i="82"/>
  <c r="G12" i="82"/>
  <c r="N12" i="82"/>
  <c r="M12" i="82"/>
  <c r="L79" i="82"/>
  <c r="I36" i="87" s="1"/>
  <c r="H79" i="82"/>
  <c r="E36" i="87" s="1"/>
  <c r="M79" i="82"/>
  <c r="J36" i="87" s="1"/>
  <c r="I79" i="82"/>
  <c r="F36" i="87" s="1"/>
  <c r="N79" i="82"/>
  <c r="K36" i="87" s="1"/>
  <c r="K79" i="82"/>
  <c r="H36" i="87" s="1"/>
  <c r="G79" i="82"/>
  <c r="D36" i="87" s="1"/>
  <c r="J79" i="82"/>
  <c r="G36" i="87" s="1"/>
  <c r="I99" i="82"/>
  <c r="K99" i="82"/>
  <c r="J99" i="82"/>
  <c r="H99" i="82"/>
  <c r="G99" i="82"/>
  <c r="N99" i="82"/>
  <c r="L99" i="82"/>
  <c r="M99" i="82"/>
  <c r="N17" i="82"/>
  <c r="M17" i="82"/>
  <c r="J17" i="82"/>
  <c r="H17" i="82"/>
  <c r="G17" i="82"/>
  <c r="L17" i="82"/>
  <c r="I17" i="82"/>
  <c r="K17" i="82"/>
  <c r="K104" i="82"/>
  <c r="G104" i="82"/>
  <c r="I104" i="82"/>
  <c r="J104" i="82"/>
  <c r="L104" i="82"/>
  <c r="H104" i="82"/>
  <c r="M104" i="82"/>
  <c r="N104" i="82"/>
  <c r="I42" i="82"/>
  <c r="G42" i="82"/>
  <c r="L42" i="82"/>
  <c r="M42" i="82"/>
  <c r="J42" i="82"/>
  <c r="H42" i="82"/>
  <c r="K42" i="82"/>
  <c r="N42" i="82"/>
  <c r="M24" i="82"/>
  <c r="L24" i="82"/>
  <c r="G24" i="82"/>
  <c r="K24" i="82"/>
  <c r="H24" i="82"/>
  <c r="J24" i="82"/>
  <c r="I24" i="82"/>
  <c r="N24" i="82"/>
  <c r="M61" i="82"/>
  <c r="L61" i="82"/>
  <c r="N61" i="82"/>
  <c r="K61" i="82"/>
  <c r="J61" i="82"/>
  <c r="G61" i="82"/>
  <c r="I61" i="82"/>
  <c r="H61" i="82"/>
  <c r="L19" i="82"/>
  <c r="N19" i="82"/>
  <c r="K19" i="82"/>
  <c r="I19" i="82"/>
  <c r="J19" i="82"/>
  <c r="H19" i="82"/>
  <c r="G19" i="82"/>
  <c r="M19" i="82"/>
  <c r="I114" i="82"/>
  <c r="J114" i="82"/>
  <c r="K114" i="82"/>
  <c r="G114" i="82"/>
  <c r="N114" i="82"/>
  <c r="H114" i="82"/>
  <c r="M114" i="82"/>
  <c r="L114" i="82"/>
  <c r="N59" i="82"/>
  <c r="K59" i="82"/>
  <c r="J59" i="82"/>
  <c r="I59" i="82"/>
  <c r="M59" i="82"/>
  <c r="G59" i="82"/>
  <c r="L59" i="82"/>
  <c r="H59" i="82"/>
  <c r="Q73" i="81"/>
  <c r="L76" i="82"/>
  <c r="M76" i="82"/>
  <c r="G76" i="82"/>
  <c r="H76" i="82"/>
  <c r="K76" i="82"/>
  <c r="N76" i="82"/>
  <c r="I76" i="82"/>
  <c r="J76" i="82"/>
  <c r="I21" i="82"/>
  <c r="H21" i="82"/>
  <c r="N21" i="82"/>
  <c r="K21" i="82"/>
  <c r="L21" i="82"/>
  <c r="M21" i="82"/>
  <c r="J21" i="82"/>
  <c r="G21" i="82"/>
  <c r="L107" i="82"/>
  <c r="J107" i="82"/>
  <c r="I107" i="82"/>
  <c r="H107" i="82"/>
  <c r="G107" i="82"/>
  <c r="M107" i="82"/>
  <c r="N107" i="82"/>
  <c r="K107" i="82"/>
  <c r="Q37" i="81"/>
  <c r="Q111" i="81"/>
  <c r="M110" i="82"/>
  <c r="K110" i="82"/>
  <c r="L110" i="82"/>
  <c r="I110" i="82"/>
  <c r="N110" i="82"/>
  <c r="H110" i="82"/>
  <c r="J110" i="82"/>
  <c r="G110" i="82"/>
  <c r="Q69" i="81"/>
  <c r="Q86" i="81"/>
  <c r="Q50" i="81"/>
  <c r="Q32" i="81"/>
  <c r="Q79" i="81"/>
  <c r="Q70" i="81"/>
  <c r="H46" i="82"/>
  <c r="L46" i="82"/>
  <c r="K46" i="82"/>
  <c r="G46" i="82"/>
  <c r="N46" i="82"/>
  <c r="I46" i="82"/>
  <c r="M46" i="82"/>
  <c r="J46" i="82"/>
  <c r="Q83" i="81"/>
  <c r="Q13" i="81"/>
  <c r="Q39" i="81"/>
  <c r="J22" i="82"/>
  <c r="G22" i="82"/>
  <c r="I22" i="82"/>
  <c r="N22" i="82"/>
  <c r="M22" i="82"/>
  <c r="H22" i="82"/>
  <c r="L22" i="82"/>
  <c r="K22" i="82"/>
  <c r="G38" i="82"/>
  <c r="D18" i="87" s="1"/>
  <c r="M38" i="82"/>
  <c r="L38" i="82"/>
  <c r="K38" i="82"/>
  <c r="N38" i="82"/>
  <c r="J38" i="82"/>
  <c r="I38" i="82"/>
  <c r="H38" i="82"/>
  <c r="E18" i="87" s="1"/>
  <c r="Q93" i="81"/>
  <c r="H83" i="82"/>
  <c r="K83" i="82"/>
  <c r="M83" i="82"/>
  <c r="L83" i="82"/>
  <c r="G83" i="82"/>
  <c r="J83" i="82"/>
  <c r="N83" i="82"/>
  <c r="I83" i="82"/>
  <c r="I36" i="82"/>
  <c r="J36" i="82"/>
  <c r="K36" i="82"/>
  <c r="G36" i="82"/>
  <c r="N36" i="82"/>
  <c r="L36" i="82"/>
  <c r="M36" i="82"/>
  <c r="H36" i="82"/>
  <c r="L70" i="82"/>
  <c r="J70" i="82"/>
  <c r="I70" i="82"/>
  <c r="H70" i="82"/>
  <c r="N70" i="82"/>
  <c r="M70" i="82"/>
  <c r="G70" i="82"/>
  <c r="K70" i="82"/>
  <c r="Q42" i="81"/>
  <c r="Q35" i="81"/>
  <c r="Q110" i="81"/>
  <c r="H44" i="82"/>
  <c r="I44" i="82"/>
  <c r="J44" i="82"/>
  <c r="G44" i="82"/>
  <c r="N44" i="82"/>
  <c r="L44" i="82"/>
  <c r="M44" i="82"/>
  <c r="K44" i="82"/>
  <c r="Q48" i="81"/>
  <c r="Q12" i="81"/>
  <c r="K82" i="82"/>
  <c r="L82" i="82"/>
  <c r="N82" i="82"/>
  <c r="G82" i="82"/>
  <c r="I82" i="82"/>
  <c r="H82" i="82"/>
  <c r="J82" i="82"/>
  <c r="M82" i="82"/>
  <c r="N94" i="82"/>
  <c r="K94" i="82"/>
  <c r="I94" i="82"/>
  <c r="G94" i="82"/>
  <c r="H94" i="82"/>
  <c r="J94" i="82"/>
  <c r="L94" i="82"/>
  <c r="M94" i="82"/>
  <c r="H108" i="82"/>
  <c r="J108" i="82"/>
  <c r="M108" i="82"/>
  <c r="K108" i="82"/>
  <c r="I108" i="82"/>
  <c r="N108" i="82"/>
  <c r="G108" i="82"/>
  <c r="L108" i="82"/>
  <c r="Q54" i="81"/>
  <c r="K116" i="82"/>
  <c r="H49" i="87" s="1"/>
  <c r="I116" i="82"/>
  <c r="F49" i="87" s="1"/>
  <c r="J116" i="82"/>
  <c r="G49" i="87" s="1"/>
  <c r="H116" i="82"/>
  <c r="E49" i="87" s="1"/>
  <c r="G116" i="82"/>
  <c r="D49" i="87" s="1"/>
  <c r="M116" i="82"/>
  <c r="J49" i="87" s="1"/>
  <c r="L116" i="82"/>
  <c r="I49" i="87" s="1"/>
  <c r="N116" i="82"/>
  <c r="K49" i="87" s="1"/>
  <c r="J18" i="82"/>
  <c r="I18" i="82"/>
  <c r="M18" i="82"/>
  <c r="G18" i="82"/>
  <c r="L18" i="82"/>
  <c r="H18" i="82"/>
  <c r="K18" i="82"/>
  <c r="N18" i="82"/>
  <c r="K23" i="82"/>
  <c r="L23" i="82"/>
  <c r="M23" i="82"/>
  <c r="H23" i="82"/>
  <c r="I23" i="82"/>
  <c r="J23" i="82"/>
  <c r="N23" i="82"/>
  <c r="G23" i="82"/>
  <c r="Q27" i="81"/>
  <c r="Q101" i="81"/>
  <c r="I100" i="82"/>
  <c r="M100" i="82"/>
  <c r="K100" i="82"/>
  <c r="L100" i="82"/>
  <c r="H100" i="82"/>
  <c r="G100" i="82"/>
  <c r="N100" i="82"/>
  <c r="J100" i="82"/>
  <c r="H26" i="82"/>
  <c r="L26" i="82"/>
  <c r="G26" i="82"/>
  <c r="M26" i="82"/>
  <c r="I26" i="82"/>
  <c r="K26" i="82"/>
  <c r="N26" i="82"/>
  <c r="J26" i="82"/>
  <c r="K13" i="82"/>
  <c r="L13" i="82"/>
  <c r="N13" i="82"/>
  <c r="H13" i="82"/>
  <c r="I13" i="82"/>
  <c r="J13" i="82"/>
  <c r="G13" i="82"/>
  <c r="M13" i="82"/>
  <c r="G43" i="82"/>
  <c r="H43" i="82"/>
  <c r="L43" i="82"/>
  <c r="N43" i="82"/>
  <c r="J43" i="82"/>
  <c r="I43" i="82"/>
  <c r="K43" i="82"/>
  <c r="M43" i="82"/>
  <c r="M52" i="82"/>
  <c r="G52" i="82"/>
  <c r="K52" i="82"/>
  <c r="I52" i="82"/>
  <c r="J52" i="82"/>
  <c r="N52" i="82"/>
  <c r="L52" i="82"/>
  <c r="H52" i="82"/>
  <c r="N34" i="82"/>
  <c r="H34" i="82"/>
  <c r="L34" i="82"/>
  <c r="I34" i="82"/>
  <c r="G34" i="82"/>
  <c r="J34" i="82"/>
  <c r="M34" i="82"/>
  <c r="K34" i="82"/>
  <c r="I81" i="82"/>
  <c r="K81" i="82"/>
  <c r="G81" i="82"/>
  <c r="H81" i="82"/>
  <c r="L81" i="82"/>
  <c r="M81" i="82"/>
  <c r="N81" i="82"/>
  <c r="J81" i="82"/>
  <c r="L72" i="82"/>
  <c r="K72" i="82"/>
  <c r="G72" i="82"/>
  <c r="H72" i="82"/>
  <c r="N72" i="82"/>
  <c r="J72" i="82"/>
  <c r="M72" i="82"/>
  <c r="I72" i="82"/>
  <c r="Q44" i="81"/>
  <c r="M85" i="82"/>
  <c r="I85" i="82"/>
  <c r="K85" i="82"/>
  <c r="G85" i="82"/>
  <c r="N85" i="82"/>
  <c r="H85" i="82"/>
  <c r="L85" i="82"/>
  <c r="J85" i="82"/>
  <c r="N15" i="82"/>
  <c r="M15" i="82"/>
  <c r="I15" i="82"/>
  <c r="K15" i="82"/>
  <c r="J15" i="82"/>
  <c r="G15" i="82"/>
  <c r="L15" i="82"/>
  <c r="H15" i="82"/>
  <c r="M41" i="82"/>
  <c r="N41" i="82"/>
  <c r="I41" i="82"/>
  <c r="G41" i="82"/>
  <c r="L41" i="82"/>
  <c r="J41" i="82"/>
  <c r="K41" i="82"/>
  <c r="H41" i="82"/>
  <c r="Q20" i="81"/>
  <c r="Q36" i="81"/>
  <c r="K95" i="82"/>
  <c r="G95" i="82"/>
  <c r="I95" i="82"/>
  <c r="N95" i="82"/>
  <c r="L95" i="82"/>
  <c r="J95" i="82"/>
  <c r="H95" i="82"/>
  <c r="M95" i="82"/>
  <c r="Q81" i="81"/>
  <c r="Q34" i="81"/>
  <c r="Q68" i="81"/>
  <c r="H101" i="82"/>
  <c r="L101" i="82"/>
  <c r="J101" i="82"/>
  <c r="G101" i="82"/>
  <c r="N101" i="82"/>
  <c r="M101" i="82"/>
  <c r="I101" i="82"/>
  <c r="K101" i="82"/>
  <c r="L65" i="82"/>
  <c r="K65" i="82"/>
  <c r="I65" i="82"/>
  <c r="M65" i="82"/>
  <c r="N65" i="82"/>
  <c r="G65" i="82"/>
  <c r="H65" i="82"/>
  <c r="J65" i="82"/>
  <c r="M86" i="82"/>
  <c r="I86" i="82"/>
  <c r="H86" i="82"/>
  <c r="L86" i="82"/>
  <c r="J86" i="82"/>
  <c r="G86" i="82"/>
  <c r="K86" i="82"/>
  <c r="N86" i="82"/>
  <c r="Q71" i="81"/>
  <c r="Q46" i="81"/>
  <c r="K37" i="82"/>
  <c r="G37" i="82"/>
  <c r="I37" i="82"/>
  <c r="M37" i="82"/>
  <c r="N37" i="82"/>
  <c r="H37" i="82"/>
  <c r="J37" i="82"/>
  <c r="L37" i="82"/>
  <c r="M112" i="82"/>
  <c r="H112" i="82"/>
  <c r="K112" i="82"/>
  <c r="G112" i="82"/>
  <c r="I112" i="82"/>
  <c r="L112" i="82"/>
  <c r="J112" i="82"/>
  <c r="N112" i="82"/>
  <c r="K14" i="82"/>
  <c r="I14" i="82"/>
  <c r="G14" i="82"/>
  <c r="J14" i="82"/>
  <c r="H14" i="82"/>
  <c r="L14" i="82"/>
  <c r="N14" i="82"/>
  <c r="M14" i="82"/>
  <c r="Q80" i="81"/>
  <c r="Q92" i="81"/>
  <c r="Q106" i="81"/>
  <c r="H56" i="82"/>
  <c r="K56" i="82"/>
  <c r="L56" i="82"/>
  <c r="J56" i="82"/>
  <c r="G26" i="87" s="1"/>
  <c r="M56" i="82"/>
  <c r="J26" i="87" s="1"/>
  <c r="G56" i="82"/>
  <c r="D26" i="87" s="1"/>
  <c r="I56" i="82"/>
  <c r="F26" i="87" s="1"/>
  <c r="N56" i="82"/>
  <c r="K26" i="87" s="1"/>
  <c r="Q114" i="81"/>
  <c r="Q16" i="81"/>
  <c r="Q21" i="81"/>
  <c r="G29" i="82"/>
  <c r="H29" i="82"/>
  <c r="I29" i="82"/>
  <c r="K29" i="82"/>
  <c r="N29" i="82"/>
  <c r="L29" i="82"/>
  <c r="J29" i="82"/>
  <c r="M29" i="82"/>
  <c r="H103" i="82"/>
  <c r="L103" i="82"/>
  <c r="N103" i="82"/>
  <c r="J103" i="82"/>
  <c r="M103" i="82"/>
  <c r="G103" i="82"/>
  <c r="K103" i="82"/>
  <c r="I103" i="82"/>
  <c r="Q98" i="81"/>
  <c r="Q24" i="81"/>
  <c r="Q11" i="81"/>
  <c r="Q41" i="81"/>
  <c r="Q104" i="81"/>
  <c r="H53" i="82"/>
  <c r="E23" i="87" s="1"/>
  <c r="G53" i="82"/>
  <c r="D23" i="87" s="1"/>
  <c r="N53" i="82"/>
  <c r="K23" i="87" s="1"/>
  <c r="K53" i="82"/>
  <c r="H23" i="87" s="1"/>
  <c r="L53" i="82"/>
  <c r="I23" i="87" s="1"/>
  <c r="J53" i="82"/>
  <c r="G23" i="87" s="1"/>
  <c r="M53" i="82"/>
  <c r="J23" i="87" s="1"/>
  <c r="I53" i="82"/>
  <c r="F23" i="87" s="1"/>
  <c r="Q45" i="81"/>
  <c r="Q85" i="81"/>
  <c r="K33" i="82"/>
  <c r="I33" i="82"/>
  <c r="N33" i="82"/>
  <c r="J33" i="82"/>
  <c r="L33" i="82"/>
  <c r="H33" i="82"/>
  <c r="G33" i="82"/>
  <c r="M33" i="82"/>
  <c r="I68" i="82"/>
  <c r="J68" i="82"/>
  <c r="M68" i="82"/>
  <c r="N68" i="82"/>
  <c r="K68" i="82"/>
  <c r="L68" i="82"/>
  <c r="H68" i="82"/>
  <c r="G68" i="82"/>
  <c r="G11" i="82"/>
  <c r="N11" i="82"/>
  <c r="J11" i="82"/>
  <c r="L11" i="82"/>
  <c r="H11" i="82"/>
  <c r="M11" i="82"/>
  <c r="I11" i="82"/>
  <c r="K11" i="82"/>
  <c r="Q30" i="81"/>
  <c r="Q96" i="81"/>
  <c r="J89" i="82"/>
  <c r="M89" i="82"/>
  <c r="G89" i="82"/>
  <c r="H89" i="82"/>
  <c r="I89" i="82"/>
  <c r="K89" i="82"/>
  <c r="N89" i="82"/>
  <c r="L89" i="82"/>
  <c r="Q29" i="81"/>
  <c r="Q43" i="81"/>
  <c r="G92" i="82"/>
  <c r="H92" i="82"/>
  <c r="I92" i="82"/>
  <c r="N92" i="82"/>
  <c r="M92" i="82"/>
  <c r="K92" i="82"/>
  <c r="L92" i="82"/>
  <c r="J92" i="82"/>
  <c r="Q18" i="81"/>
  <c r="Q15" i="81"/>
  <c r="Q100" i="81"/>
  <c r="Q99" i="81"/>
  <c r="Q84" i="81"/>
  <c r="J40" i="82"/>
  <c r="H40" i="82"/>
  <c r="K40" i="82"/>
  <c r="I40" i="82"/>
  <c r="N40" i="82"/>
  <c r="L40" i="82"/>
  <c r="G40" i="82"/>
  <c r="M40" i="82"/>
  <c r="J91" i="82"/>
  <c r="K91" i="82"/>
  <c r="I91" i="82"/>
  <c r="H91" i="82"/>
  <c r="M91" i="82"/>
  <c r="G91" i="82"/>
  <c r="L91" i="82"/>
  <c r="N91" i="82"/>
  <c r="Q62" i="81"/>
  <c r="Q58" i="81"/>
  <c r="I67" i="82"/>
  <c r="H67" i="82"/>
  <c r="N67" i="82"/>
  <c r="M67" i="82"/>
  <c r="L67" i="82"/>
  <c r="K67" i="82"/>
  <c r="G67" i="82"/>
  <c r="J67" i="82"/>
  <c r="Q67" i="81"/>
  <c r="Q91" i="81"/>
  <c r="H27" i="82"/>
  <c r="I27" i="82"/>
  <c r="F30" i="87" s="1"/>
  <c r="K27" i="82"/>
  <c r="M27" i="82"/>
  <c r="L27" i="82"/>
  <c r="G27" i="82"/>
  <c r="J27" i="82"/>
  <c r="N27" i="82"/>
  <c r="Q109" i="81"/>
  <c r="Q55" i="81"/>
  <c r="Q52" i="81"/>
  <c r="Q64" i="81"/>
  <c r="K16" i="82"/>
  <c r="H16" i="82"/>
  <c r="I16" i="82"/>
  <c r="M16" i="82"/>
  <c r="N16" i="82"/>
  <c r="G16" i="82"/>
  <c r="J16" i="82"/>
  <c r="L16" i="82"/>
  <c r="J58" i="82"/>
  <c r="K58" i="82"/>
  <c r="I58" i="82"/>
  <c r="G58" i="82"/>
  <c r="N58" i="82"/>
  <c r="M58" i="82"/>
  <c r="L58" i="82"/>
  <c r="H58" i="82"/>
  <c r="G106" i="82"/>
  <c r="N106" i="82"/>
  <c r="K47" i="87" s="1"/>
  <c r="H106" i="82"/>
  <c r="J106" i="82"/>
  <c r="K106" i="82"/>
  <c r="M106" i="82"/>
  <c r="L106" i="82"/>
  <c r="I106" i="82"/>
  <c r="Q51" i="81"/>
  <c r="H47" i="82"/>
  <c r="K47" i="82"/>
  <c r="N47" i="82"/>
  <c r="I47" i="82"/>
  <c r="M47" i="82"/>
  <c r="J47" i="82"/>
  <c r="G47" i="82"/>
  <c r="L47" i="82"/>
  <c r="G87" i="82"/>
  <c r="L87" i="82"/>
  <c r="K87" i="82"/>
  <c r="J87" i="82"/>
  <c r="H87" i="82"/>
  <c r="N87" i="82"/>
  <c r="M87" i="82"/>
  <c r="I87" i="82"/>
  <c r="Q31" i="81"/>
  <c r="Q66" i="81"/>
  <c r="Q9" i="81"/>
  <c r="I32" i="82"/>
  <c r="M32" i="82"/>
  <c r="K32" i="82"/>
  <c r="G32" i="82"/>
  <c r="J32" i="82"/>
  <c r="L32" i="82"/>
  <c r="N32" i="82"/>
  <c r="H32" i="82"/>
  <c r="M98" i="82"/>
  <c r="J41" i="87" s="1"/>
  <c r="L98" i="82"/>
  <c r="I41" i="87" s="1"/>
  <c r="H98" i="82"/>
  <c r="E41" i="87" s="1"/>
  <c r="I98" i="82"/>
  <c r="F41" i="87" s="1"/>
  <c r="G98" i="82"/>
  <c r="D41" i="87" s="1"/>
  <c r="J98" i="82"/>
  <c r="G41" i="87" s="1"/>
  <c r="N98" i="82"/>
  <c r="K41" i="87" s="1"/>
  <c r="K98" i="82"/>
  <c r="H41" i="87" s="1"/>
  <c r="Q87" i="81"/>
  <c r="G31" i="82"/>
  <c r="N31" i="82"/>
  <c r="H31" i="82"/>
  <c r="J31" i="82"/>
  <c r="M31" i="82"/>
  <c r="K31" i="82"/>
  <c r="I31" i="82"/>
  <c r="L31" i="82"/>
  <c r="I45" i="82"/>
  <c r="H45" i="82"/>
  <c r="N45" i="82"/>
  <c r="K45" i="82"/>
  <c r="J45" i="82"/>
  <c r="M45" i="82"/>
  <c r="L45" i="82"/>
  <c r="G45" i="82"/>
  <c r="Q90" i="81"/>
  <c r="H20" i="82"/>
  <c r="I20" i="82"/>
  <c r="G20" i="82"/>
  <c r="N20" i="82"/>
  <c r="L20" i="82"/>
  <c r="J20" i="82"/>
  <c r="K20" i="82"/>
  <c r="M20" i="82"/>
  <c r="G19" i="87" l="1"/>
  <c r="G20" i="87"/>
  <c r="I27" i="87"/>
  <c r="E26" i="87"/>
  <c r="F14" i="87"/>
  <c r="D28" i="87"/>
  <c r="J18" i="87"/>
  <c r="H20" i="87"/>
  <c r="I19" i="87"/>
  <c r="E45" i="87"/>
  <c r="K20" i="87"/>
  <c r="I26" i="87"/>
  <c r="I47" i="87"/>
  <c r="G18" i="87"/>
  <c r="D47" i="87"/>
  <c r="K18" i="87"/>
  <c r="I15" i="87"/>
  <c r="K30" i="87"/>
  <c r="I18" i="87"/>
  <c r="F28" i="87"/>
  <c r="H27" i="87"/>
  <c r="I32" i="87"/>
  <c r="F18" i="87"/>
  <c r="G44" i="87"/>
  <c r="H30" i="87"/>
  <c r="H11" i="87"/>
  <c r="K15" i="87"/>
  <c r="G16" i="87"/>
  <c r="G15" i="87"/>
  <c r="K27" i="87"/>
  <c r="K45" i="87"/>
  <c r="D38" i="87"/>
  <c r="G14" i="87"/>
  <c r="I20" i="87"/>
  <c r="G47" i="87"/>
  <c r="J19" i="87"/>
  <c r="E15" i="87"/>
  <c r="G17" i="87"/>
  <c r="F22" i="87"/>
  <c r="D21" i="87"/>
  <c r="F27" i="87"/>
  <c r="G30" i="87"/>
  <c r="I48" i="87"/>
  <c r="G38" i="87"/>
  <c r="E17" i="87"/>
  <c r="D44" i="87"/>
  <c r="G21" i="87"/>
  <c r="D11" i="87"/>
  <c r="I39" i="87"/>
  <c r="P88" i="81"/>
  <c r="K88" i="81"/>
  <c r="I88" i="81"/>
  <c r="H88" i="81"/>
  <c r="J88" i="81"/>
  <c r="N88" i="81"/>
  <c r="O88" i="81"/>
  <c r="L88" i="81"/>
  <c r="M88" i="81"/>
  <c r="N56" i="81"/>
  <c r="O56" i="81"/>
  <c r="L56" i="81"/>
  <c r="I56" i="81"/>
  <c r="J56" i="81"/>
  <c r="M56" i="81"/>
  <c r="P56" i="81"/>
  <c r="H56" i="81"/>
  <c r="K56" i="81"/>
  <c r="E25" i="40"/>
  <c r="J25" i="40" s="1"/>
  <c r="J25" i="81"/>
  <c r="H25" i="81"/>
  <c r="K25" i="81"/>
  <c r="I25" i="81"/>
  <c r="O25" i="81"/>
  <c r="E28" i="40"/>
  <c r="J28" i="40" s="1"/>
  <c r="M25" i="81"/>
  <c r="N25" i="81"/>
  <c r="P25" i="81"/>
  <c r="L25" i="81"/>
  <c r="H40" i="87"/>
  <c r="E29" i="87"/>
  <c r="O89" i="81"/>
  <c r="J89" i="81"/>
  <c r="H89" i="81"/>
  <c r="M89" i="81"/>
  <c r="P89" i="81"/>
  <c r="L89" i="81"/>
  <c r="K89" i="81"/>
  <c r="I89" i="81"/>
  <c r="N89" i="81"/>
  <c r="E47" i="87"/>
  <c r="D27" i="87"/>
  <c r="N52" i="81"/>
  <c r="I52" i="81"/>
  <c r="L52" i="81"/>
  <c r="O52" i="81"/>
  <c r="K52" i="81"/>
  <c r="E22" i="40"/>
  <c r="J22" i="40" s="1"/>
  <c r="H52" i="81"/>
  <c r="M52" i="81"/>
  <c r="P52" i="81"/>
  <c r="O22" i="40" s="1"/>
  <c r="T22" i="40" s="1"/>
  <c r="J52" i="81"/>
  <c r="Y22" i="40" s="1"/>
  <c r="AD22" i="40" s="1"/>
  <c r="D30" i="87"/>
  <c r="H15" i="81"/>
  <c r="I15" i="81"/>
  <c r="L15" i="81"/>
  <c r="O15" i="81"/>
  <c r="E11" i="40"/>
  <c r="N15" i="81"/>
  <c r="P15" i="81"/>
  <c r="M15" i="81"/>
  <c r="E10" i="40"/>
  <c r="J15" i="81"/>
  <c r="K15" i="81"/>
  <c r="N41" i="81"/>
  <c r="I41" i="81"/>
  <c r="H41" i="81"/>
  <c r="J41" i="81"/>
  <c r="O41" i="81"/>
  <c r="K41" i="81"/>
  <c r="L41" i="81"/>
  <c r="P41" i="81"/>
  <c r="M41" i="81"/>
  <c r="H45" i="87"/>
  <c r="P36" i="81"/>
  <c r="O36" i="81"/>
  <c r="K36" i="81"/>
  <c r="E16" i="40"/>
  <c r="J16" i="40" s="1"/>
  <c r="L36" i="81"/>
  <c r="H36" i="81"/>
  <c r="I36" i="81"/>
  <c r="J36" i="81"/>
  <c r="N36" i="81"/>
  <c r="M36" i="81"/>
  <c r="D19" i="87"/>
  <c r="G11" i="87"/>
  <c r="H38" i="87"/>
  <c r="F15" i="87"/>
  <c r="E24" i="40"/>
  <c r="J24" i="40" s="1"/>
  <c r="N54" i="81"/>
  <c r="K54" i="81"/>
  <c r="O54" i="81"/>
  <c r="J54" i="81"/>
  <c r="M54" i="81"/>
  <c r="L54" i="81"/>
  <c r="I54" i="81"/>
  <c r="P54" i="81"/>
  <c r="H54" i="81"/>
  <c r="F17" i="87"/>
  <c r="N79" i="81"/>
  <c r="I79" i="81"/>
  <c r="J79" i="81"/>
  <c r="K79" i="81"/>
  <c r="E36" i="40"/>
  <c r="J36" i="40" s="1"/>
  <c r="L79" i="81"/>
  <c r="P79" i="81"/>
  <c r="H79" i="81"/>
  <c r="O79" i="81"/>
  <c r="M79" i="81"/>
  <c r="O69" i="81"/>
  <c r="L69" i="81"/>
  <c r="I69" i="81"/>
  <c r="K69" i="81"/>
  <c r="M69" i="81"/>
  <c r="N69" i="81"/>
  <c r="J69" i="81"/>
  <c r="E30" i="40"/>
  <c r="J30" i="40" s="1"/>
  <c r="H69" i="81"/>
  <c r="P69" i="81"/>
  <c r="H48" i="87"/>
  <c r="D14" i="87"/>
  <c r="G13" i="87"/>
  <c r="G12" i="87"/>
  <c r="E44" i="87"/>
  <c r="G43" i="87"/>
  <c r="G42" i="87"/>
  <c r="L49" i="81"/>
  <c r="N49" i="81"/>
  <c r="I49" i="81"/>
  <c r="H49" i="81"/>
  <c r="O49" i="81"/>
  <c r="E20" i="40"/>
  <c r="J20" i="40" s="1"/>
  <c r="K49" i="81"/>
  <c r="J49" i="81"/>
  <c r="P49" i="81"/>
  <c r="M49" i="81"/>
  <c r="D32" i="87"/>
  <c r="G33" i="87"/>
  <c r="G34" i="87"/>
  <c r="G57" i="87" s="1"/>
  <c r="D16" i="87"/>
  <c r="K97" i="81"/>
  <c r="J97" i="81"/>
  <c r="L97" i="81"/>
  <c r="E42" i="40"/>
  <c r="I97" i="81"/>
  <c r="M97" i="81"/>
  <c r="P97" i="81"/>
  <c r="O97" i="81"/>
  <c r="H97" i="81"/>
  <c r="N97" i="81"/>
  <c r="K22" i="87"/>
  <c r="O113" i="81"/>
  <c r="H113" i="81"/>
  <c r="P113" i="81"/>
  <c r="O29" i="40" s="1"/>
  <c r="T29" i="40" s="1"/>
  <c r="J113" i="81"/>
  <c r="Y29" i="40" s="1"/>
  <c r="AD29" i="40" s="1"/>
  <c r="L113" i="81"/>
  <c r="M113" i="81"/>
  <c r="E29" i="40"/>
  <c r="J29" i="40" s="1"/>
  <c r="I113" i="81"/>
  <c r="K113" i="81"/>
  <c r="N113" i="81"/>
  <c r="E39" i="87"/>
  <c r="F21" i="87"/>
  <c r="D40" i="87"/>
  <c r="G29" i="87"/>
  <c r="P85" i="81"/>
  <c r="K85" i="81"/>
  <c r="J85" i="81"/>
  <c r="L85" i="81"/>
  <c r="H85" i="81"/>
  <c r="M85" i="81"/>
  <c r="I85" i="81"/>
  <c r="O85" i="81"/>
  <c r="N85" i="81"/>
  <c r="M68" i="81"/>
  <c r="I68" i="81"/>
  <c r="J68" i="81"/>
  <c r="P68" i="81"/>
  <c r="K68" i="81"/>
  <c r="H68" i="81"/>
  <c r="L68" i="81"/>
  <c r="O68" i="81"/>
  <c r="N68" i="81"/>
  <c r="J109" i="63"/>
  <c r="J40" i="63"/>
  <c r="J73" i="63"/>
  <c r="J18" i="63"/>
  <c r="J19" i="63"/>
  <c r="J68" i="63"/>
  <c r="J53" i="63"/>
  <c r="J48" i="63"/>
  <c r="J114" i="63"/>
  <c r="J31" i="63"/>
  <c r="J30" i="63"/>
  <c r="J54" i="63"/>
  <c r="J23" i="63"/>
  <c r="J26" i="63"/>
  <c r="J103" i="63"/>
  <c r="J41" i="63"/>
  <c r="J78" i="63"/>
  <c r="J102" i="63"/>
  <c r="J9" i="63"/>
  <c r="J39" i="63"/>
  <c r="J25" i="63"/>
  <c r="J17" i="63"/>
  <c r="J100" i="63"/>
  <c r="J115" i="63"/>
  <c r="J93" i="63"/>
  <c r="J24" i="63"/>
  <c r="J69" i="63"/>
  <c r="J20" i="63"/>
  <c r="J11" i="63"/>
  <c r="J67" i="63"/>
  <c r="J80" i="63"/>
  <c r="J74" i="63"/>
  <c r="J38" i="63"/>
  <c r="J99" i="63"/>
  <c r="J59" i="63"/>
  <c r="J66" i="63"/>
  <c r="J60" i="63"/>
  <c r="J104" i="63"/>
  <c r="J83" i="63"/>
  <c r="J50" i="63"/>
  <c r="J75" i="63"/>
  <c r="J85" i="63"/>
  <c r="J113" i="63"/>
  <c r="J70" i="63"/>
  <c r="J111" i="63"/>
  <c r="J72" i="63"/>
  <c r="J90" i="63"/>
  <c r="J51" i="63"/>
  <c r="J10" i="63"/>
  <c r="J63" i="63"/>
  <c r="J89" i="63"/>
  <c r="J81" i="63"/>
  <c r="J92" i="63"/>
  <c r="J56" i="63"/>
  <c r="J101" i="63"/>
  <c r="J52" i="63"/>
  <c r="J32" i="63"/>
  <c r="J71" i="63"/>
  <c r="J12" i="63"/>
  <c r="J77" i="63"/>
  <c r="J82" i="63"/>
  <c r="J110" i="63"/>
  <c r="J45" i="63"/>
  <c r="J107" i="63"/>
  <c r="J94" i="63"/>
  <c r="J62" i="63"/>
  <c r="J33" i="63"/>
  <c r="J108" i="63"/>
  <c r="J88" i="63"/>
  <c r="J35" i="63"/>
  <c r="J22" i="63"/>
  <c r="J105" i="63"/>
  <c r="J16" i="63"/>
  <c r="J87" i="63"/>
  <c r="J61" i="63"/>
  <c r="J112" i="63"/>
  <c r="J49" i="63"/>
  <c r="J21" i="63"/>
  <c r="J64" i="63"/>
  <c r="J34" i="63"/>
  <c r="J46" i="63"/>
  <c r="J98" i="63"/>
  <c r="J44" i="63"/>
  <c r="J14" i="63"/>
  <c r="J36" i="63"/>
  <c r="J91" i="63"/>
  <c r="J86" i="63"/>
  <c r="J76" i="63"/>
  <c r="J96" i="63"/>
  <c r="J79" i="63"/>
  <c r="J57" i="63"/>
  <c r="J27" i="63"/>
  <c r="J29" i="63"/>
  <c r="J13" i="63"/>
  <c r="J106" i="63"/>
  <c r="J58" i="63"/>
  <c r="J95" i="63"/>
  <c r="J42" i="63"/>
  <c r="J84" i="63"/>
  <c r="J43" i="63"/>
  <c r="J15" i="63"/>
  <c r="J65" i="63"/>
  <c r="J55" i="63"/>
  <c r="J28" i="63"/>
  <c r="J37" i="63"/>
  <c r="J97" i="63"/>
  <c r="J47" i="63"/>
  <c r="K32" i="87"/>
  <c r="J34" i="87"/>
  <c r="J57" i="87" s="1"/>
  <c r="J33" i="87"/>
  <c r="H57" i="81"/>
  <c r="N57" i="81"/>
  <c r="M57" i="81"/>
  <c r="L57" i="81"/>
  <c r="J57" i="81"/>
  <c r="P57" i="81"/>
  <c r="K57" i="81"/>
  <c r="I57" i="81"/>
  <c r="O57" i="81"/>
  <c r="J16" i="87"/>
  <c r="H23" i="81"/>
  <c r="J23" i="81"/>
  <c r="M23" i="81"/>
  <c r="O23" i="81"/>
  <c r="K23" i="81"/>
  <c r="P23" i="81"/>
  <c r="L23" i="81"/>
  <c r="N23" i="81"/>
  <c r="I23" i="81"/>
  <c r="H116" i="63"/>
  <c r="H39" i="87"/>
  <c r="D73" i="63"/>
  <c r="L73" i="63" s="1"/>
  <c r="D29" i="63"/>
  <c r="L29" i="63" s="1"/>
  <c r="D17" i="63"/>
  <c r="L17" i="63" s="1"/>
  <c r="D102" i="63"/>
  <c r="L102" i="63" s="1"/>
  <c r="D16" i="63"/>
  <c r="L16" i="63" s="1"/>
  <c r="D70" i="63"/>
  <c r="L70" i="63" s="1"/>
  <c r="D20" i="63"/>
  <c r="L20" i="63" s="1"/>
  <c r="D48" i="63"/>
  <c r="L48" i="63" s="1"/>
  <c r="D40" i="63"/>
  <c r="L40" i="63" s="1"/>
  <c r="D112" i="63"/>
  <c r="L112" i="63" s="1"/>
  <c r="D61" i="63"/>
  <c r="L61" i="63" s="1"/>
  <c r="D88" i="63"/>
  <c r="L88" i="63" s="1"/>
  <c r="D90" i="63"/>
  <c r="L90" i="63" s="1"/>
  <c r="D99" i="63"/>
  <c r="L99" i="63" s="1"/>
  <c r="D114" i="63"/>
  <c r="L114" i="63" s="1"/>
  <c r="D87" i="63"/>
  <c r="L87" i="63" s="1"/>
  <c r="D57" i="63"/>
  <c r="L57" i="63" s="1"/>
  <c r="D54" i="63"/>
  <c r="L54" i="63" s="1"/>
  <c r="D34" i="63"/>
  <c r="L34" i="63" s="1"/>
  <c r="D69" i="63"/>
  <c r="L69" i="63" s="1"/>
  <c r="D72" i="63"/>
  <c r="L72" i="63" s="1"/>
  <c r="D42" i="63"/>
  <c r="L42" i="63" s="1"/>
  <c r="D25" i="63"/>
  <c r="L25" i="63" s="1"/>
  <c r="D68" i="63"/>
  <c r="L68" i="63" s="1"/>
  <c r="D45" i="63"/>
  <c r="L45" i="63" s="1"/>
  <c r="D56" i="63"/>
  <c r="L56" i="63" s="1"/>
  <c r="D89" i="63"/>
  <c r="L89" i="63" s="1"/>
  <c r="D91" i="63"/>
  <c r="L91" i="63" s="1"/>
  <c r="D43" i="63"/>
  <c r="L43" i="63" s="1"/>
  <c r="D36" i="63"/>
  <c r="L36" i="63" s="1"/>
  <c r="D65" i="63"/>
  <c r="L65" i="63" s="1"/>
  <c r="D104" i="63"/>
  <c r="L104" i="63" s="1"/>
  <c r="D113" i="63"/>
  <c r="L113" i="63" s="1"/>
  <c r="D63" i="63"/>
  <c r="L63" i="63" s="1"/>
  <c r="D23" i="63"/>
  <c r="L23" i="63" s="1"/>
  <c r="D50" i="63"/>
  <c r="L50" i="63" s="1"/>
  <c r="D15" i="63"/>
  <c r="L15" i="63" s="1"/>
  <c r="D62" i="63"/>
  <c r="L62" i="63" s="1"/>
  <c r="D32" i="63"/>
  <c r="L32" i="63" s="1"/>
  <c r="D21" i="63"/>
  <c r="L21" i="63" s="1"/>
  <c r="D11" i="63"/>
  <c r="L11" i="63" s="1"/>
  <c r="D86" i="63"/>
  <c r="L86" i="63" s="1"/>
  <c r="D27" i="63"/>
  <c r="L27" i="63" s="1"/>
  <c r="D106" i="63"/>
  <c r="L106" i="63" s="1"/>
  <c r="D49" i="63"/>
  <c r="L49" i="63" s="1"/>
  <c r="D9" i="63"/>
  <c r="D82" i="63"/>
  <c r="L82" i="63" s="1"/>
  <c r="D81" i="63"/>
  <c r="L81" i="63" s="1"/>
  <c r="D79" i="63"/>
  <c r="L79" i="63" s="1"/>
  <c r="D83" i="63"/>
  <c r="L83" i="63" s="1"/>
  <c r="D33" i="63"/>
  <c r="L33" i="63" s="1"/>
  <c r="D98" i="63"/>
  <c r="L98" i="63" s="1"/>
  <c r="D101" i="63"/>
  <c r="L101" i="63" s="1"/>
  <c r="D38" i="63"/>
  <c r="L38" i="63" s="1"/>
  <c r="D55" i="63"/>
  <c r="L55" i="63" s="1"/>
  <c r="D110" i="63"/>
  <c r="L110" i="63" s="1"/>
  <c r="D66" i="63"/>
  <c r="L66" i="63" s="1"/>
  <c r="D39" i="63"/>
  <c r="L39" i="63" s="1"/>
  <c r="D103" i="63"/>
  <c r="L103" i="63" s="1"/>
  <c r="D35" i="63"/>
  <c r="L35" i="63" s="1"/>
  <c r="D94" i="63"/>
  <c r="L94" i="63" s="1"/>
  <c r="D12" i="63"/>
  <c r="L12" i="63" s="1"/>
  <c r="D31" i="63"/>
  <c r="L31" i="63" s="1"/>
  <c r="D67" i="63"/>
  <c r="L67" i="63" s="1"/>
  <c r="D52" i="63"/>
  <c r="L52" i="63" s="1"/>
  <c r="D18" i="63"/>
  <c r="L18" i="63" s="1"/>
  <c r="D78" i="63"/>
  <c r="L78" i="63" s="1"/>
  <c r="D51" i="63"/>
  <c r="L51" i="63" s="1"/>
  <c r="D59" i="63"/>
  <c r="L59" i="63" s="1"/>
  <c r="D53" i="63"/>
  <c r="L53" i="63" s="1"/>
  <c r="D58" i="63"/>
  <c r="L58" i="63" s="1"/>
  <c r="D37" i="63"/>
  <c r="L37" i="63" s="1"/>
  <c r="D85" i="63"/>
  <c r="L85" i="63" s="1"/>
  <c r="D105" i="63"/>
  <c r="L105" i="63" s="1"/>
  <c r="D74" i="63"/>
  <c r="L74" i="63" s="1"/>
  <c r="D115" i="63"/>
  <c r="L115" i="63" s="1"/>
  <c r="D10" i="63"/>
  <c r="L10" i="63" s="1"/>
  <c r="D107" i="63"/>
  <c r="L107" i="63" s="1"/>
  <c r="D92" i="63"/>
  <c r="L92" i="63" s="1"/>
  <c r="D109" i="63"/>
  <c r="L109" i="63" s="1"/>
  <c r="D75" i="63"/>
  <c r="L75" i="63" s="1"/>
  <c r="D26" i="63"/>
  <c r="L26" i="63" s="1"/>
  <c r="D44" i="63"/>
  <c r="L44" i="63" s="1"/>
  <c r="D97" i="63"/>
  <c r="L97" i="63" s="1"/>
  <c r="D96" i="63"/>
  <c r="L96" i="63" s="1"/>
  <c r="D76" i="63"/>
  <c r="L76" i="63" s="1"/>
  <c r="D14" i="63"/>
  <c r="L14" i="63" s="1"/>
  <c r="D84" i="63"/>
  <c r="L84" i="63" s="1"/>
  <c r="D100" i="63"/>
  <c r="L100" i="63" s="1"/>
  <c r="D77" i="63"/>
  <c r="L77" i="63" s="1"/>
  <c r="D95" i="63"/>
  <c r="L95" i="63" s="1"/>
  <c r="D64" i="63"/>
  <c r="L64" i="63" s="1"/>
  <c r="D46" i="63"/>
  <c r="L46" i="63" s="1"/>
  <c r="D93" i="63"/>
  <c r="L93" i="63" s="1"/>
  <c r="D60" i="63"/>
  <c r="L60" i="63" s="1"/>
  <c r="D71" i="63"/>
  <c r="L71" i="63" s="1"/>
  <c r="D13" i="63"/>
  <c r="L13" i="63" s="1"/>
  <c r="D47" i="63"/>
  <c r="L47" i="63" s="1"/>
  <c r="D111" i="63"/>
  <c r="L111" i="63" s="1"/>
  <c r="D80" i="63"/>
  <c r="L80" i="63" s="1"/>
  <c r="D41" i="63"/>
  <c r="L41" i="63" s="1"/>
  <c r="D19" i="63"/>
  <c r="L19" i="63" s="1"/>
  <c r="D24" i="63"/>
  <c r="L24" i="63" s="1"/>
  <c r="D28" i="63"/>
  <c r="L28" i="63" s="1"/>
  <c r="D22" i="63"/>
  <c r="L22" i="63" s="1"/>
  <c r="D30" i="63"/>
  <c r="L30" i="63" s="1"/>
  <c r="D108" i="63"/>
  <c r="L108" i="63" s="1"/>
  <c r="I14" i="81"/>
  <c r="J14" i="81"/>
  <c r="O14" i="81"/>
  <c r="P14" i="81"/>
  <c r="K14" i="81"/>
  <c r="L14" i="81"/>
  <c r="M14" i="81"/>
  <c r="N14" i="81"/>
  <c r="H14" i="81"/>
  <c r="G40" i="87"/>
  <c r="F29" i="87"/>
  <c r="I30" i="87"/>
  <c r="J43" i="87"/>
  <c r="J42" i="87"/>
  <c r="F20" i="87"/>
  <c r="N55" i="81"/>
  <c r="L55" i="81"/>
  <c r="K55" i="81"/>
  <c r="M55" i="81"/>
  <c r="P55" i="81"/>
  <c r="O55" i="81"/>
  <c r="J55" i="81"/>
  <c r="H55" i="81"/>
  <c r="I55" i="81"/>
  <c r="J30" i="87"/>
  <c r="P84" i="81"/>
  <c r="K84" i="81"/>
  <c r="L84" i="81"/>
  <c r="M84" i="81"/>
  <c r="J84" i="81"/>
  <c r="I84" i="81"/>
  <c r="O84" i="81"/>
  <c r="N84" i="81"/>
  <c r="H84" i="81"/>
  <c r="O18" i="81"/>
  <c r="N18" i="81"/>
  <c r="M18" i="81"/>
  <c r="L18" i="81"/>
  <c r="P18" i="81"/>
  <c r="H18" i="81"/>
  <c r="I18" i="81"/>
  <c r="J18" i="81"/>
  <c r="K18" i="81"/>
  <c r="P96" i="81"/>
  <c r="O39" i="40" s="1"/>
  <c r="T39" i="40" s="1"/>
  <c r="O96" i="81"/>
  <c r="N96" i="81"/>
  <c r="I96" i="81"/>
  <c r="H96" i="81"/>
  <c r="M96" i="81"/>
  <c r="E39" i="40"/>
  <c r="J39" i="40" s="1"/>
  <c r="K96" i="81"/>
  <c r="J96" i="81"/>
  <c r="Y39" i="40" s="1"/>
  <c r="AD39" i="40" s="1"/>
  <c r="L96" i="81"/>
  <c r="M11" i="81"/>
  <c r="I11" i="81"/>
  <c r="H11" i="81"/>
  <c r="J11" i="81"/>
  <c r="O11" i="81"/>
  <c r="P11" i="81"/>
  <c r="L11" i="81"/>
  <c r="K11" i="81"/>
  <c r="N11" i="81"/>
  <c r="N21" i="81"/>
  <c r="H21" i="81"/>
  <c r="O21" i="81"/>
  <c r="L21" i="81"/>
  <c r="J21" i="81"/>
  <c r="P21" i="81"/>
  <c r="I21" i="81"/>
  <c r="E13" i="40"/>
  <c r="J13" i="40" s="1"/>
  <c r="M21" i="81"/>
  <c r="K21" i="81"/>
  <c r="M46" i="81"/>
  <c r="K46" i="81"/>
  <c r="J46" i="81"/>
  <c r="I46" i="81"/>
  <c r="N46" i="81"/>
  <c r="H46" i="81"/>
  <c r="L46" i="81"/>
  <c r="P46" i="81"/>
  <c r="O46" i="81"/>
  <c r="J45" i="87"/>
  <c r="J20" i="81"/>
  <c r="H20" i="81"/>
  <c r="K20" i="81"/>
  <c r="N20" i="81"/>
  <c r="P20" i="81"/>
  <c r="I20" i="81"/>
  <c r="L20" i="81"/>
  <c r="O20" i="81"/>
  <c r="M20" i="81"/>
  <c r="K19" i="87"/>
  <c r="F11" i="87"/>
  <c r="J15" i="87"/>
  <c r="N110" i="81"/>
  <c r="P110" i="81"/>
  <c r="L110" i="81"/>
  <c r="H110" i="81"/>
  <c r="M110" i="81"/>
  <c r="O110" i="81"/>
  <c r="J110" i="81"/>
  <c r="K110" i="81"/>
  <c r="I110" i="81"/>
  <c r="J17" i="87"/>
  <c r="K32" i="81"/>
  <c r="M32" i="81"/>
  <c r="J32" i="81"/>
  <c r="N32" i="81"/>
  <c r="I32" i="81"/>
  <c r="P32" i="81"/>
  <c r="O32" i="81"/>
  <c r="L32" i="81"/>
  <c r="H32" i="81"/>
  <c r="D48" i="87"/>
  <c r="J14" i="87"/>
  <c r="H73" i="81"/>
  <c r="P73" i="81"/>
  <c r="O73" i="81"/>
  <c r="E31" i="40"/>
  <c r="E32" i="40"/>
  <c r="N73" i="81"/>
  <c r="L73" i="81"/>
  <c r="J73" i="81"/>
  <c r="K73" i="81"/>
  <c r="I73" i="81"/>
  <c r="M73" i="81"/>
  <c r="K13" i="87"/>
  <c r="K12" i="87"/>
  <c r="H44" i="87"/>
  <c r="E43" i="87"/>
  <c r="E42" i="87"/>
  <c r="J118" i="63"/>
  <c r="J117" i="63"/>
  <c r="J119" i="63"/>
  <c r="J122" i="63"/>
  <c r="J123" i="63"/>
  <c r="J120" i="63"/>
  <c r="J121" i="63"/>
  <c r="K38" i="81"/>
  <c r="L38" i="81"/>
  <c r="M38" i="81"/>
  <c r="N38" i="81"/>
  <c r="P38" i="81"/>
  <c r="O38" i="81"/>
  <c r="I38" i="81"/>
  <c r="J38" i="81"/>
  <c r="H38" i="81"/>
  <c r="F32" i="87"/>
  <c r="J105" i="81"/>
  <c r="N105" i="81"/>
  <c r="H105" i="81"/>
  <c r="O105" i="81"/>
  <c r="I105" i="81"/>
  <c r="M105" i="81"/>
  <c r="P105" i="81"/>
  <c r="L105" i="81"/>
  <c r="K105" i="81"/>
  <c r="F33" i="87"/>
  <c r="F34" i="87"/>
  <c r="F57" i="87" s="1"/>
  <c r="E16" i="87"/>
  <c r="K77" i="81"/>
  <c r="J77" i="81"/>
  <c r="Y34" i="40" s="1"/>
  <c r="AD34" i="40" s="1"/>
  <c r="I77" i="81"/>
  <c r="L77" i="81"/>
  <c r="N77" i="81"/>
  <c r="P77" i="81"/>
  <c r="O34" i="40" s="1"/>
  <c r="T34" i="40" s="1"/>
  <c r="M77" i="81"/>
  <c r="H77" i="81"/>
  <c r="E34" i="40"/>
  <c r="J34" i="40" s="1"/>
  <c r="O77" i="81"/>
  <c r="E22" i="87"/>
  <c r="M82" i="81"/>
  <c r="J82" i="81"/>
  <c r="L82" i="81"/>
  <c r="E37" i="40"/>
  <c r="J37" i="40" s="1"/>
  <c r="I82" i="81"/>
  <c r="K82" i="81"/>
  <c r="N82" i="81"/>
  <c r="H82" i="81"/>
  <c r="P82" i="81"/>
  <c r="O82" i="81"/>
  <c r="K103" i="81"/>
  <c r="J103" i="81"/>
  <c r="Y44" i="40" s="1"/>
  <c r="AD44" i="40" s="1"/>
  <c r="P103" i="81"/>
  <c r="O44" i="40" s="1"/>
  <c r="T44" i="40" s="1"/>
  <c r="O103" i="81"/>
  <c r="M103" i="81"/>
  <c r="L103" i="81"/>
  <c r="I103" i="81"/>
  <c r="E44" i="40"/>
  <c r="J44" i="40" s="1"/>
  <c r="N103" i="81"/>
  <c r="H103" i="81"/>
  <c r="K39" i="87"/>
  <c r="H21" i="87"/>
  <c r="D119" i="63"/>
  <c r="L119" i="63" s="1"/>
  <c r="D123" i="63"/>
  <c r="L123" i="63" s="1"/>
  <c r="D117" i="63"/>
  <c r="D118" i="63"/>
  <c r="L118" i="63" s="1"/>
  <c r="D121" i="63"/>
  <c r="L121" i="63" s="1"/>
  <c r="D120" i="63"/>
  <c r="L120" i="63" s="1"/>
  <c r="D122" i="63"/>
  <c r="L122" i="63" s="1"/>
  <c r="K40" i="87"/>
  <c r="D29" i="87"/>
  <c r="I63" i="81"/>
  <c r="O63" i="81"/>
  <c r="J63" i="81"/>
  <c r="M63" i="81"/>
  <c r="H63" i="81"/>
  <c r="P63" i="81"/>
  <c r="K63" i="81"/>
  <c r="N63" i="81"/>
  <c r="L63" i="81"/>
  <c r="I44" i="81"/>
  <c r="J44" i="81"/>
  <c r="N44" i="81"/>
  <c r="M44" i="81"/>
  <c r="O44" i="81"/>
  <c r="P44" i="81"/>
  <c r="K44" i="81"/>
  <c r="L44" i="81"/>
  <c r="H44" i="81"/>
  <c r="P48" i="81"/>
  <c r="M48" i="81"/>
  <c r="J48" i="81"/>
  <c r="L48" i="81"/>
  <c r="K48" i="81"/>
  <c r="H48" i="81"/>
  <c r="O48" i="81"/>
  <c r="N48" i="81"/>
  <c r="I48" i="81"/>
  <c r="F19" i="87"/>
  <c r="I101" i="81"/>
  <c r="H101" i="81"/>
  <c r="L101" i="81"/>
  <c r="O101" i="81"/>
  <c r="P101" i="81"/>
  <c r="N101" i="81"/>
  <c r="K101" i="81"/>
  <c r="M101" i="81"/>
  <c r="J101" i="81"/>
  <c r="H18" i="87"/>
  <c r="I13" i="81"/>
  <c r="K13" i="81"/>
  <c r="M13" i="81"/>
  <c r="O13" i="81"/>
  <c r="L13" i="81"/>
  <c r="E9" i="40"/>
  <c r="J9" i="40" s="1"/>
  <c r="N13" i="81"/>
  <c r="H13" i="81"/>
  <c r="J13" i="81"/>
  <c r="P13" i="81"/>
  <c r="H45" i="81"/>
  <c r="J45" i="81"/>
  <c r="I45" i="81"/>
  <c r="P45" i="81"/>
  <c r="K45" i="81"/>
  <c r="L45" i="81"/>
  <c r="O45" i="81"/>
  <c r="N45" i="81"/>
  <c r="M45" i="81"/>
  <c r="H92" i="81"/>
  <c r="I92" i="81"/>
  <c r="L92" i="81"/>
  <c r="K92" i="81"/>
  <c r="J92" i="81"/>
  <c r="O92" i="81"/>
  <c r="M92" i="81"/>
  <c r="N92" i="81"/>
  <c r="P92" i="81"/>
  <c r="E15" i="40"/>
  <c r="J15" i="40" s="1"/>
  <c r="N34" i="81"/>
  <c r="H34" i="81"/>
  <c r="J34" i="81"/>
  <c r="O34" i="81"/>
  <c r="L34" i="81"/>
  <c r="M34" i="81"/>
  <c r="K34" i="81"/>
  <c r="I34" i="81"/>
  <c r="P34" i="81"/>
  <c r="J11" i="87"/>
  <c r="K38" i="87"/>
  <c r="O27" i="81"/>
  <c r="I27" i="81"/>
  <c r="N27" i="81"/>
  <c r="P27" i="81"/>
  <c r="L27" i="81"/>
  <c r="M27" i="81"/>
  <c r="H27" i="81"/>
  <c r="K27" i="81"/>
  <c r="J27" i="81"/>
  <c r="I17" i="87"/>
  <c r="P93" i="81"/>
  <c r="H93" i="81"/>
  <c r="J93" i="81"/>
  <c r="N93" i="81"/>
  <c r="K93" i="81"/>
  <c r="L93" i="81"/>
  <c r="I93" i="81"/>
  <c r="O93" i="81"/>
  <c r="M93" i="81"/>
  <c r="N83" i="81"/>
  <c r="L83" i="81"/>
  <c r="M83" i="81"/>
  <c r="O83" i="81"/>
  <c r="J83" i="81"/>
  <c r="K83" i="81"/>
  <c r="H83" i="81"/>
  <c r="P83" i="81"/>
  <c r="I83" i="81"/>
  <c r="G48" i="87"/>
  <c r="L111" i="81"/>
  <c r="N111" i="81"/>
  <c r="P111" i="81"/>
  <c r="I111" i="81"/>
  <c r="H111" i="81"/>
  <c r="J111" i="81"/>
  <c r="M111" i="81"/>
  <c r="O111" i="81"/>
  <c r="K111" i="81"/>
  <c r="I14" i="87"/>
  <c r="H12" i="87"/>
  <c r="H13" i="87"/>
  <c r="F44" i="87"/>
  <c r="F43" i="87"/>
  <c r="F42" i="87"/>
  <c r="N28" i="81"/>
  <c r="I28" i="81"/>
  <c r="J28" i="81"/>
  <c r="O28" i="81"/>
  <c r="K28" i="81"/>
  <c r="M28" i="81"/>
  <c r="L28" i="81"/>
  <c r="P28" i="81"/>
  <c r="H28" i="81"/>
  <c r="E32" i="87"/>
  <c r="E33" i="87"/>
  <c r="E34" i="87"/>
  <c r="E57" i="87" s="1"/>
  <c r="I112" i="81"/>
  <c r="L112" i="81"/>
  <c r="M112" i="81"/>
  <c r="N112" i="81"/>
  <c r="O112" i="81"/>
  <c r="K112" i="81"/>
  <c r="P112" i="81"/>
  <c r="J112" i="81"/>
  <c r="H112" i="81"/>
  <c r="H16" i="87"/>
  <c r="D22" i="87"/>
  <c r="P107" i="81"/>
  <c r="K107" i="81"/>
  <c r="N107" i="81"/>
  <c r="M107" i="81"/>
  <c r="I107" i="81"/>
  <c r="L107" i="81"/>
  <c r="H107" i="81"/>
  <c r="J107" i="81"/>
  <c r="O107" i="81"/>
  <c r="D39" i="87"/>
  <c r="K21" i="87"/>
  <c r="J72" i="81"/>
  <c r="M72" i="81"/>
  <c r="N72" i="81"/>
  <c r="P72" i="81"/>
  <c r="K72" i="81"/>
  <c r="L72" i="81"/>
  <c r="O72" i="81"/>
  <c r="H72" i="81"/>
  <c r="I72" i="81"/>
  <c r="I40" i="87"/>
  <c r="I65" i="81"/>
  <c r="M65" i="81"/>
  <c r="P65" i="81"/>
  <c r="O65" i="81"/>
  <c r="J65" i="81"/>
  <c r="N65" i="81"/>
  <c r="K65" i="81"/>
  <c r="L65" i="81"/>
  <c r="H65" i="81"/>
  <c r="H29" i="87"/>
  <c r="N91" i="81"/>
  <c r="H91" i="81"/>
  <c r="E38" i="40"/>
  <c r="J38" i="40" s="1"/>
  <c r="K91" i="81"/>
  <c r="I91" i="81"/>
  <c r="J91" i="81"/>
  <c r="P91" i="81"/>
  <c r="L91" i="81"/>
  <c r="O91" i="81"/>
  <c r="M91" i="81"/>
  <c r="P29" i="81"/>
  <c r="L29" i="81"/>
  <c r="J29" i="81"/>
  <c r="I29" i="81"/>
  <c r="K29" i="81"/>
  <c r="H29" i="81"/>
  <c r="M29" i="81"/>
  <c r="O29" i="81"/>
  <c r="N29" i="81"/>
  <c r="D43" i="87"/>
  <c r="D42" i="87"/>
  <c r="K59" i="81"/>
  <c r="L59" i="81"/>
  <c r="O59" i="81"/>
  <c r="M59" i="81"/>
  <c r="P59" i="81"/>
  <c r="J59" i="81"/>
  <c r="N59" i="81"/>
  <c r="I59" i="81"/>
  <c r="H59" i="81"/>
  <c r="N61" i="81"/>
  <c r="I61" i="81"/>
  <c r="O61" i="81"/>
  <c r="P61" i="81"/>
  <c r="H61" i="81"/>
  <c r="K61" i="81"/>
  <c r="M61" i="81"/>
  <c r="L61" i="81"/>
  <c r="J61" i="81"/>
  <c r="E20" i="87"/>
  <c r="P9" i="81"/>
  <c r="I9" i="81"/>
  <c r="N9" i="81"/>
  <c r="J9" i="81"/>
  <c r="L9" i="81"/>
  <c r="K9" i="81"/>
  <c r="H9" i="81"/>
  <c r="O9" i="81"/>
  <c r="M9" i="81"/>
  <c r="K67" i="81"/>
  <c r="J67" i="81"/>
  <c r="O67" i="81"/>
  <c r="I67" i="81"/>
  <c r="H67" i="81"/>
  <c r="M67" i="81"/>
  <c r="P67" i="81"/>
  <c r="L67" i="81"/>
  <c r="N67" i="81"/>
  <c r="P106" i="81"/>
  <c r="H106" i="81"/>
  <c r="M106" i="81"/>
  <c r="N106" i="81"/>
  <c r="I106" i="81"/>
  <c r="K106" i="81"/>
  <c r="O106" i="81"/>
  <c r="J106" i="81"/>
  <c r="L106" i="81"/>
  <c r="J12" i="87"/>
  <c r="J13" i="87"/>
  <c r="F47" i="87"/>
  <c r="E27" i="87"/>
  <c r="O109" i="81"/>
  <c r="I109" i="81"/>
  <c r="K109" i="81"/>
  <c r="N109" i="81"/>
  <c r="P109" i="81"/>
  <c r="L109" i="81"/>
  <c r="J109" i="81"/>
  <c r="M109" i="81"/>
  <c r="H109" i="81"/>
  <c r="L58" i="81"/>
  <c r="M58" i="81"/>
  <c r="I58" i="81"/>
  <c r="N58" i="81"/>
  <c r="H58" i="81"/>
  <c r="P58" i="81"/>
  <c r="K58" i="81"/>
  <c r="J58" i="81"/>
  <c r="O58" i="81"/>
  <c r="P99" i="81"/>
  <c r="O99" i="81"/>
  <c r="E43" i="40"/>
  <c r="J43" i="40" s="1"/>
  <c r="N99" i="81"/>
  <c r="H99" i="81"/>
  <c r="M99" i="81"/>
  <c r="J99" i="81"/>
  <c r="K99" i="81"/>
  <c r="I99" i="81"/>
  <c r="L99" i="81"/>
  <c r="J30" i="81"/>
  <c r="K30" i="81"/>
  <c r="P30" i="81"/>
  <c r="I30" i="81"/>
  <c r="N30" i="81"/>
  <c r="O30" i="81"/>
  <c r="L30" i="81"/>
  <c r="H30" i="81"/>
  <c r="M30" i="81"/>
  <c r="M24" i="81"/>
  <c r="I24" i="81"/>
  <c r="J24" i="81"/>
  <c r="N24" i="81"/>
  <c r="K24" i="81"/>
  <c r="L24" i="81"/>
  <c r="P24" i="81"/>
  <c r="O24" i="81"/>
  <c r="H24" i="81"/>
  <c r="N16" i="81"/>
  <c r="J16" i="81"/>
  <c r="L16" i="81"/>
  <c r="H16" i="81"/>
  <c r="M16" i="81"/>
  <c r="O16" i="81"/>
  <c r="P16" i="81"/>
  <c r="K16" i="81"/>
  <c r="I16" i="81"/>
  <c r="I71" i="81"/>
  <c r="P71" i="81"/>
  <c r="M71" i="81"/>
  <c r="O71" i="81"/>
  <c r="L71" i="81"/>
  <c r="K71" i="81"/>
  <c r="H71" i="81"/>
  <c r="J71" i="81"/>
  <c r="N71" i="81"/>
  <c r="D45" i="87"/>
  <c r="E19" i="87"/>
  <c r="K11" i="87"/>
  <c r="J38" i="87"/>
  <c r="H15" i="87"/>
  <c r="P35" i="81"/>
  <c r="H35" i="81"/>
  <c r="O35" i="81"/>
  <c r="L35" i="81"/>
  <c r="N35" i="81"/>
  <c r="J35" i="81"/>
  <c r="K35" i="81"/>
  <c r="I35" i="81"/>
  <c r="M35" i="81"/>
  <c r="K17" i="87"/>
  <c r="H50" i="81"/>
  <c r="P50" i="81"/>
  <c r="I50" i="81"/>
  <c r="M50" i="81"/>
  <c r="L50" i="81"/>
  <c r="J50" i="81"/>
  <c r="O50" i="81"/>
  <c r="N50" i="81"/>
  <c r="K50" i="81"/>
  <c r="E48" i="87"/>
  <c r="H14" i="87"/>
  <c r="F12" i="87"/>
  <c r="F13" i="87"/>
  <c r="J44" i="87"/>
  <c r="I43" i="87"/>
  <c r="I42" i="87"/>
  <c r="H32" i="87"/>
  <c r="K19" i="81"/>
  <c r="O19" i="81"/>
  <c r="H19" i="81"/>
  <c r="P19" i="81"/>
  <c r="L19" i="81"/>
  <c r="E12" i="40"/>
  <c r="J12" i="40" s="1"/>
  <c r="M19" i="81"/>
  <c r="I19" i="81"/>
  <c r="J19" i="81"/>
  <c r="N19" i="81"/>
  <c r="H34" i="87"/>
  <c r="H57" i="87" s="1"/>
  <c r="H33" i="87"/>
  <c r="F16" i="87"/>
  <c r="K40" i="81"/>
  <c r="N40" i="81"/>
  <c r="J40" i="81"/>
  <c r="P40" i="81"/>
  <c r="O40" i="81"/>
  <c r="L40" i="81"/>
  <c r="M40" i="81"/>
  <c r="I40" i="81"/>
  <c r="H40" i="81"/>
  <c r="N10" i="81"/>
  <c r="K10" i="81"/>
  <c r="I10" i="81"/>
  <c r="L10" i="81"/>
  <c r="M10" i="81"/>
  <c r="O10" i="81"/>
  <c r="P10" i="81"/>
  <c r="H10" i="81"/>
  <c r="J10" i="81"/>
  <c r="J22" i="87"/>
  <c r="N78" i="81"/>
  <c r="I78" i="81"/>
  <c r="P78" i="81"/>
  <c r="O35" i="40" s="1"/>
  <c r="T35" i="40" s="1"/>
  <c r="M78" i="81"/>
  <c r="J78" i="81"/>
  <c r="Y35" i="40" s="1"/>
  <c r="AD35" i="40" s="1"/>
  <c r="H78" i="81"/>
  <c r="K78" i="81"/>
  <c r="O78" i="81"/>
  <c r="E35" i="40"/>
  <c r="J35" i="40" s="1"/>
  <c r="L78" i="81"/>
  <c r="J47" i="81"/>
  <c r="M47" i="81"/>
  <c r="I47" i="81"/>
  <c r="P47" i="81"/>
  <c r="N47" i="81"/>
  <c r="L47" i="81"/>
  <c r="H47" i="81"/>
  <c r="O47" i="81"/>
  <c r="K47" i="81"/>
  <c r="E19" i="40"/>
  <c r="J19" i="40" s="1"/>
  <c r="F39" i="87"/>
  <c r="E21" i="87"/>
  <c r="M9" i="63"/>
  <c r="E116" i="63"/>
  <c r="F9" i="63" a="1"/>
  <c r="F117" i="63" a="1"/>
  <c r="J40" i="87"/>
  <c r="J29" i="87"/>
  <c r="L39" i="81"/>
  <c r="P39" i="81"/>
  <c r="O39" i="81"/>
  <c r="N39" i="81"/>
  <c r="I39" i="81"/>
  <c r="E17" i="40"/>
  <c r="J17" i="40" s="1"/>
  <c r="J39" i="81"/>
  <c r="M39" i="81"/>
  <c r="K39" i="81"/>
  <c r="H39" i="81"/>
  <c r="L75" i="81"/>
  <c r="E33" i="40"/>
  <c r="J33" i="40" s="1"/>
  <c r="O75" i="81"/>
  <c r="J75" i="81"/>
  <c r="Y33" i="40" s="1"/>
  <c r="AD33" i="40" s="1"/>
  <c r="M75" i="81"/>
  <c r="H75" i="81"/>
  <c r="P75" i="81"/>
  <c r="O33" i="40" s="1"/>
  <c r="T33" i="40" s="1"/>
  <c r="K75" i="81"/>
  <c r="N75" i="81"/>
  <c r="I75" i="81"/>
  <c r="P22" i="81"/>
  <c r="K22" i="81"/>
  <c r="L22" i="81"/>
  <c r="H22" i="81"/>
  <c r="I22" i="81"/>
  <c r="O22" i="81"/>
  <c r="J22" i="81"/>
  <c r="N22" i="81"/>
  <c r="M22" i="81"/>
  <c r="D33" i="87"/>
  <c r="D34" i="87"/>
  <c r="D57" i="87" s="1"/>
  <c r="G22" i="87"/>
  <c r="F45" i="87"/>
  <c r="F38" i="87"/>
  <c r="J48" i="87"/>
  <c r="D20" i="87"/>
  <c r="M66" i="81"/>
  <c r="I66" i="81"/>
  <c r="L66" i="81"/>
  <c r="O66" i="81"/>
  <c r="H66" i="81"/>
  <c r="J66" i="81"/>
  <c r="N66" i="81"/>
  <c r="P66" i="81"/>
  <c r="K66" i="81"/>
  <c r="G27" i="87"/>
  <c r="J20" i="87"/>
  <c r="K87" i="81"/>
  <c r="I87" i="81"/>
  <c r="H87" i="81"/>
  <c r="N87" i="81"/>
  <c r="M87" i="81"/>
  <c r="L87" i="81"/>
  <c r="P87" i="81"/>
  <c r="O87" i="81"/>
  <c r="J87" i="81"/>
  <c r="H31" i="81"/>
  <c r="O31" i="81"/>
  <c r="K31" i="81"/>
  <c r="M31" i="81"/>
  <c r="N31" i="81"/>
  <c r="I31" i="81"/>
  <c r="P31" i="81"/>
  <c r="J31" i="81"/>
  <c r="L31" i="81"/>
  <c r="J47" i="87"/>
  <c r="E30" i="87"/>
  <c r="N43" i="81"/>
  <c r="H43" i="81"/>
  <c r="E18" i="40"/>
  <c r="J18" i="40" s="1"/>
  <c r="L43" i="81"/>
  <c r="P43" i="81"/>
  <c r="M43" i="81"/>
  <c r="K43" i="81"/>
  <c r="I43" i="81"/>
  <c r="O43" i="81"/>
  <c r="J43" i="81"/>
  <c r="H80" i="81"/>
  <c r="I80" i="81"/>
  <c r="P80" i="81"/>
  <c r="O80" i="81"/>
  <c r="N80" i="81"/>
  <c r="K80" i="81"/>
  <c r="J80" i="81"/>
  <c r="L80" i="81"/>
  <c r="M80" i="81"/>
  <c r="G45" i="87"/>
  <c r="M81" i="81"/>
  <c r="L81" i="81"/>
  <c r="I81" i="81"/>
  <c r="P81" i="81"/>
  <c r="H81" i="81"/>
  <c r="J81" i="81"/>
  <c r="O81" i="81"/>
  <c r="K81" i="81"/>
  <c r="N81" i="81"/>
  <c r="H19" i="87"/>
  <c r="E11" i="87"/>
  <c r="I38" i="87"/>
  <c r="D15" i="87"/>
  <c r="L12" i="81"/>
  <c r="N12" i="81"/>
  <c r="J12" i="81"/>
  <c r="M12" i="81"/>
  <c r="O12" i="81"/>
  <c r="P12" i="81"/>
  <c r="I12" i="81"/>
  <c r="H12" i="81"/>
  <c r="K12" i="81"/>
  <c r="D17" i="87"/>
  <c r="K48" i="87"/>
  <c r="J37" i="81"/>
  <c r="I37" i="81"/>
  <c r="N37" i="81"/>
  <c r="L37" i="81"/>
  <c r="H37" i="81"/>
  <c r="M37" i="81"/>
  <c r="O37" i="81"/>
  <c r="K37" i="81"/>
  <c r="P37" i="81"/>
  <c r="K14" i="87"/>
  <c r="I13" i="87"/>
  <c r="I12" i="87"/>
  <c r="I44" i="87"/>
  <c r="H43" i="87"/>
  <c r="H42" i="87"/>
  <c r="H95" i="81"/>
  <c r="I95" i="81"/>
  <c r="O95" i="81"/>
  <c r="K95" i="81"/>
  <c r="J95" i="81"/>
  <c r="N95" i="81"/>
  <c r="P95" i="81"/>
  <c r="M95" i="81"/>
  <c r="L95" i="81"/>
  <c r="K28" i="87"/>
  <c r="O94" i="81"/>
  <c r="K94" i="81"/>
  <c r="L94" i="81"/>
  <c r="P94" i="81"/>
  <c r="I94" i="81"/>
  <c r="N94" i="81"/>
  <c r="H94" i="81"/>
  <c r="M94" i="81"/>
  <c r="J94" i="81"/>
  <c r="G32" i="87"/>
  <c r="K33" i="87"/>
  <c r="K34" i="87"/>
  <c r="K57" i="87" s="1"/>
  <c r="O17" i="81"/>
  <c r="P17" i="81"/>
  <c r="H17" i="81"/>
  <c r="L17" i="81"/>
  <c r="J17" i="81"/>
  <c r="N17" i="81"/>
  <c r="I17" i="81"/>
  <c r="K17" i="81"/>
  <c r="M17" i="81"/>
  <c r="K16" i="87"/>
  <c r="H22" i="87"/>
  <c r="H124" i="63"/>
  <c r="G39" i="87"/>
  <c r="I21" i="87"/>
  <c r="J26" i="81"/>
  <c r="H26" i="81"/>
  <c r="O26" i="81"/>
  <c r="N26" i="81"/>
  <c r="E14" i="40"/>
  <c r="J14" i="40" s="1"/>
  <c r="K26" i="81"/>
  <c r="L26" i="81"/>
  <c r="I26" i="81"/>
  <c r="M26" i="81"/>
  <c r="P26" i="81"/>
  <c r="H10" i="82"/>
  <c r="L10" i="82"/>
  <c r="M10" i="82"/>
  <c r="N10" i="82"/>
  <c r="J10" i="82"/>
  <c r="K116" i="63"/>
  <c r="G10" i="82"/>
  <c r="W9" i="63" a="1"/>
  <c r="K10" i="82"/>
  <c r="I10" i="82"/>
  <c r="E40" i="87"/>
  <c r="I29" i="87"/>
  <c r="K102" i="81"/>
  <c r="P102" i="81"/>
  <c r="J102" i="81"/>
  <c r="I102" i="81"/>
  <c r="H102" i="81"/>
  <c r="L102" i="81"/>
  <c r="O102" i="81"/>
  <c r="N102" i="81"/>
  <c r="M102" i="81"/>
  <c r="E13" i="87"/>
  <c r="E12" i="87"/>
  <c r="J90" i="81"/>
  <c r="L90" i="81"/>
  <c r="K90" i="81"/>
  <c r="N90" i="81"/>
  <c r="H90" i="81"/>
  <c r="I90" i="81"/>
  <c r="O90" i="81"/>
  <c r="M90" i="81"/>
  <c r="P90" i="81"/>
  <c r="M51" i="81"/>
  <c r="N51" i="81"/>
  <c r="K51" i="81"/>
  <c r="I51" i="81"/>
  <c r="E21" i="40"/>
  <c r="J21" i="40" s="1"/>
  <c r="O51" i="81"/>
  <c r="L51" i="81"/>
  <c r="H51" i="81"/>
  <c r="J51" i="81"/>
  <c r="Y21" i="40" s="1"/>
  <c r="AD21" i="40" s="1"/>
  <c r="P51" i="81"/>
  <c r="O21" i="40" s="1"/>
  <c r="T21" i="40" s="1"/>
  <c r="H47" i="87"/>
  <c r="J27" i="87"/>
  <c r="I64" i="81"/>
  <c r="H64" i="81"/>
  <c r="K64" i="81"/>
  <c r="O64" i="81"/>
  <c r="N64" i="81"/>
  <c r="L64" i="81"/>
  <c r="P64" i="81"/>
  <c r="M64" i="81"/>
  <c r="J64" i="81"/>
  <c r="H62" i="81"/>
  <c r="E27" i="40"/>
  <c r="J27" i="40" s="1"/>
  <c r="M62" i="81"/>
  <c r="N62" i="81"/>
  <c r="I62" i="81"/>
  <c r="P62" i="81"/>
  <c r="L62" i="81"/>
  <c r="K62" i="81"/>
  <c r="J62" i="81"/>
  <c r="O62" i="81"/>
  <c r="H100" i="81"/>
  <c r="L100" i="81"/>
  <c r="P100" i="81"/>
  <c r="M100" i="81"/>
  <c r="N100" i="81"/>
  <c r="J100" i="81"/>
  <c r="O100" i="81"/>
  <c r="I100" i="81"/>
  <c r="K100" i="81"/>
  <c r="K104" i="81"/>
  <c r="L104" i="81"/>
  <c r="N104" i="81"/>
  <c r="P104" i="81"/>
  <c r="E45" i="40"/>
  <c r="J45" i="40" s="1"/>
  <c r="I104" i="81"/>
  <c r="J104" i="81"/>
  <c r="M104" i="81"/>
  <c r="H104" i="81"/>
  <c r="O104" i="81"/>
  <c r="H98" i="81"/>
  <c r="M98" i="81"/>
  <c r="L98" i="81"/>
  <c r="I98" i="81"/>
  <c r="J98" i="81"/>
  <c r="O98" i="81"/>
  <c r="P98" i="81"/>
  <c r="N98" i="81"/>
  <c r="K98" i="81"/>
  <c r="J114" i="81"/>
  <c r="Y47" i="40" s="1"/>
  <c r="AD47" i="40" s="1"/>
  <c r="N114" i="81"/>
  <c r="I114" i="81"/>
  <c r="H114" i="81"/>
  <c r="L114" i="81"/>
  <c r="E47" i="40"/>
  <c r="J47" i="40" s="1"/>
  <c r="P114" i="81"/>
  <c r="O47" i="40" s="1"/>
  <c r="T47" i="40" s="1"/>
  <c r="K114" i="81"/>
  <c r="M114" i="81"/>
  <c r="O114" i="81"/>
  <c r="H26" i="87"/>
  <c r="I45" i="87"/>
  <c r="I11" i="87"/>
  <c r="E38" i="87"/>
  <c r="N42" i="81"/>
  <c r="O42" i="81"/>
  <c r="L42" i="81"/>
  <c r="I42" i="81"/>
  <c r="P42" i="81"/>
  <c r="K42" i="81"/>
  <c r="M42" i="81"/>
  <c r="H42" i="81"/>
  <c r="J42" i="81"/>
  <c r="H17" i="87"/>
  <c r="M70" i="81"/>
  <c r="N70" i="81"/>
  <c r="P70" i="81"/>
  <c r="I70" i="81"/>
  <c r="K70" i="81"/>
  <c r="H70" i="81"/>
  <c r="J70" i="81"/>
  <c r="L70" i="81"/>
  <c r="O70" i="81"/>
  <c r="M86" i="81"/>
  <c r="J86" i="81"/>
  <c r="K86" i="81"/>
  <c r="P86" i="81"/>
  <c r="I86" i="81"/>
  <c r="O86" i="81"/>
  <c r="L86" i="81"/>
  <c r="H86" i="81"/>
  <c r="N86" i="81"/>
  <c r="F48" i="87"/>
  <c r="E14" i="87"/>
  <c r="D13" i="87"/>
  <c r="D12" i="87"/>
  <c r="K44" i="87"/>
  <c r="K42" i="87"/>
  <c r="K43" i="87"/>
  <c r="J28" i="87"/>
  <c r="J32" i="87"/>
  <c r="H108" i="81"/>
  <c r="L108" i="81"/>
  <c r="O108" i="81"/>
  <c r="K108" i="81"/>
  <c r="N108" i="81"/>
  <c r="I108" i="81"/>
  <c r="E46" i="40"/>
  <c r="J46" i="40" s="1"/>
  <c r="P108" i="81"/>
  <c r="J108" i="81"/>
  <c r="M108" i="81"/>
  <c r="K74" i="81"/>
  <c r="J74" i="81"/>
  <c r="P74" i="81"/>
  <c r="L74" i="81"/>
  <c r="I74" i="81"/>
  <c r="M74" i="81"/>
  <c r="H74" i="81"/>
  <c r="N74" i="81"/>
  <c r="O74" i="81"/>
  <c r="I33" i="87"/>
  <c r="I34" i="87"/>
  <c r="I57" i="87" s="1"/>
  <c r="I16" i="87"/>
  <c r="P53" i="81"/>
  <c r="O23" i="40" s="1"/>
  <c r="T23" i="40" s="1"/>
  <c r="K53" i="81"/>
  <c r="E23" i="40"/>
  <c r="J23" i="40" s="1"/>
  <c r="O53" i="81"/>
  <c r="L53" i="81"/>
  <c r="M53" i="81"/>
  <c r="N53" i="81"/>
  <c r="H53" i="81"/>
  <c r="I53" i="81"/>
  <c r="J53" i="81"/>
  <c r="Y23" i="40" s="1"/>
  <c r="AD23" i="40" s="1"/>
  <c r="K76" i="81"/>
  <c r="P76" i="81"/>
  <c r="E40" i="40"/>
  <c r="H76" i="81"/>
  <c r="J76" i="81"/>
  <c r="M76" i="81"/>
  <c r="O76" i="81"/>
  <c r="I76" i="81"/>
  <c r="N76" i="81"/>
  <c r="L76" i="81"/>
  <c r="E41" i="40"/>
  <c r="J41" i="40" s="1"/>
  <c r="I22" i="87"/>
  <c r="O60" i="81"/>
  <c r="L60" i="81"/>
  <c r="P60" i="81"/>
  <c r="M60" i="81"/>
  <c r="H60" i="81"/>
  <c r="N60" i="81"/>
  <c r="J60" i="81"/>
  <c r="E26" i="40"/>
  <c r="J26" i="40" s="1"/>
  <c r="K60" i="81"/>
  <c r="I60" i="81"/>
  <c r="H33" i="81"/>
  <c r="M33" i="81"/>
  <c r="P33" i="81"/>
  <c r="J33" i="81"/>
  <c r="K33" i="81"/>
  <c r="L33" i="81"/>
  <c r="O33" i="81"/>
  <c r="N33" i="81"/>
  <c r="I33" i="81"/>
  <c r="J39" i="87"/>
  <c r="J21" i="87"/>
  <c r="F40" i="87"/>
  <c r="K29" i="87"/>
  <c r="Y26" i="40" l="1"/>
  <c r="AD26" i="40" s="1"/>
  <c r="O46" i="40"/>
  <c r="T46" i="40" s="1"/>
  <c r="O18" i="40"/>
  <c r="T18" i="40" s="1"/>
  <c r="Y9" i="40"/>
  <c r="AD9" i="40" s="1"/>
  <c r="Y12" i="40"/>
  <c r="AD12" i="40" s="1"/>
  <c r="O27" i="40"/>
  <c r="T27" i="40" s="1"/>
  <c r="O9" i="40"/>
  <c r="T9" i="40" s="1"/>
  <c r="D55" i="87"/>
  <c r="Y46" i="40"/>
  <c r="AD46" i="40" s="1"/>
  <c r="K58" i="87"/>
  <c r="O19" i="40"/>
  <c r="T19" i="40" s="1"/>
  <c r="O26" i="40"/>
  <c r="T26" i="40" s="1"/>
  <c r="O45" i="40"/>
  <c r="T45" i="40" s="1"/>
  <c r="H58" i="87"/>
  <c r="H59" i="87"/>
  <c r="H60" i="87" s="1"/>
  <c r="Y18" i="40"/>
  <c r="AD18" i="40" s="1"/>
  <c r="Y45" i="40"/>
  <c r="AD45" i="40" s="1"/>
  <c r="K59" i="87"/>
  <c r="K60" i="87" s="1"/>
  <c r="G58" i="87"/>
  <c r="F58" i="87"/>
  <c r="O12" i="40"/>
  <c r="T12" i="40" s="1"/>
  <c r="Y19" i="40"/>
  <c r="AD19" i="40" s="1"/>
  <c r="W102" i="63"/>
  <c r="W108" i="63"/>
  <c r="W77" i="63"/>
  <c r="W94" i="63"/>
  <c r="W10" i="63"/>
  <c r="W30" i="63"/>
  <c r="W33" i="63"/>
  <c r="W99" i="63"/>
  <c r="W84" i="63"/>
  <c r="W67" i="63"/>
  <c r="W115" i="63"/>
  <c r="W37" i="63"/>
  <c r="W63" i="63"/>
  <c r="W64" i="63"/>
  <c r="W36" i="63"/>
  <c r="W55" i="63"/>
  <c r="W86" i="63"/>
  <c r="W48" i="63"/>
  <c r="W78" i="63"/>
  <c r="W74" i="63"/>
  <c r="W42" i="63"/>
  <c r="W66" i="63"/>
  <c r="W85" i="63"/>
  <c r="W38" i="63"/>
  <c r="W52" i="63"/>
  <c r="W31" i="63"/>
  <c r="W61" i="63"/>
  <c r="W47" i="63"/>
  <c r="W92" i="63"/>
  <c r="W107" i="63"/>
  <c r="W110" i="63"/>
  <c r="W50" i="63"/>
  <c r="W46" i="63"/>
  <c r="W91" i="63"/>
  <c r="W87" i="63"/>
  <c r="W105" i="63"/>
  <c r="W109" i="63"/>
  <c r="W83" i="63"/>
  <c r="W104" i="63"/>
  <c r="W24" i="63"/>
  <c r="W90" i="63"/>
  <c r="W17" i="63"/>
  <c r="W79" i="63"/>
  <c r="W22" i="63"/>
  <c r="W69" i="63"/>
  <c r="W111" i="63"/>
  <c r="W70" i="63"/>
  <c r="W51" i="63"/>
  <c r="W81" i="63"/>
  <c r="W45" i="63"/>
  <c r="W98" i="63"/>
  <c r="W106" i="63"/>
  <c r="W113" i="63"/>
  <c r="W13" i="63"/>
  <c r="W35" i="63"/>
  <c r="W62" i="63"/>
  <c r="W54" i="63"/>
  <c r="W114" i="63"/>
  <c r="W96" i="63"/>
  <c r="W82" i="63"/>
  <c r="W60" i="63"/>
  <c r="W19" i="63"/>
  <c r="W16" i="63"/>
  <c r="W57" i="63"/>
  <c r="W72" i="63"/>
  <c r="W41" i="63"/>
  <c r="W75" i="63"/>
  <c r="W39" i="63"/>
  <c r="W95" i="63"/>
  <c r="W58" i="63"/>
  <c r="W53" i="63"/>
  <c r="W112" i="63"/>
  <c r="W76" i="63"/>
  <c r="W27" i="63"/>
  <c r="W15" i="63"/>
  <c r="W88" i="63"/>
  <c r="W100" i="63"/>
  <c r="W59" i="63"/>
  <c r="W101" i="63"/>
  <c r="W11" i="63"/>
  <c r="W34" i="63"/>
  <c r="W28" i="63"/>
  <c r="W40" i="63"/>
  <c r="W32" i="63"/>
  <c r="W20" i="63"/>
  <c r="W73" i="63"/>
  <c r="W26" i="63"/>
  <c r="W23" i="63"/>
  <c r="W49" i="63"/>
  <c r="W68" i="63"/>
  <c r="W29" i="63"/>
  <c r="W44" i="63"/>
  <c r="W93" i="63"/>
  <c r="W65" i="63"/>
  <c r="W25" i="63"/>
  <c r="W89" i="63"/>
  <c r="W9" i="63"/>
  <c r="W14" i="63"/>
  <c r="W12" i="63"/>
  <c r="W103" i="63"/>
  <c r="W21" i="63"/>
  <c r="W80" i="63"/>
  <c r="W56" i="63"/>
  <c r="W71" i="63"/>
  <c r="W18" i="63"/>
  <c r="W97" i="63"/>
  <c r="W43" i="63"/>
  <c r="O14" i="40"/>
  <c r="T14" i="40" s="1"/>
  <c r="O38" i="40"/>
  <c r="T38" i="40" s="1"/>
  <c r="H55" i="87"/>
  <c r="H56" i="87" s="1"/>
  <c r="Y42" i="40"/>
  <c r="Y20" i="40"/>
  <c r="AD20" i="40" s="1"/>
  <c r="Y36" i="40"/>
  <c r="AD36" i="40" s="1"/>
  <c r="J10" i="40"/>
  <c r="Y25" i="40"/>
  <c r="AD25" i="40" s="1"/>
  <c r="Y27" i="40"/>
  <c r="AD27" i="40" s="1"/>
  <c r="E55" i="87"/>
  <c r="E56" i="87" s="1"/>
  <c r="D10" i="87"/>
  <c r="D53" i="87" s="1"/>
  <c r="G117" i="82"/>
  <c r="Y14" i="40"/>
  <c r="AD14" i="40" s="1"/>
  <c r="Q8" i="81"/>
  <c r="M116" i="63"/>
  <c r="Y38" i="40"/>
  <c r="AD38" i="40" s="1"/>
  <c r="Y15" i="40"/>
  <c r="AD15" i="40" s="1"/>
  <c r="J32" i="40"/>
  <c r="E55" i="40"/>
  <c r="E56" i="40" s="1"/>
  <c r="J58" i="87"/>
  <c r="G59" i="87"/>
  <c r="G60" i="87" s="1"/>
  <c r="Y24" i="40"/>
  <c r="AD24" i="40" s="1"/>
  <c r="I55" i="87"/>
  <c r="I56" i="87" s="1"/>
  <c r="O17" i="40"/>
  <c r="T17" i="40" s="1"/>
  <c r="I59" i="87"/>
  <c r="I60" i="87" s="1"/>
  <c r="J55" i="87"/>
  <c r="J56" i="87" s="1"/>
  <c r="E58" i="87"/>
  <c r="K55" i="87"/>
  <c r="K56" i="87" s="1"/>
  <c r="J31" i="40"/>
  <c r="Y30" i="40"/>
  <c r="AD30" i="40" s="1"/>
  <c r="O11" i="40"/>
  <c r="O10" i="40"/>
  <c r="O28" i="40"/>
  <c r="T28" i="40" s="1"/>
  <c r="Y28" i="40"/>
  <c r="AD28" i="40" s="1"/>
  <c r="H10" i="87"/>
  <c r="H53" i="87" s="1"/>
  <c r="K117" i="82"/>
  <c r="D59" i="87"/>
  <c r="D60" i="87" s="1"/>
  <c r="O15" i="40"/>
  <c r="T15" i="40" s="1"/>
  <c r="O42" i="40"/>
  <c r="O16" i="40"/>
  <c r="T16" i="40" s="1"/>
  <c r="Y40" i="40"/>
  <c r="Y41" i="40"/>
  <c r="AD41" i="40" s="1"/>
  <c r="K10" i="87"/>
  <c r="K53" i="87" s="1"/>
  <c r="N117" i="82"/>
  <c r="F55" i="87"/>
  <c r="Y37" i="40"/>
  <c r="AD37" i="40" s="1"/>
  <c r="J124" i="63"/>
  <c r="O32" i="40"/>
  <c r="O31" i="40"/>
  <c r="J59" i="87"/>
  <c r="J60" i="87" s="1"/>
  <c r="J116" i="63"/>
  <c r="G55" i="87"/>
  <c r="G56" i="87" s="1"/>
  <c r="O36" i="40"/>
  <c r="T36" i="40" s="1"/>
  <c r="Y16" i="40"/>
  <c r="AD16" i="40" s="1"/>
  <c r="J11" i="40"/>
  <c r="E53" i="40"/>
  <c r="E54" i="40" s="1"/>
  <c r="I58" i="87"/>
  <c r="J10" i="87"/>
  <c r="J53" i="87" s="1"/>
  <c r="M117" i="82"/>
  <c r="Y17" i="40"/>
  <c r="AD17" i="40" s="1"/>
  <c r="F56" i="87"/>
  <c r="O43" i="40"/>
  <c r="T43" i="40" s="1"/>
  <c r="D124" i="63"/>
  <c r="L117" i="63"/>
  <c r="O37" i="40"/>
  <c r="T37" i="40" s="1"/>
  <c r="O13" i="40"/>
  <c r="T13" i="40" s="1"/>
  <c r="H125" i="63"/>
  <c r="O24" i="40"/>
  <c r="T24" i="40" s="1"/>
  <c r="J117" i="82"/>
  <c r="G10" i="87"/>
  <c r="G53" i="87" s="1"/>
  <c r="J40" i="40"/>
  <c r="D56" i="87"/>
  <c r="F10" i="87"/>
  <c r="F53" i="87" s="1"/>
  <c r="I117" i="82"/>
  <c r="L117" i="82"/>
  <c r="I10" i="87"/>
  <c r="I53" i="87" s="1"/>
  <c r="D58" i="87"/>
  <c r="F122" i="63"/>
  <c r="N122" i="63" s="1"/>
  <c r="F121" i="63"/>
  <c r="N121" i="63" s="1"/>
  <c r="F123" i="63"/>
  <c r="N123" i="63" s="1"/>
  <c r="F119" i="63"/>
  <c r="N119" i="63" s="1"/>
  <c r="F120" i="63"/>
  <c r="N120" i="63" s="1"/>
  <c r="F117" i="63"/>
  <c r="F118" i="63"/>
  <c r="N118" i="63" s="1"/>
  <c r="F59" i="87"/>
  <c r="F60" i="87" s="1"/>
  <c r="Y31" i="40"/>
  <c r="Y32" i="40"/>
  <c r="Y13" i="40"/>
  <c r="AD13" i="40" s="1"/>
  <c r="D116" i="63"/>
  <c r="L9" i="63"/>
  <c r="J42" i="40"/>
  <c r="E57" i="40"/>
  <c r="E58" i="40" s="1"/>
  <c r="O25" i="40"/>
  <c r="T25" i="40" s="1"/>
  <c r="O41" i="40"/>
  <c r="T41" i="40" s="1"/>
  <c r="O40" i="40"/>
  <c r="E10" i="87"/>
  <c r="E53" i="87" s="1"/>
  <c r="H117" i="82"/>
  <c r="F77" i="63"/>
  <c r="N77" i="63" s="1"/>
  <c r="F104" i="63"/>
  <c r="N104" i="63" s="1"/>
  <c r="F84" i="63"/>
  <c r="N84" i="63" s="1"/>
  <c r="F27" i="63"/>
  <c r="N27" i="63" s="1"/>
  <c r="F79" i="63"/>
  <c r="N79" i="63" s="1"/>
  <c r="F43" i="63"/>
  <c r="N43" i="63" s="1"/>
  <c r="F9" i="63"/>
  <c r="F99" i="63"/>
  <c r="N99" i="63" s="1"/>
  <c r="F28" i="63"/>
  <c r="N28" i="63" s="1"/>
  <c r="F75" i="63"/>
  <c r="N75" i="63" s="1"/>
  <c r="F73" i="63"/>
  <c r="N73" i="63" s="1"/>
  <c r="F82" i="63"/>
  <c r="N82" i="63" s="1"/>
  <c r="F115" i="63"/>
  <c r="N115" i="63" s="1"/>
  <c r="F92" i="63"/>
  <c r="N92" i="63" s="1"/>
  <c r="F54" i="63"/>
  <c r="N54" i="63" s="1"/>
  <c r="F72" i="63"/>
  <c r="N72" i="63" s="1"/>
  <c r="F70" i="63"/>
  <c r="N70" i="63" s="1"/>
  <c r="F19" i="63"/>
  <c r="N19" i="63" s="1"/>
  <c r="F65" i="63"/>
  <c r="N65" i="63" s="1"/>
  <c r="F106" i="63"/>
  <c r="N106" i="63" s="1"/>
  <c r="F74" i="63"/>
  <c r="N74" i="63" s="1"/>
  <c r="F71" i="63"/>
  <c r="N71" i="63" s="1"/>
  <c r="F46" i="63"/>
  <c r="N46" i="63" s="1"/>
  <c r="F114" i="63"/>
  <c r="N114" i="63" s="1"/>
  <c r="F24" i="63"/>
  <c r="N24" i="63" s="1"/>
  <c r="F69" i="63"/>
  <c r="N69" i="63" s="1"/>
  <c r="F12" i="63"/>
  <c r="N12" i="63" s="1"/>
  <c r="F40" i="63"/>
  <c r="N40" i="63" s="1"/>
  <c r="F78" i="63"/>
  <c r="N78" i="63" s="1"/>
  <c r="F94" i="63"/>
  <c r="N94" i="63" s="1"/>
  <c r="F93" i="63"/>
  <c r="N93" i="63" s="1"/>
  <c r="F112" i="63"/>
  <c r="N112" i="63" s="1"/>
  <c r="F107" i="63"/>
  <c r="N107" i="63" s="1"/>
  <c r="F86" i="63"/>
  <c r="N86" i="63" s="1"/>
  <c r="F87" i="63"/>
  <c r="N87" i="63" s="1"/>
  <c r="F90" i="63"/>
  <c r="N90" i="63" s="1"/>
  <c r="F96" i="63"/>
  <c r="N96" i="63" s="1"/>
  <c r="F47" i="63"/>
  <c r="N47" i="63" s="1"/>
  <c r="F15" i="63"/>
  <c r="N15" i="63" s="1"/>
  <c r="F31" i="63"/>
  <c r="N31" i="63" s="1"/>
  <c r="F29" i="63"/>
  <c r="N29" i="63" s="1"/>
  <c r="F57" i="63"/>
  <c r="N57" i="63" s="1"/>
  <c r="F49" i="63"/>
  <c r="N49" i="63" s="1"/>
  <c r="F100" i="63"/>
  <c r="N100" i="63" s="1"/>
  <c r="F18" i="63"/>
  <c r="N18" i="63" s="1"/>
  <c r="F113" i="63"/>
  <c r="N113" i="63" s="1"/>
  <c r="F52" i="63"/>
  <c r="N52" i="63" s="1"/>
  <c r="F21" i="63"/>
  <c r="N21" i="63" s="1"/>
  <c r="F36" i="63"/>
  <c r="N36" i="63" s="1"/>
  <c r="F14" i="63"/>
  <c r="N14" i="63" s="1"/>
  <c r="F32" i="63"/>
  <c r="N32" i="63" s="1"/>
  <c r="F85" i="63"/>
  <c r="N85" i="63" s="1"/>
  <c r="F25" i="63"/>
  <c r="N25" i="63" s="1"/>
  <c r="F102" i="63"/>
  <c r="N102" i="63" s="1"/>
  <c r="F91" i="63"/>
  <c r="N91" i="63" s="1"/>
  <c r="F98" i="63"/>
  <c r="N98" i="63" s="1"/>
  <c r="F67" i="63"/>
  <c r="N67" i="63" s="1"/>
  <c r="F34" i="63"/>
  <c r="N34" i="63" s="1"/>
  <c r="F42" i="63"/>
  <c r="N42" i="63" s="1"/>
  <c r="F50" i="63"/>
  <c r="N50" i="63" s="1"/>
  <c r="F76" i="63"/>
  <c r="N76" i="63" s="1"/>
  <c r="F20" i="63"/>
  <c r="N20" i="63" s="1"/>
  <c r="F103" i="63"/>
  <c r="N103" i="63" s="1"/>
  <c r="F61" i="63"/>
  <c r="N61" i="63" s="1"/>
  <c r="F39" i="63"/>
  <c r="N39" i="63" s="1"/>
  <c r="F23" i="63"/>
  <c r="N23" i="63" s="1"/>
  <c r="F88" i="63"/>
  <c r="N88" i="63" s="1"/>
  <c r="F95" i="63"/>
  <c r="N95" i="63" s="1"/>
  <c r="F22" i="63"/>
  <c r="N22" i="63" s="1"/>
  <c r="F80" i="63"/>
  <c r="N80" i="63" s="1"/>
  <c r="F33" i="63"/>
  <c r="N33" i="63" s="1"/>
  <c r="F41" i="63"/>
  <c r="N41" i="63" s="1"/>
  <c r="F45" i="63"/>
  <c r="N45" i="63" s="1"/>
  <c r="F37" i="63"/>
  <c r="N37" i="63" s="1"/>
  <c r="F30" i="63"/>
  <c r="N30" i="63" s="1"/>
  <c r="F11" i="63"/>
  <c r="N11" i="63" s="1"/>
  <c r="F97" i="63"/>
  <c r="N97" i="63" s="1"/>
  <c r="F64" i="63"/>
  <c r="N64" i="63" s="1"/>
  <c r="F13" i="63"/>
  <c r="N13" i="63" s="1"/>
  <c r="F56" i="63"/>
  <c r="N56" i="63" s="1"/>
  <c r="F17" i="63"/>
  <c r="N17" i="63" s="1"/>
  <c r="F63" i="63"/>
  <c r="N63" i="63" s="1"/>
  <c r="F35" i="63"/>
  <c r="N35" i="63" s="1"/>
  <c r="F48" i="63"/>
  <c r="N48" i="63" s="1"/>
  <c r="F83" i="63"/>
  <c r="N83" i="63" s="1"/>
  <c r="F51" i="63"/>
  <c r="N51" i="63" s="1"/>
  <c r="F89" i="63"/>
  <c r="N89" i="63" s="1"/>
  <c r="F53" i="63"/>
  <c r="N53" i="63" s="1"/>
  <c r="F66" i="63"/>
  <c r="N66" i="63" s="1"/>
  <c r="F105" i="63"/>
  <c r="N105" i="63" s="1"/>
  <c r="F62" i="63"/>
  <c r="N62" i="63" s="1"/>
  <c r="F44" i="63"/>
  <c r="N44" i="63" s="1"/>
  <c r="F68" i="63"/>
  <c r="N68" i="63" s="1"/>
  <c r="F10" i="63"/>
  <c r="N10" i="63" s="1"/>
  <c r="F110" i="63"/>
  <c r="N110" i="63" s="1"/>
  <c r="F109" i="63"/>
  <c r="N109" i="63" s="1"/>
  <c r="F38" i="63"/>
  <c r="N38" i="63" s="1"/>
  <c r="F16" i="63"/>
  <c r="N16" i="63" s="1"/>
  <c r="F108" i="63"/>
  <c r="N108" i="63" s="1"/>
  <c r="F55" i="63"/>
  <c r="N55" i="63" s="1"/>
  <c r="F26" i="63"/>
  <c r="N26" i="63" s="1"/>
  <c r="F81" i="63"/>
  <c r="N81" i="63" s="1"/>
  <c r="F60" i="63"/>
  <c r="N60" i="63" s="1"/>
  <c r="F101" i="63"/>
  <c r="N101" i="63" s="1"/>
  <c r="F59" i="63"/>
  <c r="N59" i="63" s="1"/>
  <c r="F58" i="63"/>
  <c r="N58" i="63" s="1"/>
  <c r="F111" i="63"/>
  <c r="N111" i="63" s="1"/>
  <c r="Y43" i="40"/>
  <c r="AD43" i="40" s="1"/>
  <c r="E59" i="87"/>
  <c r="E60" i="87" s="1"/>
  <c r="O20" i="40"/>
  <c r="T20" i="40" s="1"/>
  <c r="O30" i="40"/>
  <c r="T30" i="40" s="1"/>
  <c r="Y10" i="40"/>
  <c r="Y11" i="40"/>
  <c r="D125" i="63" l="1"/>
  <c r="J125" i="63"/>
  <c r="D27" i="41"/>
  <c r="E50" i="87"/>
  <c r="E54" i="87" s="1"/>
  <c r="M115" i="81"/>
  <c r="T42" i="40"/>
  <c r="O57" i="40"/>
  <c r="O58" i="40" s="1"/>
  <c r="T10" i="40"/>
  <c r="Y53" i="40"/>
  <c r="Y54" i="40" s="1"/>
  <c r="AD11" i="40"/>
  <c r="N9" i="63"/>
  <c r="F116" i="63"/>
  <c r="N115" i="81"/>
  <c r="K50" i="87"/>
  <c r="K54" i="87" s="1"/>
  <c r="J27" i="41"/>
  <c r="T11" i="40"/>
  <c r="O53" i="40"/>
  <c r="O54" i="40" s="1"/>
  <c r="D50" i="87"/>
  <c r="D54" i="87" s="1"/>
  <c r="C27" i="41"/>
  <c r="T40" i="40"/>
  <c r="J115" i="81"/>
  <c r="T31" i="40"/>
  <c r="AD42" i="40"/>
  <c r="Y57" i="40"/>
  <c r="Y58" i="40" s="1"/>
  <c r="AD10" i="40"/>
  <c r="L116" i="63"/>
  <c r="O9" i="63" a="1"/>
  <c r="F124" i="63"/>
  <c r="N117" i="63"/>
  <c r="G50" i="87"/>
  <c r="G54" i="87" s="1"/>
  <c r="F27" i="41"/>
  <c r="I27" i="41"/>
  <c r="J50" i="87"/>
  <c r="J54" i="87" s="1"/>
  <c r="O55" i="40"/>
  <c r="O56" i="40" s="1"/>
  <c r="T32" i="40"/>
  <c r="H50" i="87"/>
  <c r="H54" i="87" s="1"/>
  <c r="G27" i="41"/>
  <c r="AD40" i="40"/>
  <c r="L115" i="81"/>
  <c r="Y55" i="40"/>
  <c r="Y56" i="40" s="1"/>
  <c r="AD32" i="40"/>
  <c r="K115" i="81"/>
  <c r="F50" i="87"/>
  <c r="F54" i="87" s="1"/>
  <c r="E27" i="41"/>
  <c r="L124" i="63"/>
  <c r="M8" i="81"/>
  <c r="M117" i="81" s="1"/>
  <c r="I8" i="81"/>
  <c r="I117" i="81" s="1"/>
  <c r="O8" i="81"/>
  <c r="O117" i="81" s="1"/>
  <c r="J8" i="81"/>
  <c r="E8" i="40"/>
  <c r="H8" i="81"/>
  <c r="H117" i="81" s="1"/>
  <c r="L8" i="81"/>
  <c r="L117" i="81" s="1"/>
  <c r="Q117" i="81"/>
  <c r="N8" i="81"/>
  <c r="N117" i="81" s="1"/>
  <c r="P8" i="81"/>
  <c r="K8" i="81"/>
  <c r="K117" i="81" s="1"/>
  <c r="W116" i="63"/>
  <c r="I50" i="87"/>
  <c r="I54" i="87" s="1"/>
  <c r="H27" i="41"/>
  <c r="AD31" i="40"/>
  <c r="O115" i="81"/>
  <c r="L125" i="63" l="1"/>
  <c r="F125" i="63"/>
  <c r="O118" i="81"/>
  <c r="I9" i="41"/>
  <c r="I17" i="41" s="1"/>
  <c r="Y8" i="40"/>
  <c r="J117" i="81"/>
  <c r="J118" i="81" s="1"/>
  <c r="N118" i="81"/>
  <c r="H9" i="41"/>
  <c r="H17" i="41" s="1"/>
  <c r="O28" i="63"/>
  <c r="O56" i="63"/>
  <c r="O50" i="63"/>
  <c r="O85" i="63"/>
  <c r="O44" i="63"/>
  <c r="O31" i="63"/>
  <c r="O15" i="63"/>
  <c r="O34" i="63"/>
  <c r="O113" i="63"/>
  <c r="O88" i="63"/>
  <c r="O21" i="63"/>
  <c r="O89" i="63"/>
  <c r="O110" i="63"/>
  <c r="O29" i="63"/>
  <c r="O93" i="63"/>
  <c r="O103" i="63"/>
  <c r="O26" i="63"/>
  <c r="O59" i="63"/>
  <c r="O108" i="63"/>
  <c r="O48" i="63"/>
  <c r="O67" i="63"/>
  <c r="O91" i="63"/>
  <c r="O112" i="63"/>
  <c r="O19" i="63"/>
  <c r="O38" i="63"/>
  <c r="O105" i="63"/>
  <c r="O96" i="63"/>
  <c r="O53" i="63"/>
  <c r="O20" i="63"/>
  <c r="O55" i="63"/>
  <c r="O90" i="63"/>
  <c r="O72" i="63"/>
  <c r="O43" i="63"/>
  <c r="O107" i="63"/>
  <c r="O114" i="63"/>
  <c r="O39" i="63"/>
  <c r="O23" i="63"/>
  <c r="O51" i="63"/>
  <c r="O104" i="63"/>
  <c r="O102" i="63"/>
  <c r="O100" i="63"/>
  <c r="O35" i="63"/>
  <c r="O76" i="63"/>
  <c r="O9" i="63"/>
  <c r="O41" i="63"/>
  <c r="O75" i="63"/>
  <c r="O54" i="63"/>
  <c r="O63" i="63"/>
  <c r="O45" i="63"/>
  <c r="O40" i="63"/>
  <c r="O46" i="63"/>
  <c r="O27" i="63"/>
  <c r="O24" i="63"/>
  <c r="O13" i="63"/>
  <c r="O79" i="63"/>
  <c r="O32" i="63"/>
  <c r="O22" i="63"/>
  <c r="O18" i="63"/>
  <c r="O101" i="63"/>
  <c r="O80" i="63"/>
  <c r="O65" i="63"/>
  <c r="O109" i="63"/>
  <c r="O97" i="63"/>
  <c r="O25" i="63"/>
  <c r="O70" i="63"/>
  <c r="O77" i="63"/>
  <c r="O61" i="63"/>
  <c r="O95" i="63"/>
  <c r="O71" i="63"/>
  <c r="O17" i="63"/>
  <c r="O83" i="63"/>
  <c r="O115" i="63"/>
  <c r="O10" i="63"/>
  <c r="O60" i="63"/>
  <c r="O57" i="63"/>
  <c r="O94" i="63"/>
  <c r="O73" i="63"/>
  <c r="O82" i="63"/>
  <c r="O87" i="63"/>
  <c r="O47" i="63"/>
  <c r="O12" i="63"/>
  <c r="O37" i="63"/>
  <c r="O74" i="63"/>
  <c r="O62" i="63"/>
  <c r="O52" i="63"/>
  <c r="O68" i="63"/>
  <c r="O33" i="63"/>
  <c r="O64" i="63"/>
  <c r="O69" i="63"/>
  <c r="O16" i="63"/>
  <c r="O99" i="63"/>
  <c r="O78" i="63"/>
  <c r="O98" i="63"/>
  <c r="O84" i="63"/>
  <c r="O42" i="63"/>
  <c r="O81" i="63"/>
  <c r="O49" i="63"/>
  <c r="O92" i="63"/>
  <c r="O111" i="63"/>
  <c r="O30" i="63"/>
  <c r="O14" i="63"/>
  <c r="O11" i="63"/>
  <c r="O66" i="63"/>
  <c r="O36" i="63"/>
  <c r="O106" i="63"/>
  <c r="O58" i="63"/>
  <c r="O86" i="63"/>
  <c r="F9" i="41"/>
  <c r="F17" i="41" s="1"/>
  <c r="K118" i="81"/>
  <c r="P117" i="81"/>
  <c r="O8" i="40"/>
  <c r="N116" i="63"/>
  <c r="G9" i="41"/>
  <c r="G17" i="41" s="1"/>
  <c r="L118" i="81"/>
  <c r="M118" i="81"/>
  <c r="E9" i="41"/>
  <c r="I115" i="81"/>
  <c r="N124" i="63"/>
  <c r="P115" i="81" s="1"/>
  <c r="E48" i="40"/>
  <c r="J8" i="40"/>
  <c r="U12" i="82" l="1"/>
  <c r="Q12" i="82"/>
  <c r="T12" i="82"/>
  <c r="V12" i="82"/>
  <c r="S12" i="82"/>
  <c r="Q11" i="63"/>
  <c r="O12" i="82"/>
  <c r="P12" i="82"/>
  <c r="R12" i="82"/>
  <c r="S11" i="63"/>
  <c r="O85" i="82"/>
  <c r="U85" i="82"/>
  <c r="T85" i="82"/>
  <c r="R85" i="82"/>
  <c r="S85" i="82"/>
  <c r="Q85" i="82"/>
  <c r="Q84" i="63"/>
  <c r="P85" i="82"/>
  <c r="V85" i="82"/>
  <c r="S84" i="63"/>
  <c r="Q68" i="63"/>
  <c r="Q69" i="82"/>
  <c r="P69" i="82"/>
  <c r="T69" i="82"/>
  <c r="U69" i="82"/>
  <c r="V69" i="82"/>
  <c r="S69" i="82"/>
  <c r="O69" i="82"/>
  <c r="R69" i="82"/>
  <c r="S68" i="63"/>
  <c r="V83" i="82"/>
  <c r="Q82" i="63"/>
  <c r="S83" i="82"/>
  <c r="O83" i="82"/>
  <c r="T83" i="82"/>
  <c r="R83" i="82"/>
  <c r="P83" i="82"/>
  <c r="Q83" i="82"/>
  <c r="U83" i="82"/>
  <c r="S82" i="63"/>
  <c r="Q17" i="63"/>
  <c r="T18" i="82"/>
  <c r="U18" i="82"/>
  <c r="O18" i="82"/>
  <c r="R18" i="82"/>
  <c r="P18" i="82"/>
  <c r="S18" i="82"/>
  <c r="V18" i="82"/>
  <c r="Q18" i="82"/>
  <c r="S17" i="63"/>
  <c r="Q110" i="82"/>
  <c r="T110" i="82"/>
  <c r="V110" i="82"/>
  <c r="U110" i="82"/>
  <c r="S110" i="82"/>
  <c r="R110" i="82"/>
  <c r="Q109" i="63"/>
  <c r="O110" i="82"/>
  <c r="P110" i="82"/>
  <c r="S109" i="63"/>
  <c r="R14" i="82"/>
  <c r="U14" i="82"/>
  <c r="T14" i="82"/>
  <c r="O14" i="82"/>
  <c r="Q13" i="63"/>
  <c r="P14" i="82"/>
  <c r="Q14" i="82"/>
  <c r="S14" i="82"/>
  <c r="V14" i="82"/>
  <c r="S13" i="63"/>
  <c r="R76" i="82"/>
  <c r="V76" i="82"/>
  <c r="U76" i="82"/>
  <c r="T76" i="82"/>
  <c r="O76" i="82"/>
  <c r="P76" i="82"/>
  <c r="S76" i="82"/>
  <c r="Q76" i="82"/>
  <c r="Q75" i="63"/>
  <c r="S75" i="63"/>
  <c r="T52" i="82"/>
  <c r="Q52" i="82"/>
  <c r="P52" i="82"/>
  <c r="O52" i="82"/>
  <c r="V52" i="82"/>
  <c r="R52" i="82"/>
  <c r="S52" i="82"/>
  <c r="Q51" i="63"/>
  <c r="U52" i="82"/>
  <c r="S51" i="63"/>
  <c r="T56" i="82"/>
  <c r="U56" i="82"/>
  <c r="P56" i="82"/>
  <c r="R56" i="82"/>
  <c r="Q55" i="63"/>
  <c r="O56" i="82"/>
  <c r="V56" i="82"/>
  <c r="S56" i="82"/>
  <c r="Q56" i="82"/>
  <c r="S55" i="63"/>
  <c r="P92" i="82"/>
  <c r="Q92" i="82"/>
  <c r="O92" i="82"/>
  <c r="S92" i="82"/>
  <c r="V92" i="82"/>
  <c r="Q91" i="63"/>
  <c r="U92" i="82"/>
  <c r="T92" i="82"/>
  <c r="R92" i="82"/>
  <c r="S91" i="63"/>
  <c r="R32" i="82"/>
  <c r="S32" i="82"/>
  <c r="P32" i="82"/>
  <c r="T32" i="82"/>
  <c r="O32" i="82"/>
  <c r="Q32" i="82"/>
  <c r="Q31" i="63"/>
  <c r="U32" i="82"/>
  <c r="V32" i="82"/>
  <c r="S31" i="63"/>
  <c r="O87" i="82"/>
  <c r="P87" i="82"/>
  <c r="R87" i="82"/>
  <c r="T87" i="82"/>
  <c r="Q87" i="82"/>
  <c r="Q86" i="63"/>
  <c r="S87" i="82"/>
  <c r="U87" i="82"/>
  <c r="V87" i="82"/>
  <c r="S86" i="63"/>
  <c r="S112" i="82"/>
  <c r="Q112" i="82"/>
  <c r="U112" i="82"/>
  <c r="P112" i="82"/>
  <c r="Q111" i="63"/>
  <c r="R112" i="82"/>
  <c r="O112" i="82"/>
  <c r="T112" i="82"/>
  <c r="V112" i="82"/>
  <c r="S111" i="63"/>
  <c r="T100" i="82"/>
  <c r="P100" i="82"/>
  <c r="Q100" i="82"/>
  <c r="Q99" i="63"/>
  <c r="S100" i="82"/>
  <c r="U100" i="82"/>
  <c r="O100" i="82"/>
  <c r="R100" i="82"/>
  <c r="V100" i="82"/>
  <c r="S99" i="63"/>
  <c r="U75" i="82"/>
  <c r="Q74" i="63"/>
  <c r="R75" i="82"/>
  <c r="S75" i="82"/>
  <c r="O75" i="82"/>
  <c r="V75" i="82"/>
  <c r="P75" i="82"/>
  <c r="Q75" i="82"/>
  <c r="T75" i="82"/>
  <c r="S74" i="63"/>
  <c r="T58" i="82"/>
  <c r="P58" i="82"/>
  <c r="R58" i="82"/>
  <c r="Q58" i="82"/>
  <c r="V58" i="82"/>
  <c r="O58" i="82"/>
  <c r="S58" i="82"/>
  <c r="Q57" i="63"/>
  <c r="U58" i="82"/>
  <c r="S57" i="63"/>
  <c r="U62" i="82"/>
  <c r="O62" i="82"/>
  <c r="Q62" i="82"/>
  <c r="P62" i="82"/>
  <c r="Q61" i="63"/>
  <c r="R62" i="82"/>
  <c r="S62" i="82"/>
  <c r="T62" i="82"/>
  <c r="V62" i="82"/>
  <c r="S61" i="63"/>
  <c r="T102" i="82"/>
  <c r="S102" i="82"/>
  <c r="P102" i="82"/>
  <c r="V102" i="82"/>
  <c r="Q101" i="63"/>
  <c r="R102" i="82"/>
  <c r="Q102" i="82"/>
  <c r="U102" i="82"/>
  <c r="O102" i="82"/>
  <c r="S101" i="63"/>
  <c r="V47" i="82"/>
  <c r="T47" i="82"/>
  <c r="O47" i="82"/>
  <c r="P47" i="82"/>
  <c r="Q47" i="82"/>
  <c r="R47" i="82"/>
  <c r="S47" i="82"/>
  <c r="U47" i="82"/>
  <c r="Q46" i="63"/>
  <c r="S46" i="63"/>
  <c r="T77" i="82"/>
  <c r="Q35" i="87" s="1"/>
  <c r="O77" i="82"/>
  <c r="L35" i="87" s="1"/>
  <c r="R77" i="82"/>
  <c r="O35" i="87" s="1"/>
  <c r="Q77" i="82"/>
  <c r="N35" i="87" s="1"/>
  <c r="Q76" i="63"/>
  <c r="P77" i="82"/>
  <c r="M35" i="87" s="1"/>
  <c r="S77" i="82"/>
  <c r="P35" i="87" s="1"/>
  <c r="U77" i="82"/>
  <c r="R35" i="87" s="1"/>
  <c r="V77" i="82"/>
  <c r="S35" i="87" s="1"/>
  <c r="S76" i="63"/>
  <c r="U115" i="82"/>
  <c r="R31" i="87" s="1"/>
  <c r="S115" i="82"/>
  <c r="P31" i="87" s="1"/>
  <c r="O115" i="82"/>
  <c r="L31" i="87" s="1"/>
  <c r="Q115" i="82"/>
  <c r="N31" i="87" s="1"/>
  <c r="T115" i="82"/>
  <c r="Q31" i="87" s="1"/>
  <c r="R115" i="82"/>
  <c r="O31" i="87" s="1"/>
  <c r="Q114" i="63"/>
  <c r="V115" i="82"/>
  <c r="S31" i="87" s="1"/>
  <c r="P115" i="82"/>
  <c r="M31" i="87" s="1"/>
  <c r="S114" i="63"/>
  <c r="R97" i="82"/>
  <c r="Q97" i="82"/>
  <c r="S97" i="82"/>
  <c r="U97" i="82"/>
  <c r="Q96" i="63"/>
  <c r="V97" i="82"/>
  <c r="T97" i="82"/>
  <c r="P97" i="82"/>
  <c r="O97" i="82"/>
  <c r="S96" i="63"/>
  <c r="U109" i="82"/>
  <c r="Q109" i="82"/>
  <c r="T109" i="82"/>
  <c r="P109" i="82"/>
  <c r="S109" i="82"/>
  <c r="Q108" i="63"/>
  <c r="V109" i="82"/>
  <c r="O109" i="82"/>
  <c r="R109" i="82"/>
  <c r="S108" i="63"/>
  <c r="T22" i="82"/>
  <c r="Q21" i="63"/>
  <c r="V22" i="82"/>
  <c r="S22" i="82"/>
  <c r="U22" i="82"/>
  <c r="R22" i="82"/>
  <c r="O22" i="82"/>
  <c r="Q22" i="82"/>
  <c r="P22" i="82"/>
  <c r="S21" i="63"/>
  <c r="P51" i="82"/>
  <c r="M22" i="87" s="1"/>
  <c r="V51" i="82"/>
  <c r="Q50" i="63"/>
  <c r="U51" i="82"/>
  <c r="R22" i="87" s="1"/>
  <c r="T51" i="82"/>
  <c r="Q22" i="87" s="1"/>
  <c r="R51" i="82"/>
  <c r="O22" i="87" s="1"/>
  <c r="O51" i="82"/>
  <c r="S51" i="82"/>
  <c r="Q51" i="82"/>
  <c r="N22" i="87" s="1"/>
  <c r="S50" i="63"/>
  <c r="J48" i="40"/>
  <c r="O59" i="82"/>
  <c r="Q58" i="63"/>
  <c r="Q59" i="82"/>
  <c r="V59" i="82"/>
  <c r="P59" i="82"/>
  <c r="R59" i="82"/>
  <c r="U59" i="82"/>
  <c r="S59" i="82"/>
  <c r="T59" i="82"/>
  <c r="S58" i="63"/>
  <c r="V93" i="82"/>
  <c r="T93" i="82"/>
  <c r="S93" i="82"/>
  <c r="Q93" i="82"/>
  <c r="U93" i="82"/>
  <c r="Q92" i="63"/>
  <c r="O93" i="82"/>
  <c r="P93" i="82"/>
  <c r="R93" i="82"/>
  <c r="S92" i="63"/>
  <c r="U17" i="82"/>
  <c r="P17" i="82"/>
  <c r="T17" i="82"/>
  <c r="V17" i="82"/>
  <c r="Q16" i="63"/>
  <c r="Q17" i="82"/>
  <c r="S17" i="82"/>
  <c r="R17" i="82"/>
  <c r="O17" i="82"/>
  <c r="S16" i="63"/>
  <c r="P38" i="82"/>
  <c r="Q38" i="82"/>
  <c r="O38" i="82"/>
  <c r="T38" i="82"/>
  <c r="S38" i="82"/>
  <c r="V38" i="82"/>
  <c r="Q37" i="63"/>
  <c r="U38" i="82"/>
  <c r="R38" i="82"/>
  <c r="S37" i="63"/>
  <c r="O61" i="82"/>
  <c r="P61" i="82"/>
  <c r="U61" i="82"/>
  <c r="S61" i="82"/>
  <c r="T61" i="82"/>
  <c r="Q60" i="63"/>
  <c r="V61" i="82"/>
  <c r="R61" i="82"/>
  <c r="Q61" i="82"/>
  <c r="S60" i="63"/>
  <c r="V78" i="82"/>
  <c r="S78" i="82"/>
  <c r="R78" i="82"/>
  <c r="U78" i="82"/>
  <c r="T78" i="82"/>
  <c r="O78" i="82"/>
  <c r="Q77" i="63"/>
  <c r="P78" i="82"/>
  <c r="Q78" i="82"/>
  <c r="S77" i="63"/>
  <c r="V19" i="82"/>
  <c r="T19" i="82"/>
  <c r="R19" i="82"/>
  <c r="Q18" i="63"/>
  <c r="U19" i="82"/>
  <c r="O19" i="82"/>
  <c r="Q19" i="82"/>
  <c r="P19" i="82"/>
  <c r="S19" i="82"/>
  <c r="S18" i="63"/>
  <c r="S41" i="82"/>
  <c r="T41" i="82"/>
  <c r="V41" i="82"/>
  <c r="Q41" i="82"/>
  <c r="U41" i="82"/>
  <c r="P41" i="82"/>
  <c r="O41" i="82"/>
  <c r="R41" i="82"/>
  <c r="Q40" i="63"/>
  <c r="S40" i="63"/>
  <c r="V36" i="82"/>
  <c r="Q36" i="82"/>
  <c r="O36" i="82"/>
  <c r="Q35" i="63"/>
  <c r="R36" i="82"/>
  <c r="S36" i="82"/>
  <c r="T36" i="82"/>
  <c r="U36" i="82"/>
  <c r="P36" i="82"/>
  <c r="S35" i="63"/>
  <c r="P108" i="82"/>
  <c r="Q108" i="82"/>
  <c r="T108" i="82"/>
  <c r="R108" i="82"/>
  <c r="U108" i="82"/>
  <c r="S108" i="82"/>
  <c r="V108" i="82"/>
  <c r="O108" i="82"/>
  <c r="Q107" i="63"/>
  <c r="S107" i="63"/>
  <c r="Q106" i="82"/>
  <c r="P106" i="82"/>
  <c r="Q105" i="63"/>
  <c r="T106" i="82"/>
  <c r="U106" i="82"/>
  <c r="V106" i="82"/>
  <c r="R106" i="82"/>
  <c r="S106" i="82"/>
  <c r="O106" i="82"/>
  <c r="S105" i="63"/>
  <c r="Q59" i="63"/>
  <c r="V60" i="82"/>
  <c r="P60" i="82"/>
  <c r="O60" i="82"/>
  <c r="R60" i="82"/>
  <c r="Q60" i="82"/>
  <c r="S60" i="82"/>
  <c r="U60" i="82"/>
  <c r="T60" i="82"/>
  <c r="S59" i="63"/>
  <c r="O89" i="82"/>
  <c r="P89" i="82"/>
  <c r="U89" i="82"/>
  <c r="R89" i="82"/>
  <c r="T89" i="82"/>
  <c r="V89" i="82"/>
  <c r="Q89" i="82"/>
  <c r="Q88" i="63"/>
  <c r="S89" i="82"/>
  <c r="S88" i="63"/>
  <c r="V57" i="82"/>
  <c r="R57" i="82"/>
  <c r="T57" i="82"/>
  <c r="S57" i="82"/>
  <c r="Q57" i="82"/>
  <c r="Q56" i="63"/>
  <c r="P57" i="82"/>
  <c r="U57" i="82"/>
  <c r="O57" i="82"/>
  <c r="S56" i="63"/>
  <c r="D9" i="41"/>
  <c r="D17" i="41" s="1"/>
  <c r="I118" i="81"/>
  <c r="Q30" i="82"/>
  <c r="T30" i="82"/>
  <c r="S30" i="82"/>
  <c r="U30" i="82"/>
  <c r="V30" i="82"/>
  <c r="R30" i="82"/>
  <c r="P30" i="82"/>
  <c r="Q29" i="63"/>
  <c r="O30" i="82"/>
  <c r="S29" i="63"/>
  <c r="P107" i="82"/>
  <c r="O107" i="82"/>
  <c r="T107" i="82"/>
  <c r="S107" i="82"/>
  <c r="Q106" i="63"/>
  <c r="U107" i="82"/>
  <c r="R107" i="82"/>
  <c r="Q107" i="82"/>
  <c r="V107" i="82"/>
  <c r="S106" i="63"/>
  <c r="S50" i="82"/>
  <c r="V50" i="82"/>
  <c r="T50" i="82"/>
  <c r="U50" i="82"/>
  <c r="R50" i="82"/>
  <c r="Q49" i="63"/>
  <c r="Q50" i="82"/>
  <c r="O50" i="82"/>
  <c r="P50" i="82"/>
  <c r="S49" i="63"/>
  <c r="Q69" i="63"/>
  <c r="R70" i="82"/>
  <c r="P70" i="82"/>
  <c r="U70" i="82"/>
  <c r="S70" i="82"/>
  <c r="Q70" i="82"/>
  <c r="T70" i="82"/>
  <c r="O70" i="82"/>
  <c r="V70" i="82"/>
  <c r="S69" i="63"/>
  <c r="U13" i="82"/>
  <c r="O13" i="82"/>
  <c r="V13" i="82"/>
  <c r="S13" i="82"/>
  <c r="P13" i="82"/>
  <c r="Q12" i="63"/>
  <c r="T13" i="82"/>
  <c r="R13" i="82"/>
  <c r="Q13" i="82"/>
  <c r="S12" i="63"/>
  <c r="R11" i="82"/>
  <c r="S11" i="82"/>
  <c r="Q11" i="82"/>
  <c r="V11" i="82"/>
  <c r="U11" i="82"/>
  <c r="O11" i="82"/>
  <c r="T11" i="82"/>
  <c r="P11" i="82"/>
  <c r="Q10" i="63"/>
  <c r="S10" i="63"/>
  <c r="Q70" i="63"/>
  <c r="T71" i="82"/>
  <c r="Q71" i="82"/>
  <c r="R71" i="82"/>
  <c r="O71" i="82"/>
  <c r="S71" i="82"/>
  <c r="U71" i="82"/>
  <c r="V71" i="82"/>
  <c r="P71" i="82"/>
  <c r="S70" i="63"/>
  <c r="Q23" i="82"/>
  <c r="Q22" i="63"/>
  <c r="U23" i="82"/>
  <c r="P23" i="82"/>
  <c r="S23" i="82"/>
  <c r="R23" i="82"/>
  <c r="T23" i="82"/>
  <c r="O23" i="82"/>
  <c r="V23" i="82"/>
  <c r="S22" i="63"/>
  <c r="T46" i="82"/>
  <c r="S46" i="82"/>
  <c r="Q46" i="82"/>
  <c r="P46" i="82"/>
  <c r="Q45" i="63"/>
  <c r="O46" i="82"/>
  <c r="R46" i="82"/>
  <c r="U46" i="82"/>
  <c r="V46" i="82"/>
  <c r="S45" i="63"/>
  <c r="O101" i="82"/>
  <c r="T101" i="82"/>
  <c r="V101" i="82"/>
  <c r="Q100" i="63"/>
  <c r="Q101" i="82"/>
  <c r="S101" i="82"/>
  <c r="R101" i="82"/>
  <c r="P101" i="82"/>
  <c r="U101" i="82"/>
  <c r="S100" i="63"/>
  <c r="Q44" i="82"/>
  <c r="Q43" i="63"/>
  <c r="U44" i="82"/>
  <c r="R44" i="82"/>
  <c r="T44" i="82"/>
  <c r="S44" i="82"/>
  <c r="V44" i="82"/>
  <c r="P44" i="82"/>
  <c r="O44" i="82"/>
  <c r="S43" i="63"/>
  <c r="R39" i="82"/>
  <c r="Q38" i="63"/>
  <c r="Q39" i="82"/>
  <c r="P39" i="82"/>
  <c r="U39" i="82"/>
  <c r="O39" i="82"/>
  <c r="T39" i="82"/>
  <c r="S39" i="82"/>
  <c r="V39" i="82"/>
  <c r="S38" i="63"/>
  <c r="T27" i="82"/>
  <c r="U27" i="82"/>
  <c r="P27" i="82"/>
  <c r="S27" i="82"/>
  <c r="Q27" i="82"/>
  <c r="Q26" i="63"/>
  <c r="V27" i="82"/>
  <c r="O27" i="82"/>
  <c r="R27" i="82"/>
  <c r="S26" i="63"/>
  <c r="R114" i="82"/>
  <c r="Q114" i="82"/>
  <c r="S114" i="82"/>
  <c r="P114" i="82"/>
  <c r="V114" i="82"/>
  <c r="T114" i="82"/>
  <c r="U114" i="82"/>
  <c r="O114" i="82"/>
  <c r="Q113" i="63"/>
  <c r="S113" i="63"/>
  <c r="P29" i="82"/>
  <c r="V29" i="82"/>
  <c r="S29" i="82"/>
  <c r="T29" i="82"/>
  <c r="R29" i="82"/>
  <c r="Q28" i="63"/>
  <c r="O29" i="82"/>
  <c r="Q29" i="82"/>
  <c r="U29" i="82"/>
  <c r="S28" i="63"/>
  <c r="J9" i="41"/>
  <c r="P118" i="81"/>
  <c r="N125" i="63"/>
  <c r="Q115" i="81" s="1"/>
  <c r="H115" i="81"/>
  <c r="H118" i="81" s="1"/>
  <c r="Q37" i="82"/>
  <c r="Q36" i="63"/>
  <c r="S37" i="82"/>
  <c r="R37" i="82"/>
  <c r="T37" i="82"/>
  <c r="U37" i="82"/>
  <c r="P37" i="82"/>
  <c r="V37" i="82"/>
  <c r="O37" i="82"/>
  <c r="S36" i="63"/>
  <c r="Q81" i="63"/>
  <c r="P82" i="82"/>
  <c r="Q82" i="82"/>
  <c r="R82" i="82"/>
  <c r="T82" i="82"/>
  <c r="S82" i="82"/>
  <c r="O82" i="82"/>
  <c r="U82" i="82"/>
  <c r="V82" i="82"/>
  <c r="S81" i="63"/>
  <c r="O65" i="82"/>
  <c r="R65" i="82"/>
  <c r="S65" i="82"/>
  <c r="Q65" i="82"/>
  <c r="T65" i="82"/>
  <c r="P65" i="82"/>
  <c r="V65" i="82"/>
  <c r="U65" i="82"/>
  <c r="Q64" i="63"/>
  <c r="S64" i="63"/>
  <c r="T48" i="82"/>
  <c r="R48" i="82"/>
  <c r="Q48" i="82"/>
  <c r="P48" i="82"/>
  <c r="U48" i="82"/>
  <c r="V48" i="82"/>
  <c r="S48" i="82"/>
  <c r="O48" i="82"/>
  <c r="Q47" i="63"/>
  <c r="S47" i="63"/>
  <c r="T116" i="82"/>
  <c r="Q49" i="87" s="1"/>
  <c r="V116" i="82"/>
  <c r="S49" i="87" s="1"/>
  <c r="P116" i="82"/>
  <c r="M49" i="87" s="1"/>
  <c r="S116" i="82"/>
  <c r="P49" i="87" s="1"/>
  <c r="U116" i="82"/>
  <c r="R49" i="87" s="1"/>
  <c r="R116" i="82"/>
  <c r="O49" i="87" s="1"/>
  <c r="Q116" i="82"/>
  <c r="N49" i="87" s="1"/>
  <c r="Q115" i="63"/>
  <c r="O116" i="82"/>
  <c r="L49" i="87" s="1"/>
  <c r="S115" i="63"/>
  <c r="V26" i="82"/>
  <c r="P26" i="82"/>
  <c r="R26" i="82"/>
  <c r="S26" i="82"/>
  <c r="T26" i="82"/>
  <c r="Q25" i="63"/>
  <c r="O26" i="82"/>
  <c r="Q26" i="82"/>
  <c r="U26" i="82"/>
  <c r="S25" i="63"/>
  <c r="V33" i="82"/>
  <c r="R33" i="82"/>
  <c r="P33" i="82"/>
  <c r="Q33" i="82"/>
  <c r="O33" i="82"/>
  <c r="S33" i="82"/>
  <c r="Q32" i="63"/>
  <c r="U33" i="82"/>
  <c r="T33" i="82"/>
  <c r="S32" i="63"/>
  <c r="Q63" i="63"/>
  <c r="U64" i="82"/>
  <c r="R64" i="82"/>
  <c r="O64" i="82"/>
  <c r="P64" i="82"/>
  <c r="V64" i="82"/>
  <c r="S64" i="82"/>
  <c r="Q64" i="82"/>
  <c r="T64" i="82"/>
  <c r="S63" i="63"/>
  <c r="V103" i="82"/>
  <c r="R103" i="82"/>
  <c r="O103" i="82"/>
  <c r="T103" i="82"/>
  <c r="U103" i="82"/>
  <c r="Q102" i="63"/>
  <c r="S103" i="82"/>
  <c r="Q103" i="82"/>
  <c r="P103" i="82"/>
  <c r="S102" i="63"/>
  <c r="R73" i="82"/>
  <c r="T73" i="82"/>
  <c r="Q73" i="82"/>
  <c r="S73" i="82"/>
  <c r="V73" i="82"/>
  <c r="O73" i="82"/>
  <c r="P73" i="82"/>
  <c r="U73" i="82"/>
  <c r="Q72" i="63"/>
  <c r="S72" i="63"/>
  <c r="P20" i="82"/>
  <c r="R20" i="82"/>
  <c r="V20" i="82"/>
  <c r="U20" i="82"/>
  <c r="Q19" i="63"/>
  <c r="T20" i="82"/>
  <c r="Q20" i="82"/>
  <c r="S20" i="82"/>
  <c r="O20" i="82"/>
  <c r="S19" i="63"/>
  <c r="Q103" i="63"/>
  <c r="T104" i="82"/>
  <c r="S104" i="82"/>
  <c r="O104" i="82"/>
  <c r="R104" i="82"/>
  <c r="Q104" i="82"/>
  <c r="V104" i="82"/>
  <c r="P104" i="82"/>
  <c r="U104" i="82"/>
  <c r="S103" i="63"/>
  <c r="Q34" i="63"/>
  <c r="O35" i="82"/>
  <c r="P35" i="82"/>
  <c r="Q35" i="82"/>
  <c r="V35" i="82"/>
  <c r="R35" i="82"/>
  <c r="S35" i="82"/>
  <c r="T35" i="82"/>
  <c r="U35" i="82"/>
  <c r="S34" i="63"/>
  <c r="T8" i="40"/>
  <c r="O48" i="40"/>
  <c r="U67" i="82"/>
  <c r="Q67" i="82"/>
  <c r="V67" i="82"/>
  <c r="S67" i="82"/>
  <c r="P67" i="82"/>
  <c r="O67" i="82"/>
  <c r="R67" i="82"/>
  <c r="T67" i="82"/>
  <c r="Q66" i="63"/>
  <c r="S66" i="63"/>
  <c r="U43" i="82"/>
  <c r="Q43" i="82"/>
  <c r="T43" i="82"/>
  <c r="O43" i="82"/>
  <c r="P43" i="82"/>
  <c r="Q42" i="63"/>
  <c r="R43" i="82"/>
  <c r="V43" i="82"/>
  <c r="S43" i="82"/>
  <c r="S42" i="63"/>
  <c r="O34" i="82"/>
  <c r="P34" i="82"/>
  <c r="S34" i="82"/>
  <c r="Q34" i="82"/>
  <c r="R34" i="82"/>
  <c r="V34" i="82"/>
  <c r="T34" i="82"/>
  <c r="Q33" i="63"/>
  <c r="U34" i="82"/>
  <c r="S33" i="63"/>
  <c r="R88" i="82"/>
  <c r="V88" i="82"/>
  <c r="P88" i="82"/>
  <c r="U88" i="82"/>
  <c r="Q87" i="63"/>
  <c r="S88" i="82"/>
  <c r="Q88" i="82"/>
  <c r="O88" i="82"/>
  <c r="T88" i="82"/>
  <c r="S87" i="63"/>
  <c r="R84" i="82"/>
  <c r="V84" i="82"/>
  <c r="Q83" i="63"/>
  <c r="O84" i="82"/>
  <c r="Q84" i="82"/>
  <c r="U84" i="82"/>
  <c r="S84" i="82"/>
  <c r="T84" i="82"/>
  <c r="P84" i="82"/>
  <c r="S83" i="63"/>
  <c r="U98" i="82"/>
  <c r="R41" i="87" s="1"/>
  <c r="S98" i="82"/>
  <c r="P41" i="87" s="1"/>
  <c r="O98" i="82"/>
  <c r="L41" i="87" s="1"/>
  <c r="V98" i="82"/>
  <c r="S41" i="87" s="1"/>
  <c r="R98" i="82"/>
  <c r="O41" i="87" s="1"/>
  <c r="Q97" i="63"/>
  <c r="T98" i="82"/>
  <c r="Q41" i="87" s="1"/>
  <c r="Q98" i="82"/>
  <c r="N41" i="87" s="1"/>
  <c r="P98" i="82"/>
  <c r="M41" i="87" s="1"/>
  <c r="S97" i="63"/>
  <c r="Q80" i="82"/>
  <c r="N37" i="87" s="1"/>
  <c r="T80" i="82"/>
  <c r="Q37" i="87" s="1"/>
  <c r="Q79" i="63"/>
  <c r="O80" i="82"/>
  <c r="L37" i="87" s="1"/>
  <c r="S80" i="82"/>
  <c r="P37" i="87" s="1"/>
  <c r="P80" i="82"/>
  <c r="M37" i="87" s="1"/>
  <c r="R80" i="82"/>
  <c r="O37" i="87" s="1"/>
  <c r="U80" i="82"/>
  <c r="R37" i="87" s="1"/>
  <c r="V80" i="82"/>
  <c r="S37" i="87" s="1"/>
  <c r="S79" i="63"/>
  <c r="T55" i="82"/>
  <c r="Q25" i="87" s="1"/>
  <c r="V55" i="82"/>
  <c r="S25" i="87" s="1"/>
  <c r="Q55" i="82"/>
  <c r="N25" i="87" s="1"/>
  <c r="R55" i="82"/>
  <c r="O25" i="87" s="1"/>
  <c r="O55" i="82"/>
  <c r="L25" i="87" s="1"/>
  <c r="U55" i="82"/>
  <c r="R25" i="87" s="1"/>
  <c r="Q54" i="63"/>
  <c r="P55" i="82"/>
  <c r="M25" i="87" s="1"/>
  <c r="S55" i="82"/>
  <c r="P25" i="87" s="1"/>
  <c r="S54" i="63"/>
  <c r="Q105" i="82"/>
  <c r="N46" i="87" s="1"/>
  <c r="Q104" i="63"/>
  <c r="V105" i="82"/>
  <c r="S46" i="87" s="1"/>
  <c r="O105" i="82"/>
  <c r="L46" i="87" s="1"/>
  <c r="R105" i="82"/>
  <c r="O46" i="87" s="1"/>
  <c r="U105" i="82"/>
  <c r="R46" i="87" s="1"/>
  <c r="S105" i="82"/>
  <c r="P46" i="87" s="1"/>
  <c r="P105" i="82"/>
  <c r="M46" i="87" s="1"/>
  <c r="T105" i="82"/>
  <c r="Q46" i="87" s="1"/>
  <c r="S104" i="63"/>
  <c r="P91" i="82"/>
  <c r="V91" i="82"/>
  <c r="Q90" i="63"/>
  <c r="U91" i="82"/>
  <c r="R91" i="82"/>
  <c r="T91" i="82"/>
  <c r="Q91" i="82"/>
  <c r="O91" i="82"/>
  <c r="S91" i="82"/>
  <c r="S90" i="63"/>
  <c r="S113" i="82"/>
  <c r="V113" i="82"/>
  <c r="U113" i="82"/>
  <c r="R113" i="82"/>
  <c r="O113" i="82"/>
  <c r="T113" i="82"/>
  <c r="Q113" i="82"/>
  <c r="Q112" i="63"/>
  <c r="P113" i="82"/>
  <c r="S112" i="63"/>
  <c r="R94" i="82"/>
  <c r="V94" i="82"/>
  <c r="Q93" i="63"/>
  <c r="T94" i="82"/>
  <c r="U94" i="82"/>
  <c r="O94" i="82"/>
  <c r="S94" i="82"/>
  <c r="Q94" i="82"/>
  <c r="P94" i="82"/>
  <c r="S93" i="63"/>
  <c r="U16" i="82"/>
  <c r="O16" i="82"/>
  <c r="T16" i="82"/>
  <c r="S16" i="82"/>
  <c r="R16" i="82"/>
  <c r="P16" i="82"/>
  <c r="V16" i="82"/>
  <c r="Q16" i="82"/>
  <c r="Q15" i="63"/>
  <c r="S15" i="63"/>
  <c r="AD8" i="40"/>
  <c r="Y48" i="40"/>
  <c r="E17" i="41"/>
  <c r="U15" i="82"/>
  <c r="R15" i="82"/>
  <c r="V15" i="82"/>
  <c r="P15" i="82"/>
  <c r="Q14" i="63"/>
  <c r="T15" i="82"/>
  <c r="Q11" i="87" s="1"/>
  <c r="O15" i="82"/>
  <c r="Q15" i="82"/>
  <c r="S15" i="82"/>
  <c r="S14" i="63"/>
  <c r="R99" i="82"/>
  <c r="P99" i="82"/>
  <c r="T99" i="82"/>
  <c r="Q44" i="87" s="1"/>
  <c r="S99" i="82"/>
  <c r="P44" i="87" s="1"/>
  <c r="U99" i="82"/>
  <c r="R44" i="87" s="1"/>
  <c r="Q98" i="63"/>
  <c r="O99" i="82"/>
  <c r="L44" i="87" s="1"/>
  <c r="Q99" i="82"/>
  <c r="V99" i="82"/>
  <c r="S44" i="87" s="1"/>
  <c r="S98" i="63"/>
  <c r="O53" i="82"/>
  <c r="L23" i="87" s="1"/>
  <c r="P53" i="82"/>
  <c r="M23" i="87" s="1"/>
  <c r="Q53" i="82"/>
  <c r="N23" i="87" s="1"/>
  <c r="Q52" i="63"/>
  <c r="S53" i="82"/>
  <c r="P23" i="87" s="1"/>
  <c r="V53" i="82"/>
  <c r="S23" i="87" s="1"/>
  <c r="U53" i="82"/>
  <c r="R23" i="87" s="1"/>
  <c r="T53" i="82"/>
  <c r="Q23" i="87" s="1"/>
  <c r="R53" i="82"/>
  <c r="O23" i="87" s="1"/>
  <c r="S52" i="63"/>
  <c r="T74" i="82"/>
  <c r="R74" i="82"/>
  <c r="S74" i="82"/>
  <c r="V74" i="82"/>
  <c r="O74" i="82"/>
  <c r="Q74" i="82"/>
  <c r="P74" i="82"/>
  <c r="U74" i="82"/>
  <c r="Q73" i="63"/>
  <c r="S73" i="63"/>
  <c r="S72" i="82"/>
  <c r="R72" i="82"/>
  <c r="Q72" i="82"/>
  <c r="T72" i="82"/>
  <c r="V72" i="82"/>
  <c r="Q71" i="63"/>
  <c r="P72" i="82"/>
  <c r="U72" i="82"/>
  <c r="O72" i="82"/>
  <c r="S71" i="63"/>
  <c r="U66" i="82"/>
  <c r="T66" i="82"/>
  <c r="S66" i="82"/>
  <c r="Q65" i="63"/>
  <c r="R66" i="82"/>
  <c r="V66" i="82"/>
  <c r="Q66" i="82"/>
  <c r="P66" i="82"/>
  <c r="O66" i="82"/>
  <c r="S65" i="63"/>
  <c r="Q24" i="63"/>
  <c r="V25" i="82"/>
  <c r="R25" i="82"/>
  <c r="U25" i="82"/>
  <c r="T25" i="82"/>
  <c r="S25" i="82"/>
  <c r="Q25" i="82"/>
  <c r="P25" i="82"/>
  <c r="O25" i="82"/>
  <c r="S24" i="63"/>
  <c r="Q41" i="63"/>
  <c r="V42" i="82"/>
  <c r="S42" i="82"/>
  <c r="P42" i="82"/>
  <c r="T42" i="82"/>
  <c r="U42" i="82"/>
  <c r="O42" i="82"/>
  <c r="Q42" i="82"/>
  <c r="R42" i="82"/>
  <c r="S41" i="63"/>
  <c r="T24" i="82"/>
  <c r="P24" i="82"/>
  <c r="V24" i="82"/>
  <c r="O24" i="82"/>
  <c r="S24" i="82"/>
  <c r="U24" i="82"/>
  <c r="R24" i="82"/>
  <c r="Q23" i="63"/>
  <c r="Q24" i="82"/>
  <c r="S23" i="63"/>
  <c r="O21" i="82"/>
  <c r="Q21" i="82"/>
  <c r="S21" i="82"/>
  <c r="Q20" i="63"/>
  <c r="V21" i="82"/>
  <c r="S14" i="87" s="1"/>
  <c r="U21" i="82"/>
  <c r="R14" i="87" s="1"/>
  <c r="P21" i="82"/>
  <c r="M14" i="87" s="1"/>
  <c r="T21" i="82"/>
  <c r="Q14" i="87" s="1"/>
  <c r="R21" i="82"/>
  <c r="S20" i="63"/>
  <c r="Q67" i="63"/>
  <c r="V68" i="82"/>
  <c r="Q68" i="82"/>
  <c r="R68" i="82"/>
  <c r="P68" i="82"/>
  <c r="T68" i="82"/>
  <c r="U68" i="82"/>
  <c r="O68" i="82"/>
  <c r="S68" i="82"/>
  <c r="S67" i="63"/>
  <c r="T111" i="82"/>
  <c r="R111" i="82"/>
  <c r="Q110" i="63"/>
  <c r="Q111" i="82"/>
  <c r="P111" i="82"/>
  <c r="V111" i="82"/>
  <c r="S111" i="82"/>
  <c r="O111" i="82"/>
  <c r="U111" i="82"/>
  <c r="S110" i="63"/>
  <c r="S45" i="82"/>
  <c r="P20" i="87" s="1"/>
  <c r="P45" i="82"/>
  <c r="Q45" i="82"/>
  <c r="Q44" i="63"/>
  <c r="O45" i="82"/>
  <c r="L20" i="87" s="1"/>
  <c r="U45" i="82"/>
  <c r="T45" i="82"/>
  <c r="V45" i="82"/>
  <c r="R45" i="82"/>
  <c r="O20" i="87" s="1"/>
  <c r="S44" i="63"/>
  <c r="T31" i="82"/>
  <c r="S31" i="82"/>
  <c r="Q30" i="63"/>
  <c r="Q31" i="82"/>
  <c r="O31" i="82"/>
  <c r="R31" i="82"/>
  <c r="P31" i="82"/>
  <c r="V31" i="82"/>
  <c r="U31" i="82"/>
  <c r="S30" i="63"/>
  <c r="P79" i="82"/>
  <c r="M36" i="87" s="1"/>
  <c r="R79" i="82"/>
  <c r="O36" i="87" s="1"/>
  <c r="V79" i="82"/>
  <c r="S36" i="87" s="1"/>
  <c r="O79" i="82"/>
  <c r="L36" i="87" s="1"/>
  <c r="Q79" i="82"/>
  <c r="N36" i="87" s="1"/>
  <c r="T79" i="82"/>
  <c r="Q36" i="87" s="1"/>
  <c r="U79" i="82"/>
  <c r="R36" i="87" s="1"/>
  <c r="Q78" i="63"/>
  <c r="S79" i="82"/>
  <c r="P36" i="87" s="1"/>
  <c r="S78" i="63"/>
  <c r="U63" i="82"/>
  <c r="S63" i="82"/>
  <c r="P63" i="82"/>
  <c r="O63" i="82"/>
  <c r="V63" i="82"/>
  <c r="T63" i="82"/>
  <c r="Q63" i="82"/>
  <c r="Q62" i="63"/>
  <c r="R63" i="82"/>
  <c r="S62" i="63"/>
  <c r="Q94" i="63"/>
  <c r="P95" i="82"/>
  <c r="S95" i="82"/>
  <c r="U95" i="82"/>
  <c r="V95" i="82"/>
  <c r="R95" i="82"/>
  <c r="Q95" i="82"/>
  <c r="T95" i="82"/>
  <c r="O95" i="82"/>
  <c r="S94" i="63"/>
  <c r="P96" i="82"/>
  <c r="S96" i="82"/>
  <c r="Q96" i="82"/>
  <c r="Q95" i="63"/>
  <c r="U96" i="82"/>
  <c r="V96" i="82"/>
  <c r="T96" i="82"/>
  <c r="O96" i="82"/>
  <c r="R96" i="82"/>
  <c r="S95" i="63"/>
  <c r="Q80" i="63"/>
  <c r="Q81" i="82"/>
  <c r="O81" i="82"/>
  <c r="U81" i="82"/>
  <c r="S81" i="82"/>
  <c r="P38" i="87" s="1"/>
  <c r="T81" i="82"/>
  <c r="Q38" i="87" s="1"/>
  <c r="P81" i="82"/>
  <c r="M38" i="87" s="1"/>
  <c r="R81" i="82"/>
  <c r="V81" i="82"/>
  <c r="S80" i="63"/>
  <c r="V28" i="82"/>
  <c r="U28" i="82"/>
  <c r="Q28" i="82"/>
  <c r="Q27" i="63"/>
  <c r="R28" i="82"/>
  <c r="T28" i="82"/>
  <c r="S28" i="82"/>
  <c r="O28" i="82"/>
  <c r="P28" i="82"/>
  <c r="S27" i="63"/>
  <c r="P10" i="82"/>
  <c r="T10" i="82"/>
  <c r="Q9" i="63"/>
  <c r="S10" i="82"/>
  <c r="U10" i="82"/>
  <c r="P9" i="63" a="1"/>
  <c r="V10" i="82"/>
  <c r="O10" i="82"/>
  <c r="Q10" i="82"/>
  <c r="O116" i="63"/>
  <c r="P117" i="63" a="1"/>
  <c r="X9" i="63" a="1"/>
  <c r="R10" i="82"/>
  <c r="S9" i="63"/>
  <c r="O40" i="82"/>
  <c r="V40" i="82"/>
  <c r="S40" i="82"/>
  <c r="R40" i="82"/>
  <c r="T40" i="82"/>
  <c r="Q39" i="63"/>
  <c r="U40" i="82"/>
  <c r="P40" i="82"/>
  <c r="Q40" i="82"/>
  <c r="S39" i="63"/>
  <c r="O54" i="82"/>
  <c r="L24" i="87" s="1"/>
  <c r="R54" i="82"/>
  <c r="O24" i="87" s="1"/>
  <c r="T54" i="82"/>
  <c r="Q24" i="87" s="1"/>
  <c r="U54" i="82"/>
  <c r="R24" i="87" s="1"/>
  <c r="V54" i="82"/>
  <c r="S24" i="87" s="1"/>
  <c r="S54" i="82"/>
  <c r="P24" i="87" s="1"/>
  <c r="Q53" i="63"/>
  <c r="Q54" i="82"/>
  <c r="N24" i="87" s="1"/>
  <c r="P54" i="82"/>
  <c r="M24" i="87" s="1"/>
  <c r="S53" i="63"/>
  <c r="T49" i="82"/>
  <c r="Q21" i="87" s="1"/>
  <c r="R49" i="82"/>
  <c r="Q48" i="63"/>
  <c r="O49" i="82"/>
  <c r="S49" i="82"/>
  <c r="U49" i="82"/>
  <c r="R21" i="87" s="1"/>
  <c r="V49" i="82"/>
  <c r="S21" i="87" s="1"/>
  <c r="Q49" i="82"/>
  <c r="N21" i="87" s="1"/>
  <c r="P49" i="82"/>
  <c r="S48" i="63"/>
  <c r="Q89" i="63"/>
  <c r="S90" i="82"/>
  <c r="R90" i="82"/>
  <c r="P90" i="82"/>
  <c r="U90" i="82"/>
  <c r="Q90" i="82"/>
  <c r="O90" i="82"/>
  <c r="V90" i="82"/>
  <c r="T90" i="82"/>
  <c r="S89" i="63"/>
  <c r="Q85" i="63"/>
  <c r="S86" i="82"/>
  <c r="P86" i="82"/>
  <c r="V86" i="82"/>
  <c r="T86" i="82"/>
  <c r="Q86" i="82"/>
  <c r="R86" i="82"/>
  <c r="O86" i="82"/>
  <c r="U86" i="82"/>
  <c r="S85" i="63"/>
  <c r="N11" i="87" l="1"/>
  <c r="N44" i="87"/>
  <c r="Q45" i="87"/>
  <c r="L38" i="87"/>
  <c r="N38" i="87"/>
  <c r="S22" i="87"/>
  <c r="M44" i="87"/>
  <c r="N20" i="87"/>
  <c r="O14" i="87"/>
  <c r="S47" i="87"/>
  <c r="N17" i="87"/>
  <c r="O47" i="87"/>
  <c r="R16" i="87"/>
  <c r="R38" i="87"/>
  <c r="S20" i="87"/>
  <c r="P21" i="87"/>
  <c r="S38" i="87"/>
  <c r="P14" i="87"/>
  <c r="R20" i="87"/>
  <c r="O38" i="87"/>
  <c r="P22" i="87"/>
  <c r="O21" i="87"/>
  <c r="M21" i="87"/>
  <c r="L14" i="87"/>
  <c r="O44" i="87"/>
  <c r="L22" i="87"/>
  <c r="O28" i="87"/>
  <c r="L26" i="87"/>
  <c r="L29" i="87"/>
  <c r="P30" i="87"/>
  <c r="O15" i="87"/>
  <c r="S32" i="87"/>
  <c r="N19" i="87"/>
  <c r="Q18" i="87"/>
  <c r="M40" i="87"/>
  <c r="S16" i="87"/>
  <c r="L11" i="87"/>
  <c r="M47" i="87"/>
  <c r="N45" i="87"/>
  <c r="O17" i="87"/>
  <c r="S11" i="87"/>
  <c r="W113" i="82"/>
  <c r="X113" i="82"/>
  <c r="AD113" i="82"/>
  <c r="AB113" i="82"/>
  <c r="AC113" i="82"/>
  <c r="Z113" i="82"/>
  <c r="AA113" i="82"/>
  <c r="Y113" i="82"/>
  <c r="Y35" i="82"/>
  <c r="Z35" i="82"/>
  <c r="AA35" i="82"/>
  <c r="AC35" i="82"/>
  <c r="AB35" i="82"/>
  <c r="X35" i="82"/>
  <c r="W35" i="82"/>
  <c r="AD35" i="82"/>
  <c r="AD101" i="82"/>
  <c r="Y101" i="82"/>
  <c r="AA101" i="82"/>
  <c r="X101" i="82"/>
  <c r="W101" i="82"/>
  <c r="Z101" i="82"/>
  <c r="AC101" i="82"/>
  <c r="AB101" i="82"/>
  <c r="AC36" i="82"/>
  <c r="X36" i="82"/>
  <c r="AA36" i="82"/>
  <c r="Y36" i="82"/>
  <c r="W36" i="82"/>
  <c r="AB36" i="82"/>
  <c r="Z36" i="82"/>
  <c r="AD36" i="82"/>
  <c r="AC109" i="82"/>
  <c r="X109" i="82"/>
  <c r="AA109" i="82"/>
  <c r="W109" i="82"/>
  <c r="AD109" i="82"/>
  <c r="AB109" i="82"/>
  <c r="Z109" i="82"/>
  <c r="Y109" i="82"/>
  <c r="AA73" i="81"/>
  <c r="U74" i="63"/>
  <c r="Y32" i="82"/>
  <c r="AA32" i="82"/>
  <c r="AB32" i="82"/>
  <c r="AC32" i="82"/>
  <c r="X32" i="82"/>
  <c r="AD32" i="82"/>
  <c r="W32" i="82"/>
  <c r="Z32" i="82"/>
  <c r="O48" i="87"/>
  <c r="AC83" i="82"/>
  <c r="Z83" i="82"/>
  <c r="AA83" i="82"/>
  <c r="AD83" i="82"/>
  <c r="Y83" i="82"/>
  <c r="X83" i="82"/>
  <c r="W83" i="82"/>
  <c r="AB83" i="82"/>
  <c r="AA81" i="81"/>
  <c r="U82" i="63"/>
  <c r="AA84" i="81"/>
  <c r="U85" i="63"/>
  <c r="AA52" i="81"/>
  <c r="U53" i="63"/>
  <c r="V117" i="82"/>
  <c r="S10" i="87"/>
  <c r="M16" i="87"/>
  <c r="Q20" i="87"/>
  <c r="AA40" i="81"/>
  <c r="U41" i="63"/>
  <c r="AA72" i="81"/>
  <c r="U73" i="63"/>
  <c r="AA89" i="81"/>
  <c r="U90" i="63"/>
  <c r="AA53" i="81"/>
  <c r="U54" i="63"/>
  <c r="N39" i="87"/>
  <c r="AA33" i="81"/>
  <c r="U34" i="63"/>
  <c r="AA18" i="81"/>
  <c r="U19" i="63"/>
  <c r="O29" i="87"/>
  <c r="AA112" i="81"/>
  <c r="U113" i="63"/>
  <c r="M30" i="87"/>
  <c r="R45" i="87"/>
  <c r="L45" i="87"/>
  <c r="P15" i="87"/>
  <c r="R32" i="87"/>
  <c r="AA9" i="81"/>
  <c r="U10" i="63"/>
  <c r="R47" i="87"/>
  <c r="M17" i="87"/>
  <c r="S17" i="87"/>
  <c r="S19" i="87"/>
  <c r="AA76" i="81"/>
  <c r="U77" i="63"/>
  <c r="L18" i="87"/>
  <c r="AA15" i="81"/>
  <c r="U16" i="63"/>
  <c r="L40" i="87"/>
  <c r="AA45" i="81"/>
  <c r="U46" i="63"/>
  <c r="AA60" i="81"/>
  <c r="U61" i="63"/>
  <c r="P27" i="87"/>
  <c r="Q33" i="87"/>
  <c r="Q34" i="87"/>
  <c r="Q57" i="87" s="1"/>
  <c r="R34" i="87"/>
  <c r="R57" i="87" s="1"/>
  <c r="R33" i="87"/>
  <c r="AA110" i="81"/>
  <c r="U111" i="63"/>
  <c r="AA54" i="81"/>
  <c r="U55" i="63"/>
  <c r="AA74" i="81"/>
  <c r="U75" i="63"/>
  <c r="P48" i="87"/>
  <c r="P60" i="63"/>
  <c r="T60" i="63" s="1"/>
  <c r="P114" i="63"/>
  <c r="T114" i="63" s="1"/>
  <c r="P91" i="63"/>
  <c r="T91" i="63" s="1"/>
  <c r="P74" i="63"/>
  <c r="T74" i="63" s="1"/>
  <c r="P41" i="63"/>
  <c r="T41" i="63" s="1"/>
  <c r="P57" i="63"/>
  <c r="T57" i="63" s="1"/>
  <c r="P94" i="63"/>
  <c r="T94" i="63" s="1"/>
  <c r="P99" i="63"/>
  <c r="T99" i="63" s="1"/>
  <c r="P28" i="63"/>
  <c r="T28" i="63" s="1"/>
  <c r="P23" i="63"/>
  <c r="T23" i="63" s="1"/>
  <c r="P97" i="63"/>
  <c r="T97" i="63" s="1"/>
  <c r="P87" i="63"/>
  <c r="T87" i="63" s="1"/>
  <c r="P47" i="63"/>
  <c r="T47" i="63" s="1"/>
  <c r="P73" i="63"/>
  <c r="T73" i="63" s="1"/>
  <c r="P85" i="63"/>
  <c r="T85" i="63" s="1"/>
  <c r="P61" i="63"/>
  <c r="T61" i="63" s="1"/>
  <c r="P96" i="63"/>
  <c r="T96" i="63" s="1"/>
  <c r="P53" i="63"/>
  <c r="T53" i="63" s="1"/>
  <c r="P35" i="63"/>
  <c r="T35" i="63" s="1"/>
  <c r="P111" i="63"/>
  <c r="T111" i="63" s="1"/>
  <c r="P25" i="63"/>
  <c r="T25" i="63" s="1"/>
  <c r="P14" i="63"/>
  <c r="T14" i="63" s="1"/>
  <c r="P83" i="63"/>
  <c r="T83" i="63" s="1"/>
  <c r="P26" i="63"/>
  <c r="T26" i="63" s="1"/>
  <c r="P102" i="63"/>
  <c r="T102" i="63" s="1"/>
  <c r="P45" i="63"/>
  <c r="T45" i="63" s="1"/>
  <c r="P68" i="63"/>
  <c r="T68" i="63" s="1"/>
  <c r="P107" i="63"/>
  <c r="T107" i="63" s="1"/>
  <c r="P108" i="63"/>
  <c r="T108" i="63" s="1"/>
  <c r="P13" i="63"/>
  <c r="T13" i="63" s="1"/>
  <c r="P80" i="63"/>
  <c r="T80" i="63" s="1"/>
  <c r="P31" i="63"/>
  <c r="T31" i="63" s="1"/>
  <c r="P44" i="63"/>
  <c r="T44" i="63" s="1"/>
  <c r="P32" i="63"/>
  <c r="T32" i="63" s="1"/>
  <c r="P93" i="63"/>
  <c r="T93" i="63" s="1"/>
  <c r="P106" i="63"/>
  <c r="T106" i="63" s="1"/>
  <c r="P11" i="63"/>
  <c r="T11" i="63" s="1"/>
  <c r="P82" i="63"/>
  <c r="T82" i="63" s="1"/>
  <c r="P58" i="63"/>
  <c r="T58" i="63" s="1"/>
  <c r="P98" i="63"/>
  <c r="T98" i="63" s="1"/>
  <c r="P92" i="63"/>
  <c r="T92" i="63" s="1"/>
  <c r="P34" i="63"/>
  <c r="T34" i="63" s="1"/>
  <c r="P105" i="63"/>
  <c r="T105" i="63" s="1"/>
  <c r="P16" i="63"/>
  <c r="T16" i="63" s="1"/>
  <c r="P17" i="63"/>
  <c r="T17" i="63" s="1"/>
  <c r="P52" i="63"/>
  <c r="T52" i="63" s="1"/>
  <c r="P103" i="63"/>
  <c r="T103" i="63" s="1"/>
  <c r="P38" i="63"/>
  <c r="T38" i="63" s="1"/>
  <c r="P84" i="63"/>
  <c r="T84" i="63" s="1"/>
  <c r="P79" i="63"/>
  <c r="T79" i="63" s="1"/>
  <c r="P62" i="63"/>
  <c r="T62" i="63" s="1"/>
  <c r="P76" i="63"/>
  <c r="T76" i="63" s="1"/>
  <c r="P86" i="63"/>
  <c r="T86" i="63" s="1"/>
  <c r="P51" i="63"/>
  <c r="T51" i="63" s="1"/>
  <c r="P36" i="63"/>
  <c r="T36" i="63" s="1"/>
  <c r="P69" i="63"/>
  <c r="T69" i="63" s="1"/>
  <c r="P29" i="63"/>
  <c r="T29" i="63" s="1"/>
  <c r="P39" i="63"/>
  <c r="T39" i="63" s="1"/>
  <c r="P22" i="63"/>
  <c r="T22" i="63" s="1"/>
  <c r="P12" i="63"/>
  <c r="T12" i="63" s="1"/>
  <c r="P40" i="63"/>
  <c r="T40" i="63" s="1"/>
  <c r="P46" i="63"/>
  <c r="T46" i="63" s="1"/>
  <c r="P90" i="63"/>
  <c r="T90" i="63" s="1"/>
  <c r="P77" i="63"/>
  <c r="T77" i="63" s="1"/>
  <c r="P10" i="63"/>
  <c r="T10" i="63" s="1"/>
  <c r="P109" i="63"/>
  <c r="T109" i="63" s="1"/>
  <c r="P33" i="63"/>
  <c r="T33" i="63" s="1"/>
  <c r="P88" i="63"/>
  <c r="T88" i="63" s="1"/>
  <c r="P59" i="63"/>
  <c r="T59" i="63" s="1"/>
  <c r="P49" i="63"/>
  <c r="T49" i="63" s="1"/>
  <c r="P24" i="63"/>
  <c r="T24" i="63" s="1"/>
  <c r="P21" i="63"/>
  <c r="T21" i="63" s="1"/>
  <c r="P18" i="63"/>
  <c r="T18" i="63" s="1"/>
  <c r="P43" i="63"/>
  <c r="T43" i="63" s="1"/>
  <c r="P48" i="63"/>
  <c r="T48" i="63" s="1"/>
  <c r="P42" i="63"/>
  <c r="T42" i="63" s="1"/>
  <c r="P64" i="63"/>
  <c r="T64" i="63" s="1"/>
  <c r="P115" i="63"/>
  <c r="T115" i="63" s="1"/>
  <c r="P70" i="63"/>
  <c r="T70" i="63" s="1"/>
  <c r="P101" i="63"/>
  <c r="T101" i="63" s="1"/>
  <c r="P56" i="63"/>
  <c r="T56" i="63" s="1"/>
  <c r="P20" i="63"/>
  <c r="T20" i="63" s="1"/>
  <c r="P37" i="63"/>
  <c r="T37" i="63" s="1"/>
  <c r="P55" i="63"/>
  <c r="T55" i="63" s="1"/>
  <c r="P27" i="63"/>
  <c r="T27" i="63" s="1"/>
  <c r="P15" i="63"/>
  <c r="T15" i="63" s="1"/>
  <c r="P54" i="63"/>
  <c r="T54" i="63" s="1"/>
  <c r="P95" i="63"/>
  <c r="T95" i="63" s="1"/>
  <c r="P75" i="63"/>
  <c r="T75" i="63" s="1"/>
  <c r="P19" i="63"/>
  <c r="T19" i="63" s="1"/>
  <c r="P113" i="63"/>
  <c r="T113" i="63" s="1"/>
  <c r="P63" i="63"/>
  <c r="T63" i="63" s="1"/>
  <c r="P112" i="63"/>
  <c r="T112" i="63" s="1"/>
  <c r="P100" i="63"/>
  <c r="T100" i="63" s="1"/>
  <c r="P67" i="63"/>
  <c r="T67" i="63" s="1"/>
  <c r="P104" i="63"/>
  <c r="T104" i="63" s="1"/>
  <c r="P50" i="63"/>
  <c r="T50" i="63" s="1"/>
  <c r="P71" i="63"/>
  <c r="T71" i="63" s="1"/>
  <c r="P66" i="63"/>
  <c r="T66" i="63" s="1"/>
  <c r="P30" i="63"/>
  <c r="T30" i="63" s="1"/>
  <c r="P72" i="63"/>
  <c r="T72" i="63" s="1"/>
  <c r="P81" i="63"/>
  <c r="T81" i="63" s="1"/>
  <c r="P110" i="63"/>
  <c r="T110" i="63" s="1"/>
  <c r="P78" i="63"/>
  <c r="T78" i="63" s="1"/>
  <c r="P65" i="63"/>
  <c r="T65" i="63" s="1"/>
  <c r="P89" i="63"/>
  <c r="T89" i="63" s="1"/>
  <c r="P9" i="63"/>
  <c r="L16" i="87"/>
  <c r="Z81" i="82"/>
  <c r="AB81" i="82"/>
  <c r="X81" i="82"/>
  <c r="AC81" i="82"/>
  <c r="AA81" i="82"/>
  <c r="Y81" i="82"/>
  <c r="AD81" i="82"/>
  <c r="W81" i="82"/>
  <c r="AA94" i="81"/>
  <c r="U95" i="63"/>
  <c r="AA61" i="81"/>
  <c r="U62" i="63"/>
  <c r="X79" i="82"/>
  <c r="U36" i="87" s="1"/>
  <c r="Y79" i="82"/>
  <c r="V36" i="87" s="1"/>
  <c r="AC79" i="82"/>
  <c r="Z36" i="87" s="1"/>
  <c r="W79" i="82"/>
  <c r="T36" i="87" s="1"/>
  <c r="AB79" i="82"/>
  <c r="Y36" i="87" s="1"/>
  <c r="AA79" i="82"/>
  <c r="X36" i="87" s="1"/>
  <c r="AD79" i="82"/>
  <c r="AA36" i="87" s="1"/>
  <c r="Z79" i="82"/>
  <c r="W36" i="87" s="1"/>
  <c r="Z68" i="82"/>
  <c r="X68" i="82"/>
  <c r="AB68" i="82"/>
  <c r="AC68" i="82"/>
  <c r="W68" i="82"/>
  <c r="Y68" i="82"/>
  <c r="AD68" i="82"/>
  <c r="AA68" i="82"/>
  <c r="AA19" i="81"/>
  <c r="U20" i="63"/>
  <c r="AA25" i="82"/>
  <c r="Y25" i="82"/>
  <c r="AD25" i="82"/>
  <c r="Z25" i="82"/>
  <c r="X25" i="82"/>
  <c r="AB25" i="82"/>
  <c r="AC25" i="82"/>
  <c r="W25" i="82"/>
  <c r="AA64" i="81"/>
  <c r="U65" i="63"/>
  <c r="AA70" i="81"/>
  <c r="U71" i="63"/>
  <c r="AC53" i="82"/>
  <c r="Z23" i="87" s="1"/>
  <c r="Y53" i="82"/>
  <c r="V23" i="87" s="1"/>
  <c r="X53" i="82"/>
  <c r="U23" i="87" s="1"/>
  <c r="AA53" i="82"/>
  <c r="X23" i="87" s="1"/>
  <c r="AB53" i="82"/>
  <c r="Y23" i="87" s="1"/>
  <c r="AD53" i="82"/>
  <c r="AA23" i="87" s="1"/>
  <c r="Z53" i="82"/>
  <c r="W23" i="87" s="1"/>
  <c r="W53" i="82"/>
  <c r="T23" i="87" s="1"/>
  <c r="AD48" i="40"/>
  <c r="AA111" i="81"/>
  <c r="U112" i="63"/>
  <c r="AD91" i="82"/>
  <c r="AB91" i="82"/>
  <c r="W91" i="82"/>
  <c r="AC91" i="82"/>
  <c r="X91" i="82"/>
  <c r="AA91" i="82"/>
  <c r="Z91" i="82"/>
  <c r="Y91" i="82"/>
  <c r="AC98" i="82"/>
  <c r="Z41" i="87" s="1"/>
  <c r="Y98" i="82"/>
  <c r="V41" i="87" s="1"/>
  <c r="W98" i="82"/>
  <c r="T41" i="87" s="1"/>
  <c r="AB98" i="82"/>
  <c r="Y41" i="87" s="1"/>
  <c r="AA98" i="82"/>
  <c r="X41" i="87" s="1"/>
  <c r="X98" i="82"/>
  <c r="U41" i="87" s="1"/>
  <c r="AD98" i="82"/>
  <c r="AA41" i="87" s="1"/>
  <c r="Z98" i="82"/>
  <c r="W41" i="87" s="1"/>
  <c r="L39" i="87"/>
  <c r="AA32" i="81"/>
  <c r="U33" i="63"/>
  <c r="AC43" i="82"/>
  <c r="X43" i="82"/>
  <c r="Y43" i="82"/>
  <c r="AD43" i="82"/>
  <c r="AB43" i="82"/>
  <c r="AA43" i="82"/>
  <c r="Z43" i="82"/>
  <c r="W43" i="82"/>
  <c r="Y104" i="82"/>
  <c r="AB104" i="82"/>
  <c r="AA104" i="82"/>
  <c r="Z104" i="82"/>
  <c r="AC104" i="82"/>
  <c r="AD104" i="82"/>
  <c r="W104" i="82"/>
  <c r="X104" i="82"/>
  <c r="X64" i="82"/>
  <c r="AC64" i="82"/>
  <c r="AB64" i="82"/>
  <c r="AA64" i="82"/>
  <c r="Z64" i="82"/>
  <c r="Y64" i="82"/>
  <c r="AD64" i="82"/>
  <c r="W64" i="82"/>
  <c r="R29" i="87"/>
  <c r="AA24" i="81"/>
  <c r="U25" i="63"/>
  <c r="AA114" i="81"/>
  <c r="U115" i="63"/>
  <c r="Z48" i="82"/>
  <c r="Y48" i="82"/>
  <c r="AC48" i="82"/>
  <c r="X48" i="82"/>
  <c r="AD48" i="82"/>
  <c r="W48" i="82"/>
  <c r="AB48" i="82"/>
  <c r="AA48" i="82"/>
  <c r="AA27" i="81"/>
  <c r="U28" i="63"/>
  <c r="W27" i="82"/>
  <c r="AA27" i="82"/>
  <c r="X27" i="82"/>
  <c r="Z27" i="82"/>
  <c r="Y27" i="82"/>
  <c r="AD27" i="82"/>
  <c r="AB27" i="82"/>
  <c r="AC27" i="82"/>
  <c r="R30" i="87"/>
  <c r="M45" i="87"/>
  <c r="W46" i="82"/>
  <c r="AC46" i="82"/>
  <c r="AB46" i="82"/>
  <c r="X46" i="82"/>
  <c r="Y46" i="82"/>
  <c r="AD46" i="82"/>
  <c r="AA46" i="82"/>
  <c r="Z46" i="82"/>
  <c r="M15" i="87"/>
  <c r="P32" i="87"/>
  <c r="AD13" i="82"/>
  <c r="AC13" i="82"/>
  <c r="Z13" i="82"/>
  <c r="Y13" i="82"/>
  <c r="X13" i="82"/>
  <c r="AB13" i="82"/>
  <c r="AA13" i="82"/>
  <c r="W13" i="82"/>
  <c r="AA48" i="81"/>
  <c r="U49" i="63"/>
  <c r="AB30" i="82"/>
  <c r="Z30" i="82"/>
  <c r="AC30" i="82"/>
  <c r="W30" i="82"/>
  <c r="AA30" i="82"/>
  <c r="AD30" i="82"/>
  <c r="X30" i="82"/>
  <c r="Y30" i="82"/>
  <c r="AA55" i="81"/>
  <c r="U56" i="63"/>
  <c r="AA87" i="81"/>
  <c r="U88" i="63"/>
  <c r="Y60" i="82"/>
  <c r="AB60" i="82"/>
  <c r="Z60" i="82"/>
  <c r="AD60" i="82"/>
  <c r="W60" i="82"/>
  <c r="X60" i="82"/>
  <c r="AC60" i="82"/>
  <c r="AA60" i="82"/>
  <c r="Q47" i="87"/>
  <c r="R17" i="87"/>
  <c r="AB41" i="82"/>
  <c r="AD41" i="82"/>
  <c r="AA41" i="82"/>
  <c r="Z41" i="82"/>
  <c r="AC41" i="82"/>
  <c r="X41" i="82"/>
  <c r="Y41" i="82"/>
  <c r="W41" i="82"/>
  <c r="Q19" i="87"/>
  <c r="AA17" i="81"/>
  <c r="U18" i="63"/>
  <c r="L43" i="87"/>
  <c r="L42" i="87"/>
  <c r="AC38" i="82"/>
  <c r="Y38" i="82"/>
  <c r="X38" i="82"/>
  <c r="AA38" i="82"/>
  <c r="AD38" i="82"/>
  <c r="AB38" i="82"/>
  <c r="Z38" i="82"/>
  <c r="W38" i="82"/>
  <c r="N18" i="87"/>
  <c r="S12" i="87"/>
  <c r="S13" i="87"/>
  <c r="AA91" i="81"/>
  <c r="U92" i="63"/>
  <c r="W97" i="82"/>
  <c r="AB97" i="82"/>
  <c r="Y97" i="82"/>
  <c r="X97" i="82"/>
  <c r="Z97" i="82"/>
  <c r="AD97" i="82"/>
  <c r="AC97" i="82"/>
  <c r="AA97" i="82"/>
  <c r="AB102" i="82"/>
  <c r="AC102" i="82"/>
  <c r="AD102" i="82"/>
  <c r="Y102" i="82"/>
  <c r="W102" i="82"/>
  <c r="Z102" i="82"/>
  <c r="X102" i="82"/>
  <c r="AA102" i="82"/>
  <c r="M28" i="87"/>
  <c r="L27" i="87"/>
  <c r="N34" i="87"/>
  <c r="N57" i="87" s="1"/>
  <c r="N33" i="87"/>
  <c r="Y100" i="82"/>
  <c r="Z100" i="82"/>
  <c r="AD100" i="82"/>
  <c r="X100" i="82"/>
  <c r="AA100" i="82"/>
  <c r="W100" i="82"/>
  <c r="AB100" i="82"/>
  <c r="AC100" i="82"/>
  <c r="AA85" i="81"/>
  <c r="U86" i="63"/>
  <c r="W92" i="82"/>
  <c r="X92" i="82"/>
  <c r="AA92" i="82"/>
  <c r="AB92" i="82"/>
  <c r="Z92" i="82"/>
  <c r="Y92" i="82"/>
  <c r="AC92" i="82"/>
  <c r="AD92" i="82"/>
  <c r="O26" i="87"/>
  <c r="Z14" i="82"/>
  <c r="W14" i="82"/>
  <c r="Y14" i="82"/>
  <c r="X14" i="82"/>
  <c r="AC14" i="82"/>
  <c r="AB14" i="82"/>
  <c r="AD14" i="82"/>
  <c r="AA14" i="82"/>
  <c r="R48" i="87"/>
  <c r="W69" i="82"/>
  <c r="X69" i="82"/>
  <c r="AC69" i="82"/>
  <c r="Z69" i="82"/>
  <c r="AD69" i="82"/>
  <c r="AA69" i="82"/>
  <c r="Y69" i="82"/>
  <c r="AB69" i="82"/>
  <c r="AA10" i="81"/>
  <c r="U11" i="63"/>
  <c r="Z63" i="82"/>
  <c r="AC63" i="82"/>
  <c r="W63" i="82"/>
  <c r="Y63" i="82"/>
  <c r="AD63" i="82"/>
  <c r="X63" i="82"/>
  <c r="AB63" i="82"/>
  <c r="AA63" i="82"/>
  <c r="R39" i="87"/>
  <c r="Y34" i="82"/>
  <c r="AB34" i="82"/>
  <c r="W34" i="82"/>
  <c r="AD34" i="82"/>
  <c r="AC34" i="82"/>
  <c r="AA34" i="82"/>
  <c r="X34" i="82"/>
  <c r="Z34" i="82"/>
  <c r="AC103" i="82"/>
  <c r="AD103" i="82"/>
  <c r="X103" i="82"/>
  <c r="W103" i="82"/>
  <c r="Y103" i="82"/>
  <c r="AB103" i="82"/>
  <c r="AA103" i="82"/>
  <c r="Z103" i="82"/>
  <c r="AA59" i="82"/>
  <c r="Z59" i="82"/>
  <c r="AC59" i="82"/>
  <c r="AD59" i="82"/>
  <c r="AB59" i="82"/>
  <c r="X59" i="82"/>
  <c r="W59" i="82"/>
  <c r="Y59" i="82"/>
  <c r="AA57" i="81"/>
  <c r="U58" i="63"/>
  <c r="W47" i="82"/>
  <c r="AC47" i="82"/>
  <c r="AA47" i="82"/>
  <c r="Y47" i="82"/>
  <c r="AB47" i="82"/>
  <c r="AD47" i="82"/>
  <c r="Z47" i="82"/>
  <c r="X47" i="82"/>
  <c r="AA56" i="81"/>
  <c r="U57" i="63"/>
  <c r="AB75" i="82"/>
  <c r="AA75" i="82"/>
  <c r="W75" i="82"/>
  <c r="Z75" i="82"/>
  <c r="X75" i="82"/>
  <c r="AD75" i="82"/>
  <c r="Y75" i="82"/>
  <c r="AC75" i="82"/>
  <c r="AA98" i="81"/>
  <c r="U99" i="63"/>
  <c r="AA50" i="81"/>
  <c r="U51" i="63"/>
  <c r="AB76" i="82"/>
  <c r="Z76" i="82"/>
  <c r="W76" i="82"/>
  <c r="AC76" i="82"/>
  <c r="AA76" i="82"/>
  <c r="Y76" i="82"/>
  <c r="X76" i="82"/>
  <c r="AD76" i="82"/>
  <c r="AA90" i="82"/>
  <c r="AC90" i="82"/>
  <c r="W90" i="82"/>
  <c r="Y90" i="82"/>
  <c r="AB90" i="82"/>
  <c r="X90" i="82"/>
  <c r="AD90" i="82"/>
  <c r="Z90" i="82"/>
  <c r="L21" i="87"/>
  <c r="S116" i="63"/>
  <c r="W10" i="82"/>
  <c r="AC10" i="82"/>
  <c r="Y10" i="82"/>
  <c r="AD10" i="82"/>
  <c r="AB10" i="82"/>
  <c r="AA10" i="82"/>
  <c r="Z10" i="82"/>
  <c r="X10" i="82"/>
  <c r="AA88" i="81"/>
  <c r="U89" i="63"/>
  <c r="AA47" i="81"/>
  <c r="U48" i="63"/>
  <c r="O10" i="87"/>
  <c r="R117" i="82"/>
  <c r="U117" i="82"/>
  <c r="R10" i="87"/>
  <c r="P16" i="87"/>
  <c r="AA79" i="81"/>
  <c r="U80" i="63"/>
  <c r="AA29" i="81"/>
  <c r="U30" i="63"/>
  <c r="AA66" i="81"/>
  <c r="U67" i="63"/>
  <c r="AA23" i="81"/>
  <c r="U24" i="63"/>
  <c r="AA13" i="81"/>
  <c r="U14" i="63"/>
  <c r="AA82" i="81"/>
  <c r="U83" i="63"/>
  <c r="AA86" i="81"/>
  <c r="U87" i="63"/>
  <c r="AA102" i="81"/>
  <c r="U103" i="63"/>
  <c r="Q29" i="87"/>
  <c r="AA62" i="81"/>
  <c r="U63" i="63"/>
  <c r="AA46" i="81"/>
  <c r="U47" i="63"/>
  <c r="C9" i="41"/>
  <c r="Q118" i="81"/>
  <c r="O30" i="87"/>
  <c r="Q30" i="87"/>
  <c r="O45" i="87"/>
  <c r="R15" i="87"/>
  <c r="L32" i="87"/>
  <c r="AA58" i="81"/>
  <c r="U59" i="63"/>
  <c r="AA104" i="81"/>
  <c r="U105" i="63"/>
  <c r="Q17" i="87"/>
  <c r="AA39" i="81"/>
  <c r="U40" i="63"/>
  <c r="P19" i="87"/>
  <c r="Q43" i="87"/>
  <c r="Q42" i="87"/>
  <c r="O18" i="87"/>
  <c r="M18" i="87"/>
  <c r="Q13" i="87"/>
  <c r="Q12" i="87"/>
  <c r="R40" i="87"/>
  <c r="AA49" i="81"/>
  <c r="U50" i="63"/>
  <c r="AA75" i="81"/>
  <c r="U76" i="63"/>
  <c r="N28" i="87"/>
  <c r="S27" i="87"/>
  <c r="M34" i="87"/>
  <c r="M57" i="87" s="1"/>
  <c r="M33" i="87"/>
  <c r="AA30" i="81"/>
  <c r="U31" i="63"/>
  <c r="M26" i="87"/>
  <c r="S48" i="87"/>
  <c r="AA67" i="81"/>
  <c r="U68" i="63"/>
  <c r="AD111" i="82"/>
  <c r="AA111" i="82"/>
  <c r="X111" i="82"/>
  <c r="Y111" i="82"/>
  <c r="Z111" i="82"/>
  <c r="W111" i="82"/>
  <c r="AC111" i="82"/>
  <c r="AB111" i="82"/>
  <c r="AC80" i="82"/>
  <c r="Z37" i="87" s="1"/>
  <c r="AD80" i="82"/>
  <c r="AA37" i="87" s="1"/>
  <c r="X80" i="82"/>
  <c r="U37" i="87" s="1"/>
  <c r="W80" i="82"/>
  <c r="T37" i="87" s="1"/>
  <c r="AA80" i="82"/>
  <c r="X37" i="87" s="1"/>
  <c r="Z80" i="82"/>
  <c r="W37" i="87" s="1"/>
  <c r="Y80" i="82"/>
  <c r="V37" i="87" s="1"/>
  <c r="AB80" i="82"/>
  <c r="Y37" i="87" s="1"/>
  <c r="W116" i="82"/>
  <c r="T49" i="87" s="1"/>
  <c r="Z116" i="82"/>
  <c r="W49" i="87" s="1"/>
  <c r="Y116" i="82"/>
  <c r="V49" i="87" s="1"/>
  <c r="AA116" i="82"/>
  <c r="X49" i="87" s="1"/>
  <c r="AB116" i="82"/>
  <c r="Y49" i="87" s="1"/>
  <c r="AC116" i="82"/>
  <c r="Z49" i="87" s="1"/>
  <c r="X116" i="82"/>
  <c r="U49" i="87" s="1"/>
  <c r="AD116" i="82"/>
  <c r="AA49" i="87" s="1"/>
  <c r="AA35" i="81"/>
  <c r="U36" i="63"/>
  <c r="AB114" i="82"/>
  <c r="AC114" i="82"/>
  <c r="Z114" i="82"/>
  <c r="AD114" i="82"/>
  <c r="W114" i="82"/>
  <c r="Y114" i="82"/>
  <c r="X114" i="82"/>
  <c r="AA114" i="82"/>
  <c r="M42" i="87"/>
  <c r="M43" i="87"/>
  <c r="AB61" i="82"/>
  <c r="AD61" i="82"/>
  <c r="Z61" i="82"/>
  <c r="Y61" i="82"/>
  <c r="AA61" i="82"/>
  <c r="W61" i="82"/>
  <c r="AC61" i="82"/>
  <c r="X61" i="82"/>
  <c r="Z49" i="82"/>
  <c r="AC49" i="82"/>
  <c r="X49" i="82"/>
  <c r="AD49" i="82"/>
  <c r="Y49" i="82"/>
  <c r="W49" i="82"/>
  <c r="AB49" i="82"/>
  <c r="AA49" i="82"/>
  <c r="AA38" i="81"/>
  <c r="U39" i="63"/>
  <c r="X12" i="63"/>
  <c r="Y12" i="63" s="1"/>
  <c r="X93" i="63"/>
  <c r="Y93" i="63" s="1"/>
  <c r="X32" i="63"/>
  <c r="Y32" i="63" s="1"/>
  <c r="X29" i="63"/>
  <c r="Y29" i="63" s="1"/>
  <c r="X66" i="63"/>
  <c r="Y66" i="63" s="1"/>
  <c r="X113" i="63"/>
  <c r="Y113" i="63" s="1"/>
  <c r="X53" i="63"/>
  <c r="Y53" i="63" s="1"/>
  <c r="X45" i="63"/>
  <c r="Y45" i="63" s="1"/>
  <c r="X75" i="63"/>
  <c r="Y75" i="63" s="1"/>
  <c r="X26" i="63"/>
  <c r="Y26" i="63" s="1"/>
  <c r="X94" i="63"/>
  <c r="Y94" i="63" s="1"/>
  <c r="X108" i="63"/>
  <c r="Y108" i="63" s="1"/>
  <c r="X63" i="63"/>
  <c r="Y63" i="63" s="1"/>
  <c r="X9" i="63"/>
  <c r="X56" i="63"/>
  <c r="Y56" i="63" s="1"/>
  <c r="X62" i="63"/>
  <c r="Y62" i="63" s="1"/>
  <c r="X27" i="63"/>
  <c r="Y27" i="63" s="1"/>
  <c r="X34" i="63"/>
  <c r="Y34" i="63" s="1"/>
  <c r="X86" i="63"/>
  <c r="Y86" i="63" s="1"/>
  <c r="X90" i="63"/>
  <c r="Y90" i="63" s="1"/>
  <c r="X95" i="63"/>
  <c r="Y95" i="63" s="1"/>
  <c r="X17" i="63"/>
  <c r="Y17" i="63" s="1"/>
  <c r="X83" i="63"/>
  <c r="Y83" i="63" s="1"/>
  <c r="X41" i="63"/>
  <c r="Y41" i="63" s="1"/>
  <c r="X50" i="63"/>
  <c r="Y50" i="63" s="1"/>
  <c r="X35" i="63"/>
  <c r="Y35" i="63" s="1"/>
  <c r="X30" i="63"/>
  <c r="Y30" i="63" s="1"/>
  <c r="X73" i="63"/>
  <c r="Y73" i="63" s="1"/>
  <c r="X89" i="63"/>
  <c r="Y89" i="63" s="1"/>
  <c r="X55" i="63"/>
  <c r="Y55" i="63" s="1"/>
  <c r="X77" i="63"/>
  <c r="Y77" i="63" s="1"/>
  <c r="X106" i="63"/>
  <c r="Y106" i="63" s="1"/>
  <c r="X68" i="63"/>
  <c r="Y68" i="63" s="1"/>
  <c r="X14" i="63"/>
  <c r="Y14" i="63" s="1"/>
  <c r="X52" i="63"/>
  <c r="Y52" i="63" s="1"/>
  <c r="X103" i="63"/>
  <c r="Y103" i="63" s="1"/>
  <c r="X91" i="63"/>
  <c r="Y91" i="63" s="1"/>
  <c r="X85" i="63"/>
  <c r="Y85" i="63" s="1"/>
  <c r="X47" i="63"/>
  <c r="Y47" i="63" s="1"/>
  <c r="X78" i="63"/>
  <c r="Y78" i="63" s="1"/>
  <c r="X97" i="63"/>
  <c r="Y97" i="63" s="1"/>
  <c r="X92" i="63"/>
  <c r="Y92" i="63" s="1"/>
  <c r="X16" i="63"/>
  <c r="Y16" i="63" s="1"/>
  <c r="X105" i="63"/>
  <c r="Y105" i="63" s="1"/>
  <c r="X96" i="63"/>
  <c r="Y96" i="63" s="1"/>
  <c r="X101" i="63"/>
  <c r="Y101" i="63" s="1"/>
  <c r="X76" i="63"/>
  <c r="Y76" i="63" s="1"/>
  <c r="X60" i="63"/>
  <c r="Y60" i="63" s="1"/>
  <c r="X25" i="63"/>
  <c r="Y25" i="63" s="1"/>
  <c r="X72" i="63"/>
  <c r="Y72" i="63" s="1"/>
  <c r="X42" i="63"/>
  <c r="Y42" i="63" s="1"/>
  <c r="X104" i="63"/>
  <c r="Y104" i="63" s="1"/>
  <c r="X20" i="63"/>
  <c r="Y20" i="63" s="1"/>
  <c r="X69" i="63"/>
  <c r="Y69" i="63" s="1"/>
  <c r="X74" i="63"/>
  <c r="Y74" i="63" s="1"/>
  <c r="X19" i="63"/>
  <c r="Y19" i="63" s="1"/>
  <c r="X114" i="63"/>
  <c r="Y114" i="63" s="1"/>
  <c r="X24" i="63"/>
  <c r="Y24" i="63" s="1"/>
  <c r="X88" i="63"/>
  <c r="Y88" i="63" s="1"/>
  <c r="X46" i="63"/>
  <c r="Y46" i="63" s="1"/>
  <c r="X82" i="63"/>
  <c r="Y82" i="63" s="1"/>
  <c r="X87" i="63"/>
  <c r="Y87" i="63" s="1"/>
  <c r="X110" i="63"/>
  <c r="Y110" i="63" s="1"/>
  <c r="X65" i="63"/>
  <c r="Y65" i="63" s="1"/>
  <c r="X64" i="63"/>
  <c r="Y64" i="63" s="1"/>
  <c r="X71" i="63"/>
  <c r="Y71" i="63" s="1"/>
  <c r="X40" i="63"/>
  <c r="Y40" i="63" s="1"/>
  <c r="X54" i="63"/>
  <c r="Y54" i="63" s="1"/>
  <c r="X48" i="63"/>
  <c r="Y48" i="63" s="1"/>
  <c r="X22" i="63"/>
  <c r="Y22" i="63" s="1"/>
  <c r="X115" i="63"/>
  <c r="Y115" i="63" s="1"/>
  <c r="X58" i="63"/>
  <c r="Y58" i="63" s="1"/>
  <c r="X37" i="63"/>
  <c r="Y37" i="63" s="1"/>
  <c r="X57" i="63"/>
  <c r="Y57" i="63" s="1"/>
  <c r="X59" i="63"/>
  <c r="Y59" i="63" s="1"/>
  <c r="X33" i="63"/>
  <c r="Y33" i="63" s="1"/>
  <c r="X80" i="63"/>
  <c r="Y80" i="63" s="1"/>
  <c r="X51" i="63"/>
  <c r="Y51" i="63" s="1"/>
  <c r="X67" i="63"/>
  <c r="Y67" i="63" s="1"/>
  <c r="X38" i="63"/>
  <c r="Y38" i="63" s="1"/>
  <c r="X70" i="63"/>
  <c r="Y70" i="63" s="1"/>
  <c r="X23" i="63"/>
  <c r="Y23" i="63" s="1"/>
  <c r="X44" i="63"/>
  <c r="Y44" i="63" s="1"/>
  <c r="X111" i="63"/>
  <c r="Y111" i="63" s="1"/>
  <c r="X79" i="63"/>
  <c r="Y79" i="63" s="1"/>
  <c r="X31" i="63"/>
  <c r="Y31" i="63" s="1"/>
  <c r="X11" i="63"/>
  <c r="Y11" i="63" s="1"/>
  <c r="X112" i="63"/>
  <c r="Y112" i="63" s="1"/>
  <c r="X10" i="63"/>
  <c r="Y10" i="63" s="1"/>
  <c r="X28" i="63"/>
  <c r="Y28" i="63" s="1"/>
  <c r="X100" i="63"/>
  <c r="Y100" i="63" s="1"/>
  <c r="X49" i="63"/>
  <c r="Y49" i="63" s="1"/>
  <c r="X98" i="63"/>
  <c r="Y98" i="63" s="1"/>
  <c r="X99" i="63"/>
  <c r="Y99" i="63" s="1"/>
  <c r="X43" i="63"/>
  <c r="Y43" i="63" s="1"/>
  <c r="X61" i="63"/>
  <c r="Y61" i="63" s="1"/>
  <c r="X109" i="63"/>
  <c r="Y109" i="63" s="1"/>
  <c r="X84" i="63"/>
  <c r="Y84" i="63" s="1"/>
  <c r="X107" i="63"/>
  <c r="Y107" i="63" s="1"/>
  <c r="X102" i="63"/>
  <c r="Y102" i="63" s="1"/>
  <c r="X13" i="63"/>
  <c r="Y13" i="63" s="1"/>
  <c r="X39" i="63"/>
  <c r="Y39" i="63" s="1"/>
  <c r="X36" i="63"/>
  <c r="Y36" i="63" s="1"/>
  <c r="X21" i="63"/>
  <c r="Y21" i="63" s="1"/>
  <c r="X81" i="63"/>
  <c r="Y81" i="63" s="1"/>
  <c r="X18" i="63"/>
  <c r="Y18" i="63" s="1"/>
  <c r="X15" i="63"/>
  <c r="Y15" i="63" s="1"/>
  <c r="P10" i="87"/>
  <c r="S117" i="82"/>
  <c r="Q16" i="87"/>
  <c r="AA96" i="82"/>
  <c r="AB96" i="82"/>
  <c r="X96" i="82"/>
  <c r="W96" i="82"/>
  <c r="Z96" i="82"/>
  <c r="AC96" i="82"/>
  <c r="AD96" i="82"/>
  <c r="Y96" i="82"/>
  <c r="AA77" i="81"/>
  <c r="U78" i="63"/>
  <c r="AA31" i="82"/>
  <c r="AD31" i="82"/>
  <c r="AC31" i="82"/>
  <c r="X31" i="82"/>
  <c r="W31" i="82"/>
  <c r="Z31" i="82"/>
  <c r="Y31" i="82"/>
  <c r="AB31" i="82"/>
  <c r="AA43" i="81"/>
  <c r="U44" i="63"/>
  <c r="AB21" i="82"/>
  <c r="AC21" i="82"/>
  <c r="W21" i="82"/>
  <c r="AA21" i="82"/>
  <c r="X21" i="82"/>
  <c r="AD21" i="82"/>
  <c r="Y21" i="82"/>
  <c r="Z21" i="82"/>
  <c r="N14" i="87"/>
  <c r="AD66" i="82"/>
  <c r="AC66" i="82"/>
  <c r="Z66" i="82"/>
  <c r="AB66" i="82"/>
  <c r="W66" i="82"/>
  <c r="X66" i="82"/>
  <c r="Y66" i="82"/>
  <c r="AA66" i="82"/>
  <c r="AC99" i="82"/>
  <c r="AA99" i="82"/>
  <c r="AB99" i="82"/>
  <c r="Y44" i="87" s="1"/>
  <c r="X99" i="82"/>
  <c r="U44" i="87" s="1"/>
  <c r="W99" i="82"/>
  <c r="Y99" i="82"/>
  <c r="V44" i="87" s="1"/>
  <c r="Z99" i="82"/>
  <c r="W44" i="87" s="1"/>
  <c r="AD99" i="82"/>
  <c r="M11" i="87"/>
  <c r="AC16" i="82"/>
  <c r="AA16" i="82"/>
  <c r="Y16" i="82"/>
  <c r="Z16" i="82"/>
  <c r="AB16" i="82"/>
  <c r="W16" i="82"/>
  <c r="X16" i="82"/>
  <c r="AD16" i="82"/>
  <c r="AB105" i="82"/>
  <c r="Y46" i="87" s="1"/>
  <c r="AD105" i="82"/>
  <c r="AA46" i="87" s="1"/>
  <c r="W105" i="82"/>
  <c r="T46" i="87" s="1"/>
  <c r="Y105" i="82"/>
  <c r="V46" i="87" s="1"/>
  <c r="X105" i="82"/>
  <c r="U46" i="87" s="1"/>
  <c r="AC105" i="82"/>
  <c r="Z46" i="87" s="1"/>
  <c r="Z105" i="82"/>
  <c r="W46" i="87" s="1"/>
  <c r="AA105" i="82"/>
  <c r="X46" i="87" s="1"/>
  <c r="AA103" i="81"/>
  <c r="U104" i="63"/>
  <c r="AB84" i="82"/>
  <c r="AD84" i="82"/>
  <c r="W84" i="82"/>
  <c r="X84" i="82"/>
  <c r="Z84" i="82"/>
  <c r="AC84" i="82"/>
  <c r="AA84" i="82"/>
  <c r="Y84" i="82"/>
  <c r="S39" i="87"/>
  <c r="X67" i="82"/>
  <c r="AD67" i="82"/>
  <c r="AB67" i="82"/>
  <c r="AC67" i="82"/>
  <c r="W67" i="82"/>
  <c r="Y67" i="82"/>
  <c r="Z67" i="82"/>
  <c r="AA67" i="82"/>
  <c r="W20" i="82"/>
  <c r="AA20" i="82"/>
  <c r="AC20" i="82"/>
  <c r="Y20" i="82"/>
  <c r="X20" i="82"/>
  <c r="AB20" i="82"/>
  <c r="AD20" i="82"/>
  <c r="Z20" i="82"/>
  <c r="AA101" i="81"/>
  <c r="U102" i="63"/>
  <c r="N29" i="87"/>
  <c r="AA33" i="82"/>
  <c r="AB33" i="82"/>
  <c r="X33" i="82"/>
  <c r="AD33" i="82"/>
  <c r="W33" i="82"/>
  <c r="Y33" i="82"/>
  <c r="Z33" i="82"/>
  <c r="AC33" i="82"/>
  <c r="Y65" i="82"/>
  <c r="W65" i="82"/>
  <c r="AA65" i="82"/>
  <c r="X65" i="82"/>
  <c r="Z65" i="82"/>
  <c r="AD65" i="82"/>
  <c r="AC65" i="82"/>
  <c r="AB65" i="82"/>
  <c r="L30" i="87"/>
  <c r="AA39" i="82"/>
  <c r="W39" i="82"/>
  <c r="Y39" i="82"/>
  <c r="AD39" i="82"/>
  <c r="AB39" i="82"/>
  <c r="Z39" i="82"/>
  <c r="AC39" i="82"/>
  <c r="X39" i="82"/>
  <c r="AA37" i="81"/>
  <c r="U38" i="63"/>
  <c r="P45" i="87"/>
  <c r="AD23" i="82"/>
  <c r="Y23" i="82"/>
  <c r="X23" i="82"/>
  <c r="W23" i="82"/>
  <c r="AA23" i="82"/>
  <c r="AB23" i="82"/>
  <c r="Z23" i="82"/>
  <c r="AC23" i="82"/>
  <c r="AA21" i="81"/>
  <c r="U22" i="63"/>
  <c r="O32" i="87"/>
  <c r="AB70" i="82"/>
  <c r="AA70" i="82"/>
  <c r="X70" i="82"/>
  <c r="AD70" i="82"/>
  <c r="Y70" i="82"/>
  <c r="W70" i="82"/>
  <c r="AC70" i="82"/>
  <c r="Z70" i="82"/>
  <c r="AA28" i="81"/>
  <c r="U29" i="63"/>
  <c r="X106" i="82"/>
  <c r="AC106" i="82"/>
  <c r="AA106" i="82"/>
  <c r="AB106" i="82"/>
  <c r="Y106" i="82"/>
  <c r="Z106" i="82"/>
  <c r="AD106" i="82"/>
  <c r="W106" i="82"/>
  <c r="P17" i="87"/>
  <c r="O19" i="87"/>
  <c r="AA19" i="82"/>
  <c r="Y19" i="82"/>
  <c r="W19" i="82"/>
  <c r="X19" i="82"/>
  <c r="AB19" i="82"/>
  <c r="AC19" i="82"/>
  <c r="AD19" i="82"/>
  <c r="Z19" i="82"/>
  <c r="R42" i="87"/>
  <c r="R43" i="87"/>
  <c r="R59" i="87" s="1"/>
  <c r="AA59" i="81"/>
  <c r="U60" i="63"/>
  <c r="R18" i="87"/>
  <c r="X17" i="82"/>
  <c r="AA17" i="82"/>
  <c r="Y17" i="82"/>
  <c r="W17" i="82"/>
  <c r="AC17" i="82"/>
  <c r="AD17" i="82"/>
  <c r="AB17" i="82"/>
  <c r="Z17" i="82"/>
  <c r="M13" i="87"/>
  <c r="M12" i="87"/>
  <c r="N40" i="87"/>
  <c r="AA51" i="82"/>
  <c r="Z51" i="82"/>
  <c r="X51" i="82"/>
  <c r="AB51" i="82"/>
  <c r="AC51" i="82"/>
  <c r="AD51" i="82"/>
  <c r="Y51" i="82"/>
  <c r="W51" i="82"/>
  <c r="AA107" i="81"/>
  <c r="U108" i="63"/>
  <c r="AC115" i="82"/>
  <c r="Z31" i="87" s="1"/>
  <c r="X115" i="82"/>
  <c r="U31" i="87" s="1"/>
  <c r="W115" i="82"/>
  <c r="T31" i="87" s="1"/>
  <c r="AD115" i="82"/>
  <c r="AA31" i="87" s="1"/>
  <c r="Z115" i="82"/>
  <c r="W31" i="87" s="1"/>
  <c r="AA115" i="82"/>
  <c r="X31" i="87" s="1"/>
  <c r="AB115" i="82"/>
  <c r="Y31" i="87" s="1"/>
  <c r="Y115" i="82"/>
  <c r="V31" i="87" s="1"/>
  <c r="X62" i="82"/>
  <c r="U28" i="87" s="1"/>
  <c r="AA62" i="82"/>
  <c r="W62" i="82"/>
  <c r="T28" i="87" s="1"/>
  <c r="Y62" i="82"/>
  <c r="V28" i="87" s="1"/>
  <c r="Z62" i="82"/>
  <c r="AC62" i="82"/>
  <c r="AD62" i="82"/>
  <c r="AB62" i="82"/>
  <c r="L28" i="87"/>
  <c r="N27" i="87"/>
  <c r="S34" i="87"/>
  <c r="S57" i="87" s="1"/>
  <c r="S33" i="87"/>
  <c r="AB112" i="82"/>
  <c r="X112" i="82"/>
  <c r="AA112" i="82"/>
  <c r="Z112" i="82"/>
  <c r="Y112" i="82"/>
  <c r="W112" i="82"/>
  <c r="AD112" i="82"/>
  <c r="AC112" i="82"/>
  <c r="AB56" i="82"/>
  <c r="W56" i="82"/>
  <c r="Y56" i="82"/>
  <c r="AC56" i="82"/>
  <c r="AA56" i="82"/>
  <c r="X56" i="82"/>
  <c r="AD56" i="82"/>
  <c r="Z56" i="82"/>
  <c r="R26" i="87"/>
  <c r="Z110" i="82"/>
  <c r="AC110" i="82"/>
  <c r="X110" i="82"/>
  <c r="AB110" i="82"/>
  <c r="AA110" i="82"/>
  <c r="AD110" i="82"/>
  <c r="AA48" i="87" s="1"/>
  <c r="Y110" i="82"/>
  <c r="W110" i="82"/>
  <c r="Q48" i="87"/>
  <c r="AB85" i="82"/>
  <c r="AD85" i="82"/>
  <c r="Y85" i="82"/>
  <c r="Z85" i="82"/>
  <c r="AC85" i="82"/>
  <c r="X85" i="82"/>
  <c r="AA85" i="82"/>
  <c r="W85" i="82"/>
  <c r="M39" i="87"/>
  <c r="O39" i="87"/>
  <c r="AA65" i="81"/>
  <c r="U66" i="63"/>
  <c r="P29" i="87"/>
  <c r="AA63" i="81"/>
  <c r="U64" i="63"/>
  <c r="J17" i="41"/>
  <c r="S30" i="87"/>
  <c r="S15" i="87"/>
  <c r="N15" i="87"/>
  <c r="N32" i="87"/>
  <c r="AA68" i="81"/>
  <c r="U69" i="63"/>
  <c r="AA105" i="81"/>
  <c r="U106" i="63"/>
  <c r="L47" i="87"/>
  <c r="N47" i="87"/>
  <c r="L19" i="87"/>
  <c r="O43" i="87"/>
  <c r="O42" i="87"/>
  <c r="AA36" i="81"/>
  <c r="U37" i="63"/>
  <c r="L13" i="87"/>
  <c r="L12" i="87"/>
  <c r="R13" i="87"/>
  <c r="R12" i="87"/>
  <c r="P40" i="87"/>
  <c r="S28" i="87"/>
  <c r="R28" i="87"/>
  <c r="O27" i="87"/>
  <c r="L33" i="87"/>
  <c r="L34" i="87"/>
  <c r="L57" i="87" s="1"/>
  <c r="N26" i="87"/>
  <c r="Q26" i="87"/>
  <c r="M48" i="87"/>
  <c r="N48" i="87"/>
  <c r="Z40" i="82"/>
  <c r="W40" i="82"/>
  <c r="AB40" i="82"/>
  <c r="AC40" i="82"/>
  <c r="AA40" i="82"/>
  <c r="X40" i="82"/>
  <c r="Y40" i="82"/>
  <c r="AD40" i="82"/>
  <c r="O117" i="82"/>
  <c r="L10" i="87"/>
  <c r="Y28" i="82"/>
  <c r="AD28" i="82"/>
  <c r="W28" i="82"/>
  <c r="AA28" i="82"/>
  <c r="Z28" i="82"/>
  <c r="AC28" i="82"/>
  <c r="X28" i="82"/>
  <c r="AB28" i="82"/>
  <c r="Z42" i="82"/>
  <c r="X42" i="82"/>
  <c r="Y42" i="82"/>
  <c r="AA42" i="82"/>
  <c r="W42" i="82"/>
  <c r="AB42" i="82"/>
  <c r="AD42" i="82"/>
  <c r="AC42" i="82"/>
  <c r="AB74" i="82"/>
  <c r="AC74" i="82"/>
  <c r="W74" i="82"/>
  <c r="AD74" i="82"/>
  <c r="X74" i="82"/>
  <c r="AA74" i="82"/>
  <c r="Y74" i="82"/>
  <c r="Z74" i="82"/>
  <c r="AA97" i="81"/>
  <c r="U98" i="63"/>
  <c r="AA14" i="81"/>
  <c r="U15" i="63"/>
  <c r="AA92" i="81"/>
  <c r="U93" i="63"/>
  <c r="AC54" i="82"/>
  <c r="Z24" i="87" s="1"/>
  <c r="Z54" i="82"/>
  <c r="W24" i="87" s="1"/>
  <c r="W54" i="82"/>
  <c r="T24" i="87" s="1"/>
  <c r="Y54" i="82"/>
  <c r="V24" i="87" s="1"/>
  <c r="AB54" i="82"/>
  <c r="Y24" i="87" s="1"/>
  <c r="X54" i="82"/>
  <c r="U24" i="87" s="1"/>
  <c r="AA54" i="82"/>
  <c r="X24" i="87" s="1"/>
  <c r="AD54" i="82"/>
  <c r="AA24" i="87" s="1"/>
  <c r="T117" i="82"/>
  <c r="Q10" i="87"/>
  <c r="AA26" i="81"/>
  <c r="U27" i="63"/>
  <c r="AD95" i="82"/>
  <c r="X95" i="82"/>
  <c r="AA95" i="82"/>
  <c r="AB95" i="82"/>
  <c r="Y95" i="82"/>
  <c r="AC95" i="82"/>
  <c r="Z95" i="82"/>
  <c r="W95" i="82"/>
  <c r="AB45" i="82"/>
  <c r="Y45" i="82"/>
  <c r="Z45" i="82"/>
  <c r="AD45" i="82"/>
  <c r="W45" i="82"/>
  <c r="T20" i="87" s="1"/>
  <c r="AC45" i="82"/>
  <c r="X45" i="82"/>
  <c r="U20" i="87" s="1"/>
  <c r="AA45" i="82"/>
  <c r="X20" i="87" s="1"/>
  <c r="M20" i="87"/>
  <c r="W24" i="82"/>
  <c r="AA24" i="82"/>
  <c r="AB24" i="82"/>
  <c r="Z24" i="82"/>
  <c r="Y24" i="82"/>
  <c r="AD24" i="82"/>
  <c r="X24" i="82"/>
  <c r="AC24" i="82"/>
  <c r="AA72" i="82"/>
  <c r="X72" i="82"/>
  <c r="Y72" i="82"/>
  <c r="W72" i="82"/>
  <c r="Z72" i="82"/>
  <c r="AC72" i="82"/>
  <c r="AD72" i="82"/>
  <c r="AB72" i="82"/>
  <c r="Z15" i="82"/>
  <c r="W11" i="87" s="1"/>
  <c r="AD15" i="82"/>
  <c r="X15" i="82"/>
  <c r="U11" i="87" s="1"/>
  <c r="AC15" i="82"/>
  <c r="Y15" i="82"/>
  <c r="W15" i="82"/>
  <c r="AB15" i="82"/>
  <c r="AA15" i="82"/>
  <c r="O11" i="87"/>
  <c r="AD94" i="82"/>
  <c r="W94" i="82"/>
  <c r="Z94" i="82"/>
  <c r="AA94" i="82"/>
  <c r="AB94" i="82"/>
  <c r="Y94" i="82"/>
  <c r="AC94" i="82"/>
  <c r="X94" i="82"/>
  <c r="AC55" i="82"/>
  <c r="Z25" i="87" s="1"/>
  <c r="W55" i="82"/>
  <c r="T25" i="87" s="1"/>
  <c r="AB55" i="82"/>
  <c r="Y25" i="87" s="1"/>
  <c r="Z55" i="82"/>
  <c r="W25" i="87" s="1"/>
  <c r="Y55" i="82"/>
  <c r="V25" i="87" s="1"/>
  <c r="AA55" i="82"/>
  <c r="X25" i="87" s="1"/>
  <c r="AD55" i="82"/>
  <c r="AA25" i="87" s="1"/>
  <c r="X55" i="82"/>
  <c r="U25" i="87" s="1"/>
  <c r="AA96" i="81"/>
  <c r="U97" i="63"/>
  <c r="Q39" i="87"/>
  <c r="AA88" i="82"/>
  <c r="Y88" i="82"/>
  <c r="AB88" i="82"/>
  <c r="W88" i="82"/>
  <c r="AD88" i="82"/>
  <c r="AC88" i="82"/>
  <c r="Z88" i="82"/>
  <c r="X88" i="82"/>
  <c r="AA41" i="81"/>
  <c r="U42" i="63"/>
  <c r="T48" i="40"/>
  <c r="W73" i="82"/>
  <c r="X73" i="82"/>
  <c r="AC73" i="82"/>
  <c r="AD73" i="82"/>
  <c r="AA73" i="82"/>
  <c r="Z73" i="82"/>
  <c r="Y73" i="82"/>
  <c r="AB73" i="82"/>
  <c r="S29" i="87"/>
  <c r="Y26" i="82"/>
  <c r="Z26" i="82"/>
  <c r="W26" i="82"/>
  <c r="AB26" i="82"/>
  <c r="AC26" i="82"/>
  <c r="AD26" i="82"/>
  <c r="X26" i="82"/>
  <c r="AA26" i="82"/>
  <c r="AC82" i="82"/>
  <c r="AD82" i="82"/>
  <c r="W82" i="82"/>
  <c r="X82" i="82"/>
  <c r="Z82" i="82"/>
  <c r="Y82" i="82"/>
  <c r="AB82" i="82"/>
  <c r="AA82" i="82"/>
  <c r="AC29" i="82"/>
  <c r="Z29" i="82"/>
  <c r="X29" i="82"/>
  <c r="AA29" i="82"/>
  <c r="W29" i="82"/>
  <c r="AB29" i="82"/>
  <c r="AD29" i="82"/>
  <c r="Y29" i="82"/>
  <c r="AA25" i="81"/>
  <c r="U26" i="63"/>
  <c r="W44" i="82"/>
  <c r="AB44" i="82"/>
  <c r="X44" i="82"/>
  <c r="Y44" i="82"/>
  <c r="AD44" i="82"/>
  <c r="AA44" i="82"/>
  <c r="Z44" i="82"/>
  <c r="AC44" i="82"/>
  <c r="AA42" i="81"/>
  <c r="U43" i="63"/>
  <c r="AA99" i="81"/>
  <c r="U100" i="63"/>
  <c r="L15" i="87"/>
  <c r="AC71" i="82"/>
  <c r="AD71" i="82"/>
  <c r="W71" i="82"/>
  <c r="Y71" i="82"/>
  <c r="X71" i="82"/>
  <c r="Z71" i="82"/>
  <c r="W32" i="87" s="1"/>
  <c r="AB71" i="82"/>
  <c r="AA71" i="82"/>
  <c r="Q32" i="87"/>
  <c r="AA11" i="81"/>
  <c r="U12" i="63"/>
  <c r="W50" i="82"/>
  <c r="X50" i="82"/>
  <c r="AA50" i="82"/>
  <c r="AC50" i="82"/>
  <c r="Z50" i="82"/>
  <c r="Y50" i="82"/>
  <c r="AB50" i="82"/>
  <c r="AD50" i="82"/>
  <c r="AA57" i="82"/>
  <c r="Y57" i="82"/>
  <c r="Z57" i="82"/>
  <c r="AC57" i="82"/>
  <c r="W57" i="82"/>
  <c r="AB57" i="82"/>
  <c r="AD57" i="82"/>
  <c r="X57" i="82"/>
  <c r="P47" i="87"/>
  <c r="AA108" i="82"/>
  <c r="AB108" i="82"/>
  <c r="AD108" i="82"/>
  <c r="Y108" i="82"/>
  <c r="Z108" i="82"/>
  <c r="AC108" i="82"/>
  <c r="W108" i="82"/>
  <c r="X108" i="82"/>
  <c r="AA34" i="81"/>
  <c r="U35" i="63"/>
  <c r="M19" i="87"/>
  <c r="AD78" i="82"/>
  <c r="Z78" i="82"/>
  <c r="AC78" i="82"/>
  <c r="Y78" i="82"/>
  <c r="AB78" i="82"/>
  <c r="W78" i="82"/>
  <c r="X78" i="82"/>
  <c r="AA78" i="82"/>
  <c r="P43" i="87"/>
  <c r="P42" i="87"/>
  <c r="S18" i="87"/>
  <c r="O12" i="87"/>
  <c r="O13" i="87"/>
  <c r="Z93" i="82"/>
  <c r="X93" i="82"/>
  <c r="AC93" i="82"/>
  <c r="W93" i="82"/>
  <c r="AA93" i="82"/>
  <c r="Y93" i="82"/>
  <c r="AD93" i="82"/>
  <c r="AB93" i="82"/>
  <c r="Q40" i="87"/>
  <c r="AC22" i="82"/>
  <c r="Y22" i="82"/>
  <c r="AD22" i="82"/>
  <c r="AB22" i="82"/>
  <c r="Z22" i="82"/>
  <c r="W22" i="82"/>
  <c r="X22" i="82"/>
  <c r="AA22" i="82"/>
  <c r="AA20" i="81"/>
  <c r="U21" i="63"/>
  <c r="AD77" i="82"/>
  <c r="AA35" i="87" s="1"/>
  <c r="AB77" i="82"/>
  <c r="Y35" i="87" s="1"/>
  <c r="X77" i="82"/>
  <c r="U35" i="87" s="1"/>
  <c r="AC77" i="82"/>
  <c r="Z35" i="87" s="1"/>
  <c r="Y77" i="82"/>
  <c r="V35" i="87" s="1"/>
  <c r="Z77" i="82"/>
  <c r="W35" i="87" s="1"/>
  <c r="AA77" i="82"/>
  <c r="X35" i="87" s="1"/>
  <c r="W77" i="82"/>
  <c r="T35" i="87" s="1"/>
  <c r="Q28" i="87"/>
  <c r="X58" i="82"/>
  <c r="AD58" i="82"/>
  <c r="Y58" i="82"/>
  <c r="Z58" i="82"/>
  <c r="W27" i="87" s="1"/>
  <c r="AB58" i="82"/>
  <c r="AA58" i="82"/>
  <c r="X27" i="87" s="1"/>
  <c r="W58" i="82"/>
  <c r="AC58" i="82"/>
  <c r="M27" i="87"/>
  <c r="P34" i="87"/>
  <c r="P57" i="87" s="1"/>
  <c r="P33" i="87"/>
  <c r="AA87" i="82"/>
  <c r="Y87" i="82"/>
  <c r="W87" i="82"/>
  <c r="X87" i="82"/>
  <c r="AC87" i="82"/>
  <c r="AD87" i="82"/>
  <c r="Z87" i="82"/>
  <c r="AB87" i="82"/>
  <c r="AA90" i="81"/>
  <c r="U91" i="63"/>
  <c r="P26" i="87"/>
  <c r="Y52" i="82"/>
  <c r="AD52" i="82"/>
  <c r="Z52" i="82"/>
  <c r="X52" i="82"/>
  <c r="W52" i="82"/>
  <c r="AB52" i="82"/>
  <c r="AC52" i="82"/>
  <c r="AA52" i="82"/>
  <c r="L48" i="87"/>
  <c r="Z18" i="82"/>
  <c r="AD18" i="82"/>
  <c r="AB18" i="82"/>
  <c r="AC18" i="82"/>
  <c r="X18" i="82"/>
  <c r="AA18" i="82"/>
  <c r="W18" i="82"/>
  <c r="Y18" i="82"/>
  <c r="AA12" i="82"/>
  <c r="Y12" i="82"/>
  <c r="X12" i="82"/>
  <c r="Z12" i="82"/>
  <c r="W12" i="82"/>
  <c r="AD12" i="82"/>
  <c r="AC12" i="82"/>
  <c r="AB12" i="82"/>
  <c r="AC86" i="82"/>
  <c r="Z86" i="82"/>
  <c r="X86" i="82"/>
  <c r="AD86" i="82"/>
  <c r="AB86" i="82"/>
  <c r="W86" i="82"/>
  <c r="AA86" i="82"/>
  <c r="Y86" i="82"/>
  <c r="AA22" i="81"/>
  <c r="U23" i="63"/>
  <c r="AA51" i="81"/>
  <c r="U52" i="63"/>
  <c r="W37" i="82"/>
  <c r="AB37" i="82"/>
  <c r="AD37" i="82"/>
  <c r="X37" i="82"/>
  <c r="AC37" i="82"/>
  <c r="AA37" i="82"/>
  <c r="Y37" i="82"/>
  <c r="Z37" i="82"/>
  <c r="AA11" i="82"/>
  <c r="X11" i="82"/>
  <c r="AD11" i="82"/>
  <c r="AC11" i="82"/>
  <c r="Y11" i="82"/>
  <c r="Z11" i="82"/>
  <c r="W11" i="82"/>
  <c r="AB11" i="82"/>
  <c r="Z107" i="82"/>
  <c r="Y107" i="82"/>
  <c r="AA107" i="82"/>
  <c r="AC107" i="82"/>
  <c r="AB107" i="82"/>
  <c r="X107" i="82"/>
  <c r="W107" i="82"/>
  <c r="AD107" i="82"/>
  <c r="Z89" i="82"/>
  <c r="Y89" i="82"/>
  <c r="AB89" i="82"/>
  <c r="AD89" i="82"/>
  <c r="AC89" i="82"/>
  <c r="X89" i="82"/>
  <c r="W89" i="82"/>
  <c r="AA89" i="82"/>
  <c r="N13" i="87"/>
  <c r="N12" i="87"/>
  <c r="P120" i="63"/>
  <c r="T120" i="63" s="1"/>
  <c r="P122" i="63"/>
  <c r="T122" i="63" s="1"/>
  <c r="P123" i="63"/>
  <c r="T123" i="63" s="1"/>
  <c r="P118" i="63"/>
  <c r="T118" i="63" s="1"/>
  <c r="P117" i="63"/>
  <c r="P121" i="63"/>
  <c r="T121" i="63" s="1"/>
  <c r="P119" i="63"/>
  <c r="T119" i="63" s="1"/>
  <c r="AA8" i="81"/>
  <c r="Q116" i="63"/>
  <c r="R117" i="63" a="1"/>
  <c r="R9" i="63" a="1"/>
  <c r="U9" i="63"/>
  <c r="O16" i="87"/>
  <c r="Q117" i="82"/>
  <c r="N10" i="87"/>
  <c r="P117" i="82"/>
  <c r="M10" i="87"/>
  <c r="N16" i="87"/>
  <c r="AA93" i="81"/>
  <c r="U94" i="63"/>
  <c r="AA109" i="81"/>
  <c r="U110" i="63"/>
  <c r="P11" i="87"/>
  <c r="R11" i="87"/>
  <c r="AA78" i="81"/>
  <c r="U79" i="63"/>
  <c r="P39" i="87"/>
  <c r="AA71" i="81"/>
  <c r="U72" i="63"/>
  <c r="M29" i="87"/>
  <c r="AA31" i="81"/>
  <c r="U32" i="63"/>
  <c r="AA80" i="81"/>
  <c r="U81" i="63"/>
  <c r="N30" i="87"/>
  <c r="S45" i="87"/>
  <c r="AA44" i="81"/>
  <c r="U45" i="63"/>
  <c r="Q15" i="87"/>
  <c r="M32" i="87"/>
  <c r="AA69" i="81"/>
  <c r="U70" i="63"/>
  <c r="AA106" i="81"/>
  <c r="U107" i="63"/>
  <c r="L17" i="87"/>
  <c r="R19" i="87"/>
  <c r="N42" i="87"/>
  <c r="N43" i="87"/>
  <c r="S43" i="87"/>
  <c r="S42" i="87"/>
  <c r="P18" i="87"/>
  <c r="P13" i="87"/>
  <c r="P12" i="87"/>
  <c r="O40" i="87"/>
  <c r="S40" i="87"/>
  <c r="AA95" i="81"/>
  <c r="U96" i="63"/>
  <c r="AA113" i="81"/>
  <c r="U114" i="63"/>
  <c r="AA100" i="81"/>
  <c r="U101" i="63"/>
  <c r="P28" i="87"/>
  <c r="R27" i="87"/>
  <c r="Q27" i="87"/>
  <c r="O33" i="87"/>
  <c r="O34" i="87"/>
  <c r="O57" i="87" s="1"/>
  <c r="S26" i="87"/>
  <c r="AA12" i="81"/>
  <c r="U13" i="63"/>
  <c r="AA108" i="81"/>
  <c r="U109" i="63"/>
  <c r="AA16" i="81"/>
  <c r="U17" i="63"/>
  <c r="AA83" i="81"/>
  <c r="U84" i="63"/>
  <c r="AA27" i="87" l="1"/>
  <c r="U40" i="87"/>
  <c r="Y11" i="87"/>
  <c r="Z27" i="87"/>
  <c r="Z11" i="87"/>
  <c r="X28" i="87"/>
  <c r="T44" i="87"/>
  <c r="Y20" i="87"/>
  <c r="V32" i="87"/>
  <c r="Z20" i="87"/>
  <c r="T48" i="87"/>
  <c r="Q58" i="87"/>
  <c r="AA20" i="87"/>
  <c r="W20" i="87"/>
  <c r="O59" i="87"/>
  <c r="O60" i="87" s="1"/>
  <c r="V20" i="87"/>
  <c r="W28" i="87"/>
  <c r="U27" i="87"/>
  <c r="U48" i="87"/>
  <c r="N58" i="87"/>
  <c r="X40" i="87"/>
  <c r="Y28" i="87"/>
  <c r="T27" i="87"/>
  <c r="X44" i="87"/>
  <c r="M58" i="87"/>
  <c r="O58" i="87"/>
  <c r="V40" i="87"/>
  <c r="T40" i="87"/>
  <c r="X32" i="87"/>
  <c r="AA28" i="87"/>
  <c r="T11" i="87"/>
  <c r="Z28" i="87"/>
  <c r="V48" i="87"/>
  <c r="AA44" i="87"/>
  <c r="V27" i="87"/>
  <c r="AA11" i="87"/>
  <c r="L58" i="87"/>
  <c r="W48" i="87"/>
  <c r="T26" i="87"/>
  <c r="S59" i="87"/>
  <c r="S60" i="87" s="1"/>
  <c r="M53" i="87"/>
  <c r="V11" i="87"/>
  <c r="Q53" i="87"/>
  <c r="L53" i="87"/>
  <c r="N59" i="87"/>
  <c r="N60" i="87" s="1"/>
  <c r="Y27" i="87"/>
  <c r="X18" i="87"/>
  <c r="P58" i="87"/>
  <c r="AA40" i="87"/>
  <c r="X16" i="87"/>
  <c r="R60" i="87"/>
  <c r="Z15" i="87"/>
  <c r="X69" i="81"/>
  <c r="S69" i="81"/>
  <c r="V69" i="81"/>
  <c r="W69" i="81"/>
  <c r="T69" i="81"/>
  <c r="U69" i="81"/>
  <c r="Z69" i="81"/>
  <c r="R69" i="81"/>
  <c r="F30" i="40"/>
  <c r="K30" i="40" s="1"/>
  <c r="Y69" i="81"/>
  <c r="Y22" i="87"/>
  <c r="W13" i="87"/>
  <c r="W12" i="87"/>
  <c r="U47" i="87"/>
  <c r="AK101" i="81"/>
  <c r="Z39" i="87"/>
  <c r="V14" i="87"/>
  <c r="R43" i="81"/>
  <c r="Z43" i="81"/>
  <c r="F18" i="40"/>
  <c r="K18" i="40" s="1"/>
  <c r="U43" i="81"/>
  <c r="X43" i="81"/>
  <c r="W43" i="81"/>
  <c r="V43" i="81"/>
  <c r="S43" i="81"/>
  <c r="Y43" i="81"/>
  <c r="T43" i="81"/>
  <c r="T21" i="87"/>
  <c r="R67" i="81"/>
  <c r="T67" i="81"/>
  <c r="V67" i="81"/>
  <c r="Y67" i="81"/>
  <c r="W67" i="81"/>
  <c r="X67" i="81"/>
  <c r="S67" i="81"/>
  <c r="U67" i="81"/>
  <c r="Z67" i="81"/>
  <c r="Q55" i="87"/>
  <c r="Q56" i="87" s="1"/>
  <c r="U13" i="81"/>
  <c r="F9" i="40"/>
  <c r="K9" i="40" s="1"/>
  <c r="S13" i="81"/>
  <c r="X13" i="81"/>
  <c r="Z13" i="81"/>
  <c r="R13" i="81"/>
  <c r="T13" i="81"/>
  <c r="W13" i="81"/>
  <c r="V13" i="81"/>
  <c r="Y13" i="81"/>
  <c r="U79" i="81"/>
  <c r="V79" i="81"/>
  <c r="X79" i="81"/>
  <c r="Z79" i="81"/>
  <c r="R79" i="81"/>
  <c r="F36" i="40"/>
  <c r="K36" i="40" s="1"/>
  <c r="W79" i="81"/>
  <c r="T79" i="81"/>
  <c r="S79" i="81"/>
  <c r="Y79" i="81"/>
  <c r="AK88" i="81"/>
  <c r="V10" i="87"/>
  <c r="Y117" i="82"/>
  <c r="T50" i="81"/>
  <c r="Y50" i="81"/>
  <c r="W50" i="81"/>
  <c r="Z50" i="81"/>
  <c r="R50" i="81"/>
  <c r="U50" i="81"/>
  <c r="S50" i="81"/>
  <c r="X50" i="81"/>
  <c r="V50" i="81"/>
  <c r="W33" i="87"/>
  <c r="W34" i="87"/>
  <c r="W57" i="87" s="1"/>
  <c r="Z57" i="81"/>
  <c r="T57" i="81"/>
  <c r="R57" i="81"/>
  <c r="S57" i="81"/>
  <c r="X57" i="81"/>
  <c r="Y57" i="81"/>
  <c r="V57" i="81"/>
  <c r="W57" i="81"/>
  <c r="U57" i="81"/>
  <c r="S55" i="87"/>
  <c r="S56" i="87" s="1"/>
  <c r="AA19" i="87"/>
  <c r="Z55" i="81"/>
  <c r="U55" i="81"/>
  <c r="X55" i="81"/>
  <c r="T55" i="81"/>
  <c r="W55" i="81"/>
  <c r="Y55" i="81"/>
  <c r="R55" i="81"/>
  <c r="S55" i="81"/>
  <c r="V55" i="81"/>
  <c r="U30" i="87"/>
  <c r="AK24" i="81"/>
  <c r="X29" i="87"/>
  <c r="AK70" i="81"/>
  <c r="V38" i="87"/>
  <c r="Z110" i="81"/>
  <c r="W110" i="81"/>
  <c r="U110" i="81"/>
  <c r="R110" i="81"/>
  <c r="V110" i="81"/>
  <c r="X110" i="81"/>
  <c r="Y110" i="81"/>
  <c r="T110" i="81"/>
  <c r="S110" i="81"/>
  <c r="AK45" i="81"/>
  <c r="AK33" i="81"/>
  <c r="AK72" i="81"/>
  <c r="AK52" i="81"/>
  <c r="T17" i="87"/>
  <c r="W45" i="87"/>
  <c r="Z16" i="81"/>
  <c r="X16" i="81"/>
  <c r="W16" i="81"/>
  <c r="V16" i="81"/>
  <c r="T16" i="81"/>
  <c r="S16" i="81"/>
  <c r="U16" i="81"/>
  <c r="R16" i="81"/>
  <c r="Y16" i="81"/>
  <c r="T95" i="81"/>
  <c r="R95" i="81"/>
  <c r="X95" i="81"/>
  <c r="Z95" i="81"/>
  <c r="W95" i="81"/>
  <c r="V95" i="81"/>
  <c r="U95" i="81"/>
  <c r="S95" i="81"/>
  <c r="Y95" i="81"/>
  <c r="AK31" i="81"/>
  <c r="D28" i="41"/>
  <c r="M50" i="87"/>
  <c r="M54" i="87" s="1"/>
  <c r="Z8" i="81"/>
  <c r="X8" i="81"/>
  <c r="U8" i="81"/>
  <c r="W8" i="81"/>
  <c r="AA117" i="81"/>
  <c r="V8" i="81"/>
  <c r="F8" i="40"/>
  <c r="T8" i="81"/>
  <c r="S8" i="81"/>
  <c r="Y8" i="81"/>
  <c r="R8" i="81"/>
  <c r="AK22" i="81"/>
  <c r="AK90" i="81"/>
  <c r="V43" i="87"/>
  <c r="V42" i="87"/>
  <c r="Y32" i="87"/>
  <c r="AK99" i="81"/>
  <c r="X11" i="87"/>
  <c r="Q50" i="87"/>
  <c r="H28" i="41"/>
  <c r="T16" i="87"/>
  <c r="AK65" i="81"/>
  <c r="Y26" i="87"/>
  <c r="AK107" i="81"/>
  <c r="U22" i="87"/>
  <c r="Y12" i="87"/>
  <c r="Y13" i="87"/>
  <c r="AK59" i="81"/>
  <c r="T47" i="87"/>
  <c r="AK28" i="81"/>
  <c r="W15" i="87"/>
  <c r="AK37" i="81"/>
  <c r="T101" i="81"/>
  <c r="U101" i="81"/>
  <c r="W101" i="81"/>
  <c r="S101" i="81"/>
  <c r="X101" i="81"/>
  <c r="Y101" i="81"/>
  <c r="R101" i="81"/>
  <c r="V101" i="81"/>
  <c r="Z101" i="81"/>
  <c r="W39" i="87"/>
  <c r="AA14" i="87"/>
  <c r="V21" i="87"/>
  <c r="AK75" i="81"/>
  <c r="AK104" i="81"/>
  <c r="AK102" i="81"/>
  <c r="AK23" i="81"/>
  <c r="V88" i="81"/>
  <c r="Z88" i="81"/>
  <c r="Y88" i="81"/>
  <c r="R88" i="81"/>
  <c r="T88" i="81"/>
  <c r="S88" i="81"/>
  <c r="W88" i="81"/>
  <c r="X88" i="81"/>
  <c r="U88" i="81"/>
  <c r="Z10" i="87"/>
  <c r="AC117" i="82"/>
  <c r="AK98" i="81"/>
  <c r="T34" i="87"/>
  <c r="T57" i="87" s="1"/>
  <c r="T33" i="87"/>
  <c r="U18" i="87"/>
  <c r="Y19" i="87"/>
  <c r="X30" i="87"/>
  <c r="T24" i="81"/>
  <c r="Y24" i="81"/>
  <c r="S24" i="81"/>
  <c r="U24" i="81"/>
  <c r="R24" i="81"/>
  <c r="W24" i="81"/>
  <c r="X24" i="81"/>
  <c r="V24" i="81"/>
  <c r="Z24" i="81"/>
  <c r="Y29" i="87"/>
  <c r="R70" i="81"/>
  <c r="X70" i="81"/>
  <c r="T70" i="81"/>
  <c r="S70" i="81"/>
  <c r="Z70" i="81"/>
  <c r="Y70" i="81"/>
  <c r="W70" i="81"/>
  <c r="U70" i="81"/>
  <c r="V70" i="81"/>
  <c r="AK61" i="81"/>
  <c r="X38" i="87"/>
  <c r="R58" i="87"/>
  <c r="T45" i="81"/>
  <c r="Y45" i="81"/>
  <c r="Z45" i="81"/>
  <c r="X45" i="81"/>
  <c r="W45" i="81"/>
  <c r="S45" i="81"/>
  <c r="R45" i="81"/>
  <c r="V45" i="81"/>
  <c r="U45" i="81"/>
  <c r="Y33" i="81"/>
  <c r="T33" i="81"/>
  <c r="X33" i="81"/>
  <c r="W33" i="81"/>
  <c r="V33" i="81"/>
  <c r="S33" i="81"/>
  <c r="U33" i="81"/>
  <c r="R33" i="81"/>
  <c r="Z33" i="81"/>
  <c r="Z72" i="81"/>
  <c r="R72" i="81"/>
  <c r="T72" i="81"/>
  <c r="U72" i="81"/>
  <c r="S72" i="81"/>
  <c r="X72" i="81"/>
  <c r="Y72" i="81"/>
  <c r="V72" i="81"/>
  <c r="W72" i="81"/>
  <c r="Z52" i="81"/>
  <c r="P22" i="40" s="1"/>
  <c r="U22" i="40" s="1"/>
  <c r="F22" i="40"/>
  <c r="K22" i="40" s="1"/>
  <c r="V52" i="81"/>
  <c r="X52" i="81"/>
  <c r="S52" i="81"/>
  <c r="Y52" i="81"/>
  <c r="R52" i="81"/>
  <c r="T52" i="81"/>
  <c r="Z22" i="40" s="1"/>
  <c r="AE22" i="40" s="1"/>
  <c r="U52" i="81"/>
  <c r="W52" i="81"/>
  <c r="AK73" i="81"/>
  <c r="V17" i="87"/>
  <c r="T45" i="87"/>
  <c r="N55" i="87"/>
  <c r="N56" i="87" s="1"/>
  <c r="Z90" i="81"/>
  <c r="U90" i="81"/>
  <c r="R90" i="81"/>
  <c r="V90" i="81"/>
  <c r="S90" i="81"/>
  <c r="Y90" i="81"/>
  <c r="W90" i="81"/>
  <c r="T90" i="81"/>
  <c r="X90" i="81"/>
  <c r="AK20" i="81"/>
  <c r="Z43" i="87"/>
  <c r="Z42" i="87"/>
  <c r="W99" i="81"/>
  <c r="F43" i="40"/>
  <c r="K43" i="40" s="1"/>
  <c r="Z99" i="81"/>
  <c r="X99" i="81"/>
  <c r="U99" i="81"/>
  <c r="Y99" i="81"/>
  <c r="R99" i="81"/>
  <c r="S99" i="81"/>
  <c r="T99" i="81"/>
  <c r="V99" i="81"/>
  <c r="AA16" i="87"/>
  <c r="R55" i="87"/>
  <c r="R56" i="87" s="1"/>
  <c r="U65" i="81"/>
  <c r="T65" i="81"/>
  <c r="W65" i="81"/>
  <c r="V65" i="81"/>
  <c r="R65" i="81"/>
  <c r="S65" i="81"/>
  <c r="X65" i="81"/>
  <c r="Y65" i="81"/>
  <c r="Z65" i="81"/>
  <c r="W26" i="87"/>
  <c r="W107" i="81"/>
  <c r="X107" i="81"/>
  <c r="T107" i="81"/>
  <c r="Y107" i="81"/>
  <c r="S107" i="81"/>
  <c r="Z107" i="81"/>
  <c r="U107" i="81"/>
  <c r="R107" i="81"/>
  <c r="V107" i="81"/>
  <c r="W22" i="87"/>
  <c r="AA12" i="87"/>
  <c r="AA13" i="87"/>
  <c r="X59" i="81"/>
  <c r="Y59" i="81"/>
  <c r="S59" i="81"/>
  <c r="W59" i="81"/>
  <c r="Z59" i="81"/>
  <c r="R59" i="81"/>
  <c r="T59" i="81"/>
  <c r="U59" i="81"/>
  <c r="V59" i="81"/>
  <c r="AA47" i="87"/>
  <c r="T28" i="81"/>
  <c r="W28" i="81"/>
  <c r="X28" i="81"/>
  <c r="V28" i="81"/>
  <c r="R28" i="81"/>
  <c r="S28" i="81"/>
  <c r="Z28" i="81"/>
  <c r="U28" i="81"/>
  <c r="Y28" i="81"/>
  <c r="Y15" i="87"/>
  <c r="X37" i="81"/>
  <c r="T37" i="81"/>
  <c r="W37" i="81"/>
  <c r="Y37" i="81"/>
  <c r="S37" i="81"/>
  <c r="R37" i="81"/>
  <c r="U37" i="81"/>
  <c r="Z37" i="81"/>
  <c r="V37" i="81"/>
  <c r="U39" i="87"/>
  <c r="U14" i="87"/>
  <c r="AK77" i="81"/>
  <c r="AA21" i="87"/>
  <c r="AK35" i="81"/>
  <c r="U75" i="81"/>
  <c r="W75" i="81"/>
  <c r="V75" i="81"/>
  <c r="S75" i="81"/>
  <c r="X75" i="81"/>
  <c r="F33" i="40"/>
  <c r="K33" i="40" s="1"/>
  <c r="T75" i="81"/>
  <c r="Z33" i="40" s="1"/>
  <c r="AE33" i="40" s="1"/>
  <c r="Z75" i="81"/>
  <c r="P33" i="40" s="1"/>
  <c r="U33" i="40" s="1"/>
  <c r="Y75" i="81"/>
  <c r="R75" i="81"/>
  <c r="Y104" i="81"/>
  <c r="S104" i="81"/>
  <c r="F45" i="40"/>
  <c r="K45" i="40" s="1"/>
  <c r="X104" i="81"/>
  <c r="R104" i="81"/>
  <c r="Z104" i="81"/>
  <c r="W104" i="81"/>
  <c r="T104" i="81"/>
  <c r="V104" i="81"/>
  <c r="U104" i="81"/>
  <c r="R102" i="81"/>
  <c r="W102" i="81"/>
  <c r="U102" i="81"/>
  <c r="X102" i="81"/>
  <c r="Y102" i="81"/>
  <c r="T102" i="81"/>
  <c r="Z102" i="81"/>
  <c r="V102" i="81"/>
  <c r="S102" i="81"/>
  <c r="Z23" i="81"/>
  <c r="T23" i="81"/>
  <c r="S23" i="81"/>
  <c r="U23" i="81"/>
  <c r="R23" i="81"/>
  <c r="V23" i="81"/>
  <c r="W23" i="81"/>
  <c r="Y23" i="81"/>
  <c r="X23" i="81"/>
  <c r="R53" i="87"/>
  <c r="T10" i="87"/>
  <c r="W117" i="82"/>
  <c r="R98" i="81"/>
  <c r="X98" i="81"/>
  <c r="U98" i="81"/>
  <c r="T98" i="81"/>
  <c r="W98" i="81"/>
  <c r="V98" i="81"/>
  <c r="S98" i="81"/>
  <c r="Y98" i="81"/>
  <c r="Z98" i="81"/>
  <c r="X34" i="87"/>
  <c r="X57" i="87" s="1"/>
  <c r="X33" i="87"/>
  <c r="V18" i="87"/>
  <c r="T19" i="87"/>
  <c r="AK48" i="81"/>
  <c r="T30" i="87"/>
  <c r="Z29" i="87"/>
  <c r="AK64" i="81"/>
  <c r="U61" i="81"/>
  <c r="Z61" i="81"/>
  <c r="W61" i="81"/>
  <c r="T61" i="81"/>
  <c r="S61" i="81"/>
  <c r="V61" i="81"/>
  <c r="Y61" i="81"/>
  <c r="R61" i="81"/>
  <c r="X61" i="81"/>
  <c r="Z38" i="87"/>
  <c r="AK40" i="81"/>
  <c r="AK84" i="81"/>
  <c r="T73" i="81"/>
  <c r="F31" i="40"/>
  <c r="W73" i="81"/>
  <c r="S73" i="81"/>
  <c r="R73" i="81"/>
  <c r="V73" i="81"/>
  <c r="U73" i="81"/>
  <c r="Z73" i="81"/>
  <c r="Y73" i="81"/>
  <c r="F32" i="40"/>
  <c r="X73" i="81"/>
  <c r="X17" i="87"/>
  <c r="U45" i="87"/>
  <c r="Y80" i="81"/>
  <c r="Z80" i="81"/>
  <c r="S80" i="81"/>
  <c r="U80" i="81"/>
  <c r="X80" i="81"/>
  <c r="V80" i="81"/>
  <c r="T80" i="81"/>
  <c r="W80" i="81"/>
  <c r="R80" i="81"/>
  <c r="AK108" i="81"/>
  <c r="N53" i="87"/>
  <c r="S22" i="81"/>
  <c r="U22" i="81"/>
  <c r="T22" i="81"/>
  <c r="V22" i="81"/>
  <c r="Y22" i="81"/>
  <c r="W22" i="81"/>
  <c r="R22" i="81"/>
  <c r="X22" i="81"/>
  <c r="Z22" i="81"/>
  <c r="U108" i="81"/>
  <c r="X108" i="81"/>
  <c r="F46" i="40"/>
  <c r="K46" i="40" s="1"/>
  <c r="V108" i="81"/>
  <c r="R108" i="81"/>
  <c r="S108" i="81"/>
  <c r="T108" i="81"/>
  <c r="W108" i="81"/>
  <c r="Y108" i="81"/>
  <c r="Z108" i="81"/>
  <c r="AK44" i="81"/>
  <c r="AK109" i="81"/>
  <c r="N50" i="87"/>
  <c r="E28" i="41"/>
  <c r="Y20" i="81"/>
  <c r="V20" i="81"/>
  <c r="R20" i="81"/>
  <c r="T20" i="81"/>
  <c r="S20" i="81"/>
  <c r="X20" i="81"/>
  <c r="U20" i="81"/>
  <c r="W20" i="81"/>
  <c r="Z20" i="81"/>
  <c r="P59" i="87"/>
  <c r="P60" i="87" s="1"/>
  <c r="W43" i="87"/>
  <c r="W42" i="87"/>
  <c r="U32" i="87"/>
  <c r="AK42" i="81"/>
  <c r="AK96" i="81"/>
  <c r="AK92" i="81"/>
  <c r="V16" i="87"/>
  <c r="X48" i="87"/>
  <c r="AA26" i="87"/>
  <c r="S58" i="87"/>
  <c r="X22" i="87"/>
  <c r="Z12" i="87"/>
  <c r="Z13" i="87"/>
  <c r="W47" i="87"/>
  <c r="X15" i="87"/>
  <c r="T39" i="87"/>
  <c r="Z44" i="87"/>
  <c r="X14" i="87"/>
  <c r="Z77" i="81"/>
  <c r="P34" i="40" s="1"/>
  <c r="U34" i="40" s="1"/>
  <c r="X77" i="81"/>
  <c r="Y77" i="81"/>
  <c r="F34" i="40"/>
  <c r="K34" i="40" s="1"/>
  <c r="W77" i="81"/>
  <c r="V77" i="81"/>
  <c r="S77" i="81"/>
  <c r="T77" i="81"/>
  <c r="Z34" i="40" s="1"/>
  <c r="AE34" i="40" s="1"/>
  <c r="U77" i="81"/>
  <c r="R77" i="81"/>
  <c r="AK38" i="81"/>
  <c r="U21" i="87"/>
  <c r="S35" i="81"/>
  <c r="X35" i="81"/>
  <c r="R35" i="81"/>
  <c r="Z35" i="81"/>
  <c r="W35" i="81"/>
  <c r="T35" i="81"/>
  <c r="Y35" i="81"/>
  <c r="U35" i="81"/>
  <c r="V35" i="81"/>
  <c r="AK30" i="81"/>
  <c r="AK49" i="81"/>
  <c r="AK58" i="81"/>
  <c r="C17" i="41"/>
  <c r="AK86" i="81"/>
  <c r="AK66" i="81"/>
  <c r="R50" i="87"/>
  <c r="I28" i="41"/>
  <c r="X117" i="82"/>
  <c r="U10" i="87"/>
  <c r="Y34" i="87"/>
  <c r="Y57" i="87" s="1"/>
  <c r="Y33" i="87"/>
  <c r="Z18" i="87"/>
  <c r="V19" i="87"/>
  <c r="Y48" i="81"/>
  <c r="Z48" i="81"/>
  <c r="W48" i="81"/>
  <c r="U48" i="81"/>
  <c r="X48" i="81"/>
  <c r="T48" i="81"/>
  <c r="V48" i="81"/>
  <c r="R48" i="81"/>
  <c r="S48" i="81"/>
  <c r="Z30" i="87"/>
  <c r="AK27" i="81"/>
  <c r="U29" i="87"/>
  <c r="AK111" i="81"/>
  <c r="T64" i="81"/>
  <c r="V64" i="81"/>
  <c r="R64" i="81"/>
  <c r="X64" i="81"/>
  <c r="U64" i="81"/>
  <c r="W64" i="81"/>
  <c r="S64" i="81"/>
  <c r="Z64" i="81"/>
  <c r="Y64" i="81"/>
  <c r="AK94" i="81"/>
  <c r="U38" i="87"/>
  <c r="AK74" i="81"/>
  <c r="AK15" i="81"/>
  <c r="AK112" i="81"/>
  <c r="AK53" i="81"/>
  <c r="U40" i="81"/>
  <c r="Y40" i="81"/>
  <c r="T40" i="81"/>
  <c r="Z40" i="81"/>
  <c r="V40" i="81"/>
  <c r="X40" i="81"/>
  <c r="W40" i="81"/>
  <c r="S40" i="81"/>
  <c r="R40" i="81"/>
  <c r="U84" i="81"/>
  <c r="V84" i="81"/>
  <c r="T84" i="81"/>
  <c r="S84" i="81"/>
  <c r="W84" i="81"/>
  <c r="R84" i="81"/>
  <c r="Z84" i="81"/>
  <c r="X84" i="81"/>
  <c r="Y84" i="81"/>
  <c r="U17" i="87"/>
  <c r="X45" i="87"/>
  <c r="AK95" i="81"/>
  <c r="T51" i="81"/>
  <c r="Z21" i="40" s="1"/>
  <c r="AE21" i="40" s="1"/>
  <c r="S51" i="81"/>
  <c r="Y51" i="81"/>
  <c r="W51" i="81"/>
  <c r="F21" i="40"/>
  <c r="K21" i="40" s="1"/>
  <c r="R51" i="81"/>
  <c r="Z51" i="81"/>
  <c r="P21" i="40" s="1"/>
  <c r="U21" i="40" s="1"/>
  <c r="V51" i="81"/>
  <c r="U51" i="81"/>
  <c r="X51" i="81"/>
  <c r="Y43" i="87"/>
  <c r="Y42" i="87"/>
  <c r="T41" i="81"/>
  <c r="X41" i="81"/>
  <c r="U41" i="81"/>
  <c r="Z41" i="81"/>
  <c r="W41" i="81"/>
  <c r="R41" i="81"/>
  <c r="S41" i="81"/>
  <c r="V41" i="81"/>
  <c r="Y41" i="81"/>
  <c r="Z97" i="81"/>
  <c r="U97" i="81"/>
  <c r="R97" i="81"/>
  <c r="W97" i="81"/>
  <c r="T97" i="81"/>
  <c r="S97" i="81"/>
  <c r="V97" i="81"/>
  <c r="F42" i="40"/>
  <c r="K42" i="40" s="1"/>
  <c r="X97" i="81"/>
  <c r="Y97" i="81"/>
  <c r="V31" i="81"/>
  <c r="X31" i="81"/>
  <c r="R31" i="81"/>
  <c r="U31" i="81"/>
  <c r="S31" i="81"/>
  <c r="T31" i="81"/>
  <c r="Y31" i="81"/>
  <c r="W31" i="81"/>
  <c r="Z31" i="81"/>
  <c r="AK12" i="81"/>
  <c r="AK100" i="81"/>
  <c r="P124" i="63"/>
  <c r="T117" i="63"/>
  <c r="Z40" i="87"/>
  <c r="AA42" i="87"/>
  <c r="AA43" i="87"/>
  <c r="AK11" i="81"/>
  <c r="T42" i="81"/>
  <c r="W42" i="81"/>
  <c r="S42" i="81"/>
  <c r="R42" i="81"/>
  <c r="V42" i="81"/>
  <c r="X42" i="81"/>
  <c r="Z42" i="81"/>
  <c r="U42" i="81"/>
  <c r="Y42" i="81"/>
  <c r="U96" i="81"/>
  <c r="T96" i="81"/>
  <c r="Z39" i="40" s="1"/>
  <c r="AE39" i="40" s="1"/>
  <c r="V96" i="81"/>
  <c r="X96" i="81"/>
  <c r="Z96" i="81"/>
  <c r="P39" i="40" s="1"/>
  <c r="U39" i="40" s="1"/>
  <c r="R96" i="81"/>
  <c r="S96" i="81"/>
  <c r="W96" i="81"/>
  <c r="F39" i="40"/>
  <c r="K39" i="40" s="1"/>
  <c r="Y96" i="81"/>
  <c r="R92" i="81"/>
  <c r="Y92" i="81"/>
  <c r="W92" i="81"/>
  <c r="S92" i="81"/>
  <c r="V92" i="81"/>
  <c r="Z92" i="81"/>
  <c r="T92" i="81"/>
  <c r="X92" i="81"/>
  <c r="U92" i="81"/>
  <c r="Y16" i="87"/>
  <c r="L55" i="87"/>
  <c r="L56" i="87" s="1"/>
  <c r="AK105" i="81"/>
  <c r="Y48" i="87"/>
  <c r="U26" i="87"/>
  <c r="T22" i="87"/>
  <c r="T12" i="87"/>
  <c r="T13" i="87"/>
  <c r="V47" i="87"/>
  <c r="T15" i="87"/>
  <c r="AA39" i="87"/>
  <c r="T14" i="87"/>
  <c r="X38" i="81"/>
  <c r="S38" i="81"/>
  <c r="W38" i="81"/>
  <c r="U38" i="81"/>
  <c r="Z38" i="81"/>
  <c r="R38" i="81"/>
  <c r="V38" i="81"/>
  <c r="T38" i="81"/>
  <c r="Y38" i="81"/>
  <c r="Z21" i="87"/>
  <c r="X30" i="81"/>
  <c r="T30" i="81"/>
  <c r="R30" i="81"/>
  <c r="S30" i="81"/>
  <c r="Z30" i="81"/>
  <c r="U30" i="81"/>
  <c r="Y30" i="81"/>
  <c r="W30" i="81"/>
  <c r="V30" i="81"/>
  <c r="F20" i="40"/>
  <c r="K20" i="40" s="1"/>
  <c r="X49" i="81"/>
  <c r="U49" i="81"/>
  <c r="S49" i="81"/>
  <c r="W49" i="81"/>
  <c r="Y49" i="81"/>
  <c r="R49" i="81"/>
  <c r="T49" i="81"/>
  <c r="V49" i="81"/>
  <c r="Z49" i="81"/>
  <c r="P20" i="40" s="1"/>
  <c r="U20" i="40" s="1"/>
  <c r="Q59" i="87"/>
  <c r="Q60" i="87" s="1"/>
  <c r="Y58" i="81"/>
  <c r="Z58" i="81"/>
  <c r="W58" i="81"/>
  <c r="U58" i="81"/>
  <c r="R58" i="81"/>
  <c r="S58" i="81"/>
  <c r="V58" i="81"/>
  <c r="T58" i="81"/>
  <c r="X58" i="81"/>
  <c r="AK46" i="81"/>
  <c r="W86" i="81"/>
  <c r="X86" i="81"/>
  <c r="T86" i="81"/>
  <c r="S86" i="81"/>
  <c r="V86" i="81"/>
  <c r="Y86" i="81"/>
  <c r="U86" i="81"/>
  <c r="R86" i="81"/>
  <c r="Z86" i="81"/>
  <c r="V66" i="81"/>
  <c r="T66" i="81"/>
  <c r="S66" i="81"/>
  <c r="R66" i="81"/>
  <c r="Y66" i="81"/>
  <c r="Z66" i="81"/>
  <c r="U66" i="81"/>
  <c r="X66" i="81"/>
  <c r="W66" i="81"/>
  <c r="O50" i="87"/>
  <c r="F28" i="41"/>
  <c r="W10" i="87"/>
  <c r="Z117" i="82"/>
  <c r="Z33" i="87"/>
  <c r="Z34" i="87"/>
  <c r="Z57" i="87" s="1"/>
  <c r="AK56" i="81"/>
  <c r="T18" i="87"/>
  <c r="U19" i="87"/>
  <c r="Y30" i="87"/>
  <c r="W27" i="81"/>
  <c r="Y27" i="81"/>
  <c r="T27" i="81"/>
  <c r="V27" i="81"/>
  <c r="S27" i="81"/>
  <c r="U27" i="81"/>
  <c r="R27" i="81"/>
  <c r="X27" i="81"/>
  <c r="Z27" i="81"/>
  <c r="T29" i="87"/>
  <c r="Z111" i="81"/>
  <c r="V111" i="81"/>
  <c r="Y111" i="81"/>
  <c r="U111" i="81"/>
  <c r="S111" i="81"/>
  <c r="T111" i="81"/>
  <c r="R111" i="81"/>
  <c r="X111" i="81"/>
  <c r="W111" i="81"/>
  <c r="Z94" i="81"/>
  <c r="W94" i="81"/>
  <c r="S94" i="81"/>
  <c r="R94" i="81"/>
  <c r="T94" i="81"/>
  <c r="Y94" i="81"/>
  <c r="X94" i="81"/>
  <c r="U94" i="81"/>
  <c r="V94" i="81"/>
  <c r="Y38" i="87"/>
  <c r="U74" i="81"/>
  <c r="Y74" i="81"/>
  <c r="R74" i="81"/>
  <c r="Z74" i="81"/>
  <c r="W74" i="81"/>
  <c r="V74" i="81"/>
  <c r="X74" i="81"/>
  <c r="T74" i="81"/>
  <c r="S74" i="81"/>
  <c r="R15" i="81"/>
  <c r="U15" i="81"/>
  <c r="V15" i="81"/>
  <c r="T15" i="81"/>
  <c r="Z15" i="81"/>
  <c r="Y15" i="81"/>
  <c r="W15" i="81"/>
  <c r="X15" i="81"/>
  <c r="S15" i="81"/>
  <c r="F11" i="40"/>
  <c r="F10" i="40"/>
  <c r="AK9" i="81"/>
  <c r="Z112" i="81"/>
  <c r="R112" i="81"/>
  <c r="Y112" i="81"/>
  <c r="T112" i="81"/>
  <c r="W112" i="81"/>
  <c r="S112" i="81"/>
  <c r="V112" i="81"/>
  <c r="U112" i="81"/>
  <c r="X112" i="81"/>
  <c r="Y53" i="81"/>
  <c r="W53" i="81"/>
  <c r="F23" i="40"/>
  <c r="K23" i="40" s="1"/>
  <c r="R53" i="81"/>
  <c r="V53" i="81"/>
  <c r="U53" i="81"/>
  <c r="S53" i="81"/>
  <c r="T53" i="81"/>
  <c r="Z23" i="40" s="1"/>
  <c r="AE23" i="40" s="1"/>
  <c r="X53" i="81"/>
  <c r="Z53" i="81"/>
  <c r="P23" i="40" s="1"/>
  <c r="U23" i="40" s="1"/>
  <c r="AK81" i="81"/>
  <c r="Z17" i="87"/>
  <c r="V45" i="87"/>
  <c r="X78" i="81"/>
  <c r="Z78" i="81"/>
  <c r="P35" i="40" s="1"/>
  <c r="U35" i="40" s="1"/>
  <c r="R78" i="81"/>
  <c r="S78" i="81"/>
  <c r="T78" i="81"/>
  <c r="Z35" i="40" s="1"/>
  <c r="AE35" i="40" s="1"/>
  <c r="U78" i="81"/>
  <c r="Y78" i="81"/>
  <c r="W78" i="81"/>
  <c r="V78" i="81"/>
  <c r="F35" i="40"/>
  <c r="K35" i="40" s="1"/>
  <c r="Y44" i="81"/>
  <c r="X44" i="81"/>
  <c r="T44" i="81"/>
  <c r="V44" i="81"/>
  <c r="R44" i="81"/>
  <c r="W44" i="81"/>
  <c r="S44" i="81"/>
  <c r="U44" i="81"/>
  <c r="Z44" i="81"/>
  <c r="AK71" i="81"/>
  <c r="T109" i="81"/>
  <c r="R109" i="81"/>
  <c r="W109" i="81"/>
  <c r="X109" i="81"/>
  <c r="Y109" i="81"/>
  <c r="Z109" i="81"/>
  <c r="V109" i="81"/>
  <c r="U109" i="81"/>
  <c r="S109" i="81"/>
  <c r="S12" i="81"/>
  <c r="V12" i="81"/>
  <c r="X12" i="81"/>
  <c r="W12" i="81"/>
  <c r="Z12" i="81"/>
  <c r="Y12" i="81"/>
  <c r="T12" i="81"/>
  <c r="U12" i="81"/>
  <c r="R12" i="81"/>
  <c r="W100" i="81"/>
  <c r="V100" i="81"/>
  <c r="U100" i="81"/>
  <c r="T100" i="81"/>
  <c r="Y100" i="81"/>
  <c r="S100" i="81"/>
  <c r="R100" i="81"/>
  <c r="X100" i="81"/>
  <c r="Z100" i="81"/>
  <c r="P55" i="87"/>
  <c r="P56" i="87" s="1"/>
  <c r="AK106" i="81"/>
  <c r="Z71" i="81"/>
  <c r="V71" i="81"/>
  <c r="Y71" i="81"/>
  <c r="T71" i="81"/>
  <c r="X71" i="81"/>
  <c r="W71" i="81"/>
  <c r="U71" i="81"/>
  <c r="S71" i="81"/>
  <c r="R71" i="81"/>
  <c r="AK93" i="81"/>
  <c r="U116" i="63"/>
  <c r="AK8" i="81"/>
  <c r="X42" i="87"/>
  <c r="X43" i="87"/>
  <c r="X11" i="81"/>
  <c r="Y11" i="81"/>
  <c r="V11" i="81"/>
  <c r="S11" i="81"/>
  <c r="U11" i="81"/>
  <c r="W11" i="81"/>
  <c r="T11" i="81"/>
  <c r="Z11" i="81"/>
  <c r="R11" i="81"/>
  <c r="T32" i="87"/>
  <c r="AK14" i="81"/>
  <c r="U16" i="87"/>
  <c r="C28" i="41"/>
  <c r="L50" i="87"/>
  <c r="AK36" i="81"/>
  <c r="W105" i="81"/>
  <c r="Z105" i="81"/>
  <c r="T105" i="81"/>
  <c r="R105" i="81"/>
  <c r="Y105" i="81"/>
  <c r="S105" i="81"/>
  <c r="X105" i="81"/>
  <c r="U105" i="81"/>
  <c r="V105" i="81"/>
  <c r="X26" i="87"/>
  <c r="V22" i="87"/>
  <c r="V12" i="87"/>
  <c r="V13" i="87"/>
  <c r="Y47" i="87"/>
  <c r="AK21" i="81"/>
  <c r="U15" i="87"/>
  <c r="Y39" i="87"/>
  <c r="Z14" i="87"/>
  <c r="X116" i="63"/>
  <c r="Y9" i="63"/>
  <c r="Y116" i="63" s="1"/>
  <c r="Z116" i="63" s="1"/>
  <c r="W21" i="87"/>
  <c r="U46" i="81"/>
  <c r="Z46" i="81"/>
  <c r="T46" i="81"/>
  <c r="S46" i="81"/>
  <c r="V46" i="81"/>
  <c r="Y46" i="81"/>
  <c r="X46" i="81"/>
  <c r="R46" i="81"/>
  <c r="W46" i="81"/>
  <c r="AK82" i="81"/>
  <c r="AK29" i="81"/>
  <c r="O53" i="87"/>
  <c r="X10" i="87"/>
  <c r="AA117" i="82"/>
  <c r="V34" i="87"/>
  <c r="V57" i="87" s="1"/>
  <c r="V33" i="87"/>
  <c r="Z56" i="81"/>
  <c r="Y56" i="81"/>
  <c r="W56" i="81"/>
  <c r="T56" i="81"/>
  <c r="V56" i="81"/>
  <c r="R56" i="81"/>
  <c r="S56" i="81"/>
  <c r="F25" i="40"/>
  <c r="K25" i="40" s="1"/>
  <c r="X56" i="81"/>
  <c r="U56" i="81"/>
  <c r="AK85" i="81"/>
  <c r="W18" i="87"/>
  <c r="L59" i="87"/>
  <c r="L60" i="87" s="1"/>
  <c r="Z19" i="87"/>
  <c r="AK87" i="81"/>
  <c r="AA30" i="87"/>
  <c r="AA29" i="87"/>
  <c r="AK19" i="81"/>
  <c r="W38" i="87"/>
  <c r="AK54" i="81"/>
  <c r="W9" i="81"/>
  <c r="Y9" i="81"/>
  <c r="U9" i="81"/>
  <c r="T9" i="81"/>
  <c r="S9" i="81"/>
  <c r="Z9" i="81"/>
  <c r="X9" i="81"/>
  <c r="V9" i="81"/>
  <c r="R9" i="81"/>
  <c r="AK89" i="81"/>
  <c r="Z81" i="81"/>
  <c r="W81" i="81"/>
  <c r="T81" i="81"/>
  <c r="R81" i="81"/>
  <c r="Y81" i="81"/>
  <c r="V81" i="81"/>
  <c r="S81" i="81"/>
  <c r="U81" i="81"/>
  <c r="X81" i="81"/>
  <c r="AA17" i="87"/>
  <c r="AA45" i="87"/>
  <c r="AK16" i="81"/>
  <c r="AK83" i="81"/>
  <c r="R23" i="63"/>
  <c r="V23" i="63" s="1"/>
  <c r="R71" i="63"/>
  <c r="V71" i="63" s="1"/>
  <c r="R80" i="63"/>
  <c r="V80" i="63" s="1"/>
  <c r="R90" i="63"/>
  <c r="V90" i="63" s="1"/>
  <c r="R51" i="63"/>
  <c r="V51" i="63" s="1"/>
  <c r="R74" i="63"/>
  <c r="V74" i="63" s="1"/>
  <c r="R44" i="63"/>
  <c r="V44" i="63" s="1"/>
  <c r="R59" i="63"/>
  <c r="V59" i="63" s="1"/>
  <c r="R11" i="63"/>
  <c r="V11" i="63" s="1"/>
  <c r="R65" i="63"/>
  <c r="V65" i="63" s="1"/>
  <c r="R91" i="63"/>
  <c r="V91" i="63" s="1"/>
  <c r="R10" i="63"/>
  <c r="V10" i="63" s="1"/>
  <c r="R78" i="63"/>
  <c r="V78" i="63" s="1"/>
  <c r="R110" i="63"/>
  <c r="V110" i="63" s="1"/>
  <c r="R40" i="63"/>
  <c r="V40" i="63" s="1"/>
  <c r="R39" i="63"/>
  <c r="V39" i="63" s="1"/>
  <c r="R95" i="63"/>
  <c r="V95" i="63" s="1"/>
  <c r="R73" i="63"/>
  <c r="V73" i="63" s="1"/>
  <c r="R70" i="63"/>
  <c r="V70" i="63" s="1"/>
  <c r="R88" i="63"/>
  <c r="V88" i="63" s="1"/>
  <c r="R55" i="63"/>
  <c r="V55" i="63" s="1"/>
  <c r="R29" i="63"/>
  <c r="V29" i="63" s="1"/>
  <c r="R84" i="63"/>
  <c r="V84" i="63" s="1"/>
  <c r="R102" i="63"/>
  <c r="V102" i="63" s="1"/>
  <c r="R17" i="63"/>
  <c r="V17" i="63" s="1"/>
  <c r="R46" i="63"/>
  <c r="V46" i="63" s="1"/>
  <c r="R111" i="63"/>
  <c r="V111" i="63" s="1"/>
  <c r="R114" i="63"/>
  <c r="V114" i="63" s="1"/>
  <c r="R36" i="63"/>
  <c r="V36" i="63" s="1"/>
  <c r="R81" i="63"/>
  <c r="V81" i="63" s="1"/>
  <c r="R37" i="63"/>
  <c r="V37" i="63" s="1"/>
  <c r="R60" i="63"/>
  <c r="V60" i="63" s="1"/>
  <c r="R42" i="63"/>
  <c r="V42" i="63" s="1"/>
  <c r="R104" i="63"/>
  <c r="V104" i="63" s="1"/>
  <c r="R92" i="63"/>
  <c r="V92" i="63" s="1"/>
  <c r="R72" i="63"/>
  <c r="V72" i="63" s="1"/>
  <c r="R99" i="63"/>
  <c r="V99" i="63" s="1"/>
  <c r="R79" i="63"/>
  <c r="V79" i="63" s="1"/>
  <c r="R9" i="63"/>
  <c r="R108" i="63"/>
  <c r="V108" i="63" s="1"/>
  <c r="R56" i="63"/>
  <c r="V56" i="63" s="1"/>
  <c r="R57" i="63"/>
  <c r="V57" i="63" s="1"/>
  <c r="R94" i="63"/>
  <c r="V94" i="63" s="1"/>
  <c r="R27" i="63"/>
  <c r="V27" i="63" s="1"/>
  <c r="R14" i="63"/>
  <c r="V14" i="63" s="1"/>
  <c r="R34" i="63"/>
  <c r="V34" i="63" s="1"/>
  <c r="R13" i="63"/>
  <c r="V13" i="63" s="1"/>
  <c r="R105" i="63"/>
  <c r="V105" i="63" s="1"/>
  <c r="R19" i="63"/>
  <c r="V19" i="63" s="1"/>
  <c r="R101" i="63"/>
  <c r="V101" i="63" s="1"/>
  <c r="R106" i="63"/>
  <c r="V106" i="63" s="1"/>
  <c r="R35" i="63"/>
  <c r="V35" i="63" s="1"/>
  <c r="R48" i="63"/>
  <c r="V48" i="63" s="1"/>
  <c r="R100" i="63"/>
  <c r="V100" i="63" s="1"/>
  <c r="R25" i="63"/>
  <c r="V25" i="63" s="1"/>
  <c r="R61" i="63"/>
  <c r="V61" i="63" s="1"/>
  <c r="R76" i="63"/>
  <c r="V76" i="63" s="1"/>
  <c r="R28" i="63"/>
  <c r="V28" i="63" s="1"/>
  <c r="R53" i="63"/>
  <c r="V53" i="63" s="1"/>
  <c r="R50" i="63"/>
  <c r="V50" i="63" s="1"/>
  <c r="R20" i="63"/>
  <c r="V20" i="63" s="1"/>
  <c r="R15" i="63"/>
  <c r="V15" i="63" s="1"/>
  <c r="R112" i="63"/>
  <c r="V112" i="63" s="1"/>
  <c r="R54" i="63"/>
  <c r="V54" i="63" s="1"/>
  <c r="R109" i="63"/>
  <c r="V109" i="63" s="1"/>
  <c r="R63" i="63"/>
  <c r="V63" i="63" s="1"/>
  <c r="R32" i="63"/>
  <c r="V32" i="63" s="1"/>
  <c r="R82" i="63"/>
  <c r="V82" i="63" s="1"/>
  <c r="R68" i="63"/>
  <c r="V68" i="63" s="1"/>
  <c r="R41" i="63"/>
  <c r="V41" i="63" s="1"/>
  <c r="R75" i="63"/>
  <c r="V75" i="63" s="1"/>
  <c r="R62" i="63"/>
  <c r="V62" i="63" s="1"/>
  <c r="R26" i="63"/>
  <c r="V26" i="63" s="1"/>
  <c r="R12" i="63"/>
  <c r="V12" i="63" s="1"/>
  <c r="R113" i="63"/>
  <c r="V113" i="63" s="1"/>
  <c r="R16" i="63"/>
  <c r="V16" i="63" s="1"/>
  <c r="R45" i="63"/>
  <c r="V45" i="63" s="1"/>
  <c r="R49" i="63"/>
  <c r="V49" i="63" s="1"/>
  <c r="R66" i="63"/>
  <c r="V66" i="63" s="1"/>
  <c r="R21" i="63"/>
  <c r="V21" i="63" s="1"/>
  <c r="R97" i="63"/>
  <c r="V97" i="63" s="1"/>
  <c r="R43" i="63"/>
  <c r="V43" i="63" s="1"/>
  <c r="R22" i="63"/>
  <c r="V22" i="63" s="1"/>
  <c r="R24" i="63"/>
  <c r="V24" i="63" s="1"/>
  <c r="R38" i="63"/>
  <c r="V38" i="63" s="1"/>
  <c r="R85" i="63"/>
  <c r="V85" i="63" s="1"/>
  <c r="R93" i="63"/>
  <c r="V93" i="63" s="1"/>
  <c r="R33" i="63"/>
  <c r="V33" i="63" s="1"/>
  <c r="R47" i="63"/>
  <c r="V47" i="63" s="1"/>
  <c r="R115" i="63"/>
  <c r="V115" i="63" s="1"/>
  <c r="R31" i="63"/>
  <c r="V31" i="63" s="1"/>
  <c r="R98" i="63"/>
  <c r="V98" i="63" s="1"/>
  <c r="R77" i="63"/>
  <c r="V77" i="63" s="1"/>
  <c r="R67" i="63"/>
  <c r="V67" i="63" s="1"/>
  <c r="R86" i="63"/>
  <c r="V86" i="63" s="1"/>
  <c r="R58" i="63"/>
  <c r="V58" i="63" s="1"/>
  <c r="R96" i="63"/>
  <c r="V96" i="63" s="1"/>
  <c r="R30" i="63"/>
  <c r="V30" i="63" s="1"/>
  <c r="R83" i="63"/>
  <c r="V83" i="63" s="1"/>
  <c r="R52" i="63"/>
  <c r="V52" i="63" s="1"/>
  <c r="R107" i="63"/>
  <c r="V107" i="63" s="1"/>
  <c r="R87" i="63"/>
  <c r="V87" i="63" s="1"/>
  <c r="R69" i="63"/>
  <c r="V69" i="63" s="1"/>
  <c r="R103" i="63"/>
  <c r="V103" i="63" s="1"/>
  <c r="R64" i="63"/>
  <c r="V64" i="63" s="1"/>
  <c r="R89" i="63"/>
  <c r="V89" i="63" s="1"/>
  <c r="R18" i="63"/>
  <c r="V18" i="63" s="1"/>
  <c r="W40" i="87"/>
  <c r="U42" i="87"/>
  <c r="U43" i="87"/>
  <c r="AK34" i="81"/>
  <c r="AA32" i="87"/>
  <c r="AK25" i="81"/>
  <c r="AK26" i="81"/>
  <c r="V14" i="81"/>
  <c r="Z14" i="81"/>
  <c r="X14" i="81"/>
  <c r="T14" i="81"/>
  <c r="U14" i="81"/>
  <c r="W14" i="81"/>
  <c r="R14" i="81"/>
  <c r="S14" i="81"/>
  <c r="Y14" i="81"/>
  <c r="Z16" i="87"/>
  <c r="R36" i="81"/>
  <c r="V36" i="81"/>
  <c r="S36" i="81"/>
  <c r="W36" i="81"/>
  <c r="X36" i="81"/>
  <c r="F16" i="40"/>
  <c r="K16" i="40" s="1"/>
  <c r="U36" i="81"/>
  <c r="Y36" i="81"/>
  <c r="Z36" i="81"/>
  <c r="P16" i="40" s="1"/>
  <c r="U16" i="40" s="1"/>
  <c r="T36" i="81"/>
  <c r="Z16" i="40" s="1"/>
  <c r="AE16" i="40" s="1"/>
  <c r="AK68" i="81"/>
  <c r="AK63" i="81"/>
  <c r="Z48" i="87"/>
  <c r="Z26" i="87"/>
  <c r="AA22" i="87"/>
  <c r="M55" i="87"/>
  <c r="M56" i="87" s="1"/>
  <c r="X13" i="87"/>
  <c r="X12" i="87"/>
  <c r="X47" i="87"/>
  <c r="U21" i="81"/>
  <c r="W21" i="81"/>
  <c r="X21" i="81"/>
  <c r="R21" i="81"/>
  <c r="Y21" i="81"/>
  <c r="V21" i="81"/>
  <c r="S21" i="81"/>
  <c r="F13" i="40"/>
  <c r="K13" i="40" s="1"/>
  <c r="Z21" i="81"/>
  <c r="T21" i="81"/>
  <c r="V15" i="87"/>
  <c r="V39" i="87"/>
  <c r="AK103" i="81"/>
  <c r="Y14" i="87"/>
  <c r="G28" i="41"/>
  <c r="P50" i="87"/>
  <c r="X21" i="87"/>
  <c r="AK39" i="81"/>
  <c r="AK62" i="81"/>
  <c r="X82" i="81"/>
  <c r="S82" i="81"/>
  <c r="W82" i="81"/>
  <c r="R82" i="81"/>
  <c r="Y82" i="81"/>
  <c r="V82" i="81"/>
  <c r="U82" i="81"/>
  <c r="F37" i="40"/>
  <c r="K37" i="40" s="1"/>
  <c r="Z82" i="81"/>
  <c r="T82" i="81"/>
  <c r="V29" i="81"/>
  <c r="R29" i="81"/>
  <c r="T29" i="81"/>
  <c r="W29" i="81"/>
  <c r="X29" i="81"/>
  <c r="S29" i="81"/>
  <c r="U29" i="81"/>
  <c r="Z29" i="81"/>
  <c r="Y29" i="81"/>
  <c r="AK47" i="81"/>
  <c r="AB117" i="82"/>
  <c r="Y10" i="87"/>
  <c r="AA33" i="87"/>
  <c r="AA34" i="87"/>
  <c r="AA57" i="87" s="1"/>
  <c r="AK10" i="81"/>
  <c r="Y85" i="81"/>
  <c r="R85" i="81"/>
  <c r="W85" i="81"/>
  <c r="Z85" i="81"/>
  <c r="V85" i="81"/>
  <c r="S85" i="81"/>
  <c r="U85" i="81"/>
  <c r="T85" i="81"/>
  <c r="X85" i="81"/>
  <c r="AK91" i="81"/>
  <c r="Y18" i="87"/>
  <c r="AK17" i="81"/>
  <c r="W19" i="87"/>
  <c r="Y87" i="81"/>
  <c r="Z87" i="81"/>
  <c r="S87" i="81"/>
  <c r="R87" i="81"/>
  <c r="V87" i="81"/>
  <c r="W87" i="81"/>
  <c r="X87" i="81"/>
  <c r="T87" i="81"/>
  <c r="U87" i="81"/>
  <c r="V30" i="87"/>
  <c r="AK114" i="81"/>
  <c r="V29" i="87"/>
  <c r="AK32" i="81"/>
  <c r="Y19" i="81"/>
  <c r="T19" i="81"/>
  <c r="V19" i="81"/>
  <c r="U19" i="81"/>
  <c r="S19" i="81"/>
  <c r="Z19" i="81"/>
  <c r="R19" i="81"/>
  <c r="W19" i="81"/>
  <c r="X19" i="81"/>
  <c r="F12" i="40"/>
  <c r="K12" i="40" s="1"/>
  <c r="T38" i="87"/>
  <c r="V54" i="81"/>
  <c r="W54" i="81"/>
  <c r="T54" i="81"/>
  <c r="Z24" i="40" s="1"/>
  <c r="AE24" i="40" s="1"/>
  <c r="Y54" i="81"/>
  <c r="F24" i="40"/>
  <c r="K24" i="40" s="1"/>
  <c r="R54" i="81"/>
  <c r="X54" i="81"/>
  <c r="U54" i="81"/>
  <c r="S54" i="81"/>
  <c r="Z54" i="81"/>
  <c r="AK60" i="81"/>
  <c r="AK76" i="81"/>
  <c r="AK18" i="81"/>
  <c r="S89" i="81"/>
  <c r="U89" i="81"/>
  <c r="T89" i="81"/>
  <c r="W89" i="81"/>
  <c r="X89" i="81"/>
  <c r="Z89" i="81"/>
  <c r="R89" i="81"/>
  <c r="V89" i="81"/>
  <c r="Y89" i="81"/>
  <c r="S53" i="87"/>
  <c r="W17" i="87"/>
  <c r="Y45" i="87"/>
  <c r="AK113" i="81"/>
  <c r="S106" i="81"/>
  <c r="X106" i="81"/>
  <c r="V106" i="81"/>
  <c r="Y106" i="81"/>
  <c r="R106" i="81"/>
  <c r="Z106" i="81"/>
  <c r="T106" i="81"/>
  <c r="U106" i="81"/>
  <c r="W106" i="81"/>
  <c r="X93" i="81"/>
  <c r="R93" i="81"/>
  <c r="T93" i="81"/>
  <c r="Z93" i="81"/>
  <c r="V93" i="81"/>
  <c r="W93" i="81"/>
  <c r="S93" i="81"/>
  <c r="Y93" i="81"/>
  <c r="U93" i="81"/>
  <c r="U83" i="81"/>
  <c r="T83" i="81"/>
  <c r="W83" i="81"/>
  <c r="Y83" i="81"/>
  <c r="Z83" i="81"/>
  <c r="R83" i="81"/>
  <c r="X83" i="81"/>
  <c r="S83" i="81"/>
  <c r="V83" i="81"/>
  <c r="S113" i="81"/>
  <c r="F29" i="40"/>
  <c r="K29" i="40" s="1"/>
  <c r="X113" i="81"/>
  <c r="R113" i="81"/>
  <c r="U113" i="81"/>
  <c r="Z113" i="81"/>
  <c r="P29" i="40" s="1"/>
  <c r="U29" i="40" s="1"/>
  <c r="T113" i="81"/>
  <c r="Z29" i="40" s="1"/>
  <c r="AE29" i="40" s="1"/>
  <c r="V113" i="81"/>
  <c r="W113" i="81"/>
  <c r="Y113" i="81"/>
  <c r="AK69" i="81"/>
  <c r="AK80" i="81"/>
  <c r="AK78" i="81"/>
  <c r="R117" i="63"/>
  <c r="R121" i="63"/>
  <c r="R119" i="63"/>
  <c r="R123" i="63"/>
  <c r="R118" i="63"/>
  <c r="R120" i="63"/>
  <c r="R122" i="63"/>
  <c r="AK51" i="81"/>
  <c r="Y40" i="87"/>
  <c r="O55" i="87"/>
  <c r="O56" i="87" s="1"/>
  <c r="T43" i="87"/>
  <c r="T42" i="87"/>
  <c r="X34" i="81"/>
  <c r="S34" i="81"/>
  <c r="V34" i="81"/>
  <c r="W34" i="81"/>
  <c r="Y34" i="81"/>
  <c r="F15" i="40"/>
  <c r="K15" i="40" s="1"/>
  <c r="U34" i="81"/>
  <c r="R34" i="81"/>
  <c r="Z34" i="81"/>
  <c r="T34" i="81"/>
  <c r="Z32" i="87"/>
  <c r="W25" i="81"/>
  <c r="F28" i="40"/>
  <c r="K28" i="40" s="1"/>
  <c r="U25" i="81"/>
  <c r="Z25" i="81"/>
  <c r="R25" i="81"/>
  <c r="V25" i="81"/>
  <c r="T25" i="81"/>
  <c r="X25" i="81"/>
  <c r="Y25" i="81"/>
  <c r="S25" i="81"/>
  <c r="AK41" i="81"/>
  <c r="T26" i="81"/>
  <c r="W26" i="81"/>
  <c r="X26" i="81"/>
  <c r="Z26" i="81"/>
  <c r="U26" i="81"/>
  <c r="V26" i="81"/>
  <c r="R26" i="81"/>
  <c r="F14" i="40"/>
  <c r="K14" i="40" s="1"/>
  <c r="Y26" i="81"/>
  <c r="S26" i="81"/>
  <c r="AK97" i="81"/>
  <c r="W16" i="87"/>
  <c r="V68" i="81"/>
  <c r="U68" i="81"/>
  <c r="T68" i="81"/>
  <c r="Z68" i="81"/>
  <c r="S68" i="81"/>
  <c r="R68" i="81"/>
  <c r="Y68" i="81"/>
  <c r="X68" i="81"/>
  <c r="W68" i="81"/>
  <c r="T63" i="81"/>
  <c r="Y63" i="81"/>
  <c r="W63" i="81"/>
  <c r="R63" i="81"/>
  <c r="S63" i="81"/>
  <c r="X63" i="81"/>
  <c r="V63" i="81"/>
  <c r="Z63" i="81"/>
  <c r="U63" i="81"/>
  <c r="V26" i="87"/>
  <c r="Z22" i="87"/>
  <c r="U12" i="87"/>
  <c r="U13" i="87"/>
  <c r="Z47" i="87"/>
  <c r="AA15" i="87"/>
  <c r="X39" i="87"/>
  <c r="R103" i="81"/>
  <c r="T103" i="81"/>
  <c r="Z44" i="40" s="1"/>
  <c r="AE44" i="40" s="1"/>
  <c r="F44" i="40"/>
  <c r="K44" i="40" s="1"/>
  <c r="S103" i="81"/>
  <c r="W103" i="81"/>
  <c r="Y103" i="81"/>
  <c r="U103" i="81"/>
  <c r="Z103" i="81"/>
  <c r="P44" i="40" s="1"/>
  <c r="U44" i="40" s="1"/>
  <c r="V103" i="81"/>
  <c r="X103" i="81"/>
  <c r="W14" i="87"/>
  <c r="AK43" i="81"/>
  <c r="P53" i="87"/>
  <c r="Y21" i="87"/>
  <c r="M59" i="87"/>
  <c r="M60" i="87" s="1"/>
  <c r="AK67" i="81"/>
  <c r="T39" i="81"/>
  <c r="Z39" i="81"/>
  <c r="X39" i="81"/>
  <c r="V39" i="81"/>
  <c r="U39" i="81"/>
  <c r="S39" i="81"/>
  <c r="F17" i="40"/>
  <c r="K17" i="40" s="1"/>
  <c r="W39" i="81"/>
  <c r="Y39" i="81"/>
  <c r="R39" i="81"/>
  <c r="Y62" i="81"/>
  <c r="W62" i="81"/>
  <c r="R62" i="81"/>
  <c r="V62" i="81"/>
  <c r="X62" i="81"/>
  <c r="S62" i="81"/>
  <c r="Z62" i="81"/>
  <c r="U62" i="81"/>
  <c r="F27" i="40"/>
  <c r="K27" i="40" s="1"/>
  <c r="T62" i="81"/>
  <c r="AK13" i="81"/>
  <c r="AK79" i="81"/>
  <c r="F19" i="40"/>
  <c r="K19" i="40" s="1"/>
  <c r="R47" i="81"/>
  <c r="U47" i="81"/>
  <c r="S47" i="81"/>
  <c r="Z47" i="81"/>
  <c r="T47" i="81"/>
  <c r="X47" i="81"/>
  <c r="W47" i="81"/>
  <c r="V47" i="81"/>
  <c r="Y47" i="81"/>
  <c r="AD117" i="82"/>
  <c r="AA10" i="87"/>
  <c r="AK50" i="81"/>
  <c r="U34" i="87"/>
  <c r="U57" i="87" s="1"/>
  <c r="U33" i="87"/>
  <c r="AK57" i="81"/>
  <c r="V10" i="81"/>
  <c r="S10" i="81"/>
  <c r="U10" i="81"/>
  <c r="Z10" i="81"/>
  <c r="R10" i="81"/>
  <c r="Y10" i="81"/>
  <c r="T10" i="81"/>
  <c r="X10" i="81"/>
  <c r="W10" i="81"/>
  <c r="F38" i="40"/>
  <c r="K38" i="40" s="1"/>
  <c r="W91" i="81"/>
  <c r="X91" i="81"/>
  <c r="Z91" i="81"/>
  <c r="S91" i="81"/>
  <c r="R91" i="81"/>
  <c r="V91" i="81"/>
  <c r="Y91" i="81"/>
  <c r="U91" i="81"/>
  <c r="T91" i="81"/>
  <c r="AA18" i="87"/>
  <c r="X17" i="81"/>
  <c r="S17" i="81"/>
  <c r="R17" i="81"/>
  <c r="V17" i="81"/>
  <c r="U17" i="81"/>
  <c r="W17" i="81"/>
  <c r="Y17" i="81"/>
  <c r="T17" i="81"/>
  <c r="Z17" i="81"/>
  <c r="X19" i="87"/>
  <c r="AK55" i="81"/>
  <c r="W30" i="87"/>
  <c r="Y114" i="81"/>
  <c r="U114" i="81"/>
  <c r="V114" i="81"/>
  <c r="X114" i="81"/>
  <c r="W114" i="81"/>
  <c r="T114" i="81"/>
  <c r="Z47" i="40" s="1"/>
  <c r="AE47" i="40" s="1"/>
  <c r="R114" i="81"/>
  <c r="F47" i="40"/>
  <c r="K47" i="40" s="1"/>
  <c r="Z114" i="81"/>
  <c r="P47" i="40" s="1"/>
  <c r="U47" i="40" s="1"/>
  <c r="S114" i="81"/>
  <c r="W29" i="87"/>
  <c r="Y32" i="81"/>
  <c r="R32" i="81"/>
  <c r="S32" i="81"/>
  <c r="T32" i="81"/>
  <c r="Z32" i="81"/>
  <c r="W32" i="81"/>
  <c r="V32" i="81"/>
  <c r="X32" i="81"/>
  <c r="U32" i="81"/>
  <c r="AA38" i="87"/>
  <c r="P116" i="63"/>
  <c r="T9" i="63"/>
  <c r="AK110" i="81"/>
  <c r="R60" i="81"/>
  <c r="Z60" i="81"/>
  <c r="W60" i="81"/>
  <c r="F26" i="40"/>
  <c r="K26" i="40" s="1"/>
  <c r="V60" i="81"/>
  <c r="Y60" i="81"/>
  <c r="U60" i="81"/>
  <c r="S60" i="81"/>
  <c r="T60" i="81"/>
  <c r="X60" i="81"/>
  <c r="W76" i="81"/>
  <c r="X76" i="81"/>
  <c r="F41" i="40"/>
  <c r="V76" i="81"/>
  <c r="R76" i="81"/>
  <c r="T76" i="81"/>
  <c r="U76" i="81"/>
  <c r="S76" i="81"/>
  <c r="Y76" i="81"/>
  <c r="Z76" i="81"/>
  <c r="F40" i="40"/>
  <c r="S18" i="81"/>
  <c r="Y18" i="81"/>
  <c r="W18" i="81"/>
  <c r="U18" i="81"/>
  <c r="R18" i="81"/>
  <c r="V18" i="81"/>
  <c r="X18" i="81"/>
  <c r="Z18" i="81"/>
  <c r="T18" i="81"/>
  <c r="J28" i="41"/>
  <c r="S50" i="87"/>
  <c r="Y17" i="87"/>
  <c r="Z45" i="87"/>
  <c r="Z19" i="40" l="1"/>
  <c r="AE19" i="40" s="1"/>
  <c r="P42" i="40"/>
  <c r="U42" i="40" s="1"/>
  <c r="P24" i="40"/>
  <c r="U24" i="40" s="1"/>
  <c r="Z20" i="40"/>
  <c r="AE20" i="40" s="1"/>
  <c r="Z15" i="40"/>
  <c r="AE15" i="40" s="1"/>
  <c r="P15" i="40"/>
  <c r="U15" i="40" s="1"/>
  <c r="Z12" i="40"/>
  <c r="AE12" i="40" s="1"/>
  <c r="L54" i="87"/>
  <c r="P25" i="40"/>
  <c r="U25" i="40" s="1"/>
  <c r="T59" i="87"/>
  <c r="P19" i="40"/>
  <c r="U19" i="40" s="1"/>
  <c r="Z17" i="40"/>
  <c r="AE17" i="40" s="1"/>
  <c r="P12" i="40"/>
  <c r="U12" i="40" s="1"/>
  <c r="Z26" i="40"/>
  <c r="AE26" i="40" s="1"/>
  <c r="Z13" i="40"/>
  <c r="AE13" i="40" s="1"/>
  <c r="Z58" i="87"/>
  <c r="Z25" i="40"/>
  <c r="AE25" i="40" s="1"/>
  <c r="P17" i="40"/>
  <c r="U17" i="40" s="1"/>
  <c r="Z42" i="40"/>
  <c r="AE42" i="40" s="1"/>
  <c r="P125" i="63"/>
  <c r="U59" i="87"/>
  <c r="U60" i="87" s="1"/>
  <c r="Q54" i="87"/>
  <c r="W59" i="87"/>
  <c r="P54" i="87"/>
  <c r="P27" i="40"/>
  <c r="U27" i="40" s="1"/>
  <c r="P38" i="40"/>
  <c r="U38" i="40" s="1"/>
  <c r="Z28" i="40"/>
  <c r="AE28" i="40" s="1"/>
  <c r="W58" i="87"/>
  <c r="R54" i="87"/>
  <c r="AA53" i="87"/>
  <c r="AA59" i="87"/>
  <c r="AA60" i="87" s="1"/>
  <c r="T58" i="87"/>
  <c r="N54" i="87"/>
  <c r="S54" i="87"/>
  <c r="P14" i="40"/>
  <c r="U14" i="40" s="1"/>
  <c r="Y55" i="87"/>
  <c r="AE57" i="81"/>
  <c r="AG57" i="81"/>
  <c r="AD57" i="81"/>
  <c r="AF57" i="81"/>
  <c r="AI57" i="81"/>
  <c r="AH57" i="81"/>
  <c r="AJ57" i="81"/>
  <c r="AC57" i="81"/>
  <c r="AB57" i="81"/>
  <c r="AF97" i="81"/>
  <c r="AG97" i="81"/>
  <c r="G42" i="40"/>
  <c r="L42" i="40" s="1"/>
  <c r="AD97" i="81"/>
  <c r="AC97" i="81"/>
  <c r="AB97" i="81"/>
  <c r="AI97" i="81"/>
  <c r="AJ97" i="81"/>
  <c r="AE97" i="81"/>
  <c r="AH97" i="81"/>
  <c r="AI21" i="81"/>
  <c r="AE21" i="81"/>
  <c r="AD21" i="81"/>
  <c r="AJ21" i="81"/>
  <c r="AB21" i="81"/>
  <c r="AC21" i="81"/>
  <c r="AH21" i="81"/>
  <c r="AG21" i="81"/>
  <c r="G13" i="40"/>
  <c r="L13" i="40" s="1"/>
  <c r="AF21" i="81"/>
  <c r="AJ43" i="81"/>
  <c r="AE43" i="81"/>
  <c r="AH43" i="81"/>
  <c r="G18" i="40"/>
  <c r="L18" i="40" s="1"/>
  <c r="AF43" i="81"/>
  <c r="AG43" i="81"/>
  <c r="AC43" i="81"/>
  <c r="AI43" i="81"/>
  <c r="AB43" i="81"/>
  <c r="AD43" i="81"/>
  <c r="AH89" i="81"/>
  <c r="AE89" i="81"/>
  <c r="AC89" i="81"/>
  <c r="AG89" i="81"/>
  <c r="AJ89" i="81"/>
  <c r="AF89" i="81"/>
  <c r="AD89" i="81"/>
  <c r="AB89" i="81"/>
  <c r="AI89" i="81"/>
  <c r="AH110" i="81"/>
  <c r="AE110" i="81"/>
  <c r="AJ110" i="81"/>
  <c r="AD110" i="81"/>
  <c r="AF110" i="81"/>
  <c r="AI110" i="81"/>
  <c r="AB110" i="81"/>
  <c r="AG110" i="81"/>
  <c r="AC110" i="81"/>
  <c r="U58" i="87"/>
  <c r="X115" i="81"/>
  <c r="V122" i="63"/>
  <c r="AJ78" i="81"/>
  <c r="Q35" i="40" s="1"/>
  <c r="V35" i="40" s="1"/>
  <c r="AF78" i="81"/>
  <c r="AG78" i="81"/>
  <c r="AC78" i="81"/>
  <c r="G35" i="40"/>
  <c r="L35" i="40" s="1"/>
  <c r="AI78" i="81"/>
  <c r="AE78" i="81"/>
  <c r="AH78" i="81"/>
  <c r="AD78" i="81"/>
  <c r="AA35" i="40" s="1"/>
  <c r="AF35" i="40" s="1"/>
  <c r="AB78" i="81"/>
  <c r="P13" i="40"/>
  <c r="U13" i="40" s="1"/>
  <c r="R116" i="63"/>
  <c r="V9" i="63"/>
  <c r="AD83" i="81"/>
  <c r="AF83" i="81"/>
  <c r="AG83" i="81"/>
  <c r="AE83" i="81"/>
  <c r="AJ83" i="81"/>
  <c r="AI83" i="81"/>
  <c r="AC83" i="81"/>
  <c r="AH83" i="81"/>
  <c r="AB83" i="81"/>
  <c r="X50" i="87"/>
  <c r="G29" i="41"/>
  <c r="AH93" i="81"/>
  <c r="AG93" i="81"/>
  <c r="AC93" i="81"/>
  <c r="AB93" i="81"/>
  <c r="AD93" i="81"/>
  <c r="AI93" i="81"/>
  <c r="AF93" i="81"/>
  <c r="AE93" i="81"/>
  <c r="AJ93" i="81"/>
  <c r="K11" i="40"/>
  <c r="F53" i="40"/>
  <c r="F54" i="40" s="1"/>
  <c r="O54" i="87"/>
  <c r="T55" i="87"/>
  <c r="AE53" i="81"/>
  <c r="AD53" i="81"/>
  <c r="AA23" i="40" s="1"/>
  <c r="AF23" i="40" s="1"/>
  <c r="AB53" i="81"/>
  <c r="AI53" i="81"/>
  <c r="G23" i="40"/>
  <c r="L23" i="40" s="1"/>
  <c r="AF53" i="81"/>
  <c r="AC53" i="81"/>
  <c r="AJ53" i="81"/>
  <c r="Q23" i="40" s="1"/>
  <c r="V23" i="40" s="1"/>
  <c r="AG53" i="81"/>
  <c r="AH53" i="81"/>
  <c r="AJ66" i="81"/>
  <c r="AF66" i="81"/>
  <c r="AI66" i="81"/>
  <c r="AB66" i="81"/>
  <c r="AE66" i="81"/>
  <c r="AG66" i="81"/>
  <c r="AD66" i="81"/>
  <c r="AH66" i="81"/>
  <c r="AC66" i="81"/>
  <c r="AB92" i="81"/>
  <c r="AH92" i="81"/>
  <c r="AF92" i="81"/>
  <c r="AI92" i="81"/>
  <c r="AJ92" i="81"/>
  <c r="AC92" i="81"/>
  <c r="AG92" i="81"/>
  <c r="AD92" i="81"/>
  <c r="AE92" i="81"/>
  <c r="AG44" i="81"/>
  <c r="AB44" i="81"/>
  <c r="AE44" i="81"/>
  <c r="AH44" i="81"/>
  <c r="AD44" i="81"/>
  <c r="AI44" i="81"/>
  <c r="AF44" i="81"/>
  <c r="AJ44" i="81"/>
  <c r="AC44" i="81"/>
  <c r="P43" i="40"/>
  <c r="U43" i="40" s="1"/>
  <c r="I29" i="41"/>
  <c r="Z50" i="87"/>
  <c r="G45" i="40"/>
  <c r="L45" i="40" s="1"/>
  <c r="AE104" i="81"/>
  <c r="AB104" i="81"/>
  <c r="AH104" i="81"/>
  <c r="AG104" i="81"/>
  <c r="AC104" i="81"/>
  <c r="AF104" i="81"/>
  <c r="AI104" i="81"/>
  <c r="AD104" i="81"/>
  <c r="AJ104" i="81"/>
  <c r="AH37" i="81"/>
  <c r="AC37" i="81"/>
  <c r="AB37" i="81"/>
  <c r="AE37" i="81"/>
  <c r="AJ37" i="81"/>
  <c r="AD37" i="81"/>
  <c r="AI37" i="81"/>
  <c r="AG37" i="81"/>
  <c r="AF37" i="81"/>
  <c r="Y56" i="87"/>
  <c r="V59" i="87"/>
  <c r="V60" i="87" s="1"/>
  <c r="S117" i="81"/>
  <c r="Z117" i="81"/>
  <c r="P8" i="40"/>
  <c r="V53" i="87"/>
  <c r="Z9" i="40"/>
  <c r="AE9" i="40" s="1"/>
  <c r="AI101" i="81"/>
  <c r="AE101" i="81"/>
  <c r="AF101" i="81"/>
  <c r="AJ101" i="81"/>
  <c r="AH101" i="81"/>
  <c r="AC101" i="81"/>
  <c r="AG101" i="81"/>
  <c r="AB101" i="81"/>
  <c r="AD101" i="81"/>
  <c r="P30" i="40"/>
  <c r="U30" i="40" s="1"/>
  <c r="Z40" i="40"/>
  <c r="Z41" i="40"/>
  <c r="AG108" i="81"/>
  <c r="AD108" i="81"/>
  <c r="G46" i="40"/>
  <c r="L46" i="40" s="1"/>
  <c r="AC108" i="81"/>
  <c r="AJ108" i="81"/>
  <c r="AE108" i="81"/>
  <c r="AH108" i="81"/>
  <c r="AF108" i="81"/>
  <c r="AB108" i="81"/>
  <c r="AI108" i="81"/>
  <c r="X117" i="81"/>
  <c r="AJ79" i="81"/>
  <c r="AC79" i="81"/>
  <c r="AE79" i="81"/>
  <c r="AF79" i="81"/>
  <c r="AD79" i="81"/>
  <c r="AI79" i="81"/>
  <c r="AG79" i="81"/>
  <c r="G36" i="40"/>
  <c r="L36" i="40" s="1"/>
  <c r="AH79" i="81"/>
  <c r="AB79" i="81"/>
  <c r="Z14" i="40"/>
  <c r="AE14" i="40" s="1"/>
  <c r="T60" i="87"/>
  <c r="V115" i="81"/>
  <c r="V120" i="63"/>
  <c r="AJ10" i="81"/>
  <c r="AH10" i="81"/>
  <c r="AE10" i="81"/>
  <c r="AC10" i="81"/>
  <c r="AF10" i="81"/>
  <c r="AD10" i="81"/>
  <c r="AB10" i="81"/>
  <c r="AG10" i="81"/>
  <c r="AI10" i="81"/>
  <c r="Z37" i="40"/>
  <c r="AE37" i="40" s="1"/>
  <c r="AF63" i="81"/>
  <c r="AJ63" i="81"/>
  <c r="AE63" i="81"/>
  <c r="AC63" i="81"/>
  <c r="AI63" i="81"/>
  <c r="AH63" i="81"/>
  <c r="AD63" i="81"/>
  <c r="AG63" i="81"/>
  <c r="AB63" i="81"/>
  <c r="AH26" i="81"/>
  <c r="AG26" i="81"/>
  <c r="AF26" i="81"/>
  <c r="AE26" i="81"/>
  <c r="AC26" i="81"/>
  <c r="AJ26" i="81"/>
  <c r="AI26" i="81"/>
  <c r="AD26" i="81"/>
  <c r="G14" i="40"/>
  <c r="L14" i="40" s="1"/>
  <c r="AB26" i="81"/>
  <c r="X53" i="87"/>
  <c r="Z11" i="63"/>
  <c r="Z9" i="63"/>
  <c r="Z71" i="63"/>
  <c r="Z105" i="63"/>
  <c r="Z88" i="63"/>
  <c r="Z65" i="63"/>
  <c r="Z76" i="63"/>
  <c r="Z78" i="63"/>
  <c r="Z54" i="63"/>
  <c r="Z43" i="63"/>
  <c r="Z73" i="63"/>
  <c r="Z24" i="63"/>
  <c r="Z93" i="63"/>
  <c r="Z39" i="63"/>
  <c r="Z23" i="63"/>
  <c r="Z18" i="63"/>
  <c r="Z22" i="63"/>
  <c r="Z17" i="63"/>
  <c r="Z46" i="63"/>
  <c r="Z60" i="63"/>
  <c r="Z82" i="63"/>
  <c r="Z111" i="63"/>
  <c r="Z45" i="63"/>
  <c r="Z61" i="63"/>
  <c r="Z104" i="63"/>
  <c r="Z20" i="63"/>
  <c r="Z94" i="63"/>
  <c r="Z107" i="63"/>
  <c r="Z14" i="63"/>
  <c r="Z29" i="63"/>
  <c r="Z26" i="63"/>
  <c r="Z89" i="63"/>
  <c r="Z68" i="63"/>
  <c r="Z81" i="63"/>
  <c r="Z97" i="63"/>
  <c r="Z96" i="63"/>
  <c r="Z64" i="63"/>
  <c r="Z47" i="63"/>
  <c r="Z15" i="63"/>
  <c r="Z35" i="63"/>
  <c r="Z75" i="63"/>
  <c r="Z58" i="63"/>
  <c r="Z90" i="63"/>
  <c r="Z42" i="63"/>
  <c r="Z33" i="63"/>
  <c r="Z74" i="63"/>
  <c r="Z56" i="63"/>
  <c r="Z27" i="63"/>
  <c r="Z13" i="63"/>
  <c r="Z110" i="63"/>
  <c r="Z55" i="63"/>
  <c r="Z67" i="63"/>
  <c r="Z91" i="63"/>
  <c r="Z86" i="63"/>
  <c r="Z36" i="63"/>
  <c r="Z95" i="63"/>
  <c r="Z69" i="63"/>
  <c r="Z25" i="63"/>
  <c r="Z66" i="63"/>
  <c r="Z53" i="63"/>
  <c r="Z85" i="63"/>
  <c r="Z40" i="63"/>
  <c r="Z113" i="63"/>
  <c r="Z106" i="63"/>
  <c r="Z101" i="63"/>
  <c r="Z12" i="63"/>
  <c r="Z98" i="63"/>
  <c r="Z21" i="63"/>
  <c r="Z34" i="63"/>
  <c r="Z38" i="63"/>
  <c r="Z59" i="63"/>
  <c r="Z115" i="63"/>
  <c r="Z102" i="63"/>
  <c r="Z103" i="63"/>
  <c r="Z99" i="63"/>
  <c r="Z51" i="63"/>
  <c r="Z57" i="63"/>
  <c r="Z70" i="63"/>
  <c r="Z100" i="63"/>
  <c r="Z16" i="63"/>
  <c r="Z30" i="63"/>
  <c r="Z109" i="63"/>
  <c r="Z19" i="63"/>
  <c r="Z37" i="63"/>
  <c r="Z31" i="63"/>
  <c r="Z28" i="63"/>
  <c r="Z84" i="63"/>
  <c r="Z114" i="63"/>
  <c r="Z49" i="63"/>
  <c r="Z112" i="63"/>
  <c r="Z41" i="63"/>
  <c r="Z72" i="63"/>
  <c r="Z79" i="63"/>
  <c r="Z62" i="63"/>
  <c r="Z10" i="63"/>
  <c r="Z52" i="63"/>
  <c r="Z63" i="63"/>
  <c r="Z87" i="63"/>
  <c r="Z83" i="63"/>
  <c r="Z108" i="63"/>
  <c r="Z44" i="63"/>
  <c r="Z50" i="63"/>
  <c r="Z48" i="63"/>
  <c r="Z92" i="63"/>
  <c r="Z32" i="63"/>
  <c r="Z80" i="63"/>
  <c r="Z77" i="63"/>
  <c r="V55" i="87"/>
  <c r="V56" i="87" s="1"/>
  <c r="AJ36" i="81"/>
  <c r="Q16" i="40" s="1"/>
  <c r="V16" i="40" s="1"/>
  <c r="G16" i="40"/>
  <c r="L16" i="40" s="1"/>
  <c r="AC36" i="81"/>
  <c r="AH36" i="81"/>
  <c r="AD36" i="81"/>
  <c r="AA16" i="40" s="1"/>
  <c r="AF16" i="40" s="1"/>
  <c r="AF36" i="81"/>
  <c r="AI36" i="81"/>
  <c r="AB36" i="81"/>
  <c r="AG36" i="81"/>
  <c r="AE36" i="81"/>
  <c r="X59" i="87"/>
  <c r="X60" i="87" s="1"/>
  <c r="AD71" i="81"/>
  <c r="AJ71" i="81"/>
  <c r="AG71" i="81"/>
  <c r="AF71" i="81"/>
  <c r="AH71" i="81"/>
  <c r="AB71" i="81"/>
  <c r="AI71" i="81"/>
  <c r="AE71" i="81"/>
  <c r="AC71" i="81"/>
  <c r="AC81" i="81"/>
  <c r="AG81" i="81"/>
  <c r="AH81" i="81"/>
  <c r="AE81" i="81"/>
  <c r="AB81" i="81"/>
  <c r="AI81" i="81"/>
  <c r="AF81" i="81"/>
  <c r="AD81" i="81"/>
  <c r="AJ81" i="81"/>
  <c r="T56" i="87"/>
  <c r="AH111" i="81"/>
  <c r="AC111" i="81"/>
  <c r="AB111" i="81"/>
  <c r="AI111" i="81"/>
  <c r="AF111" i="81"/>
  <c r="AE111" i="81"/>
  <c r="AD111" i="81"/>
  <c r="AG111" i="81"/>
  <c r="AJ111" i="81"/>
  <c r="Y58" i="87"/>
  <c r="AD49" i="81"/>
  <c r="AF49" i="81"/>
  <c r="AG49" i="81"/>
  <c r="AE49" i="81"/>
  <c r="AB49" i="81"/>
  <c r="AI49" i="81"/>
  <c r="G20" i="40"/>
  <c r="L20" i="40" s="1"/>
  <c r="AH49" i="81"/>
  <c r="AJ49" i="81"/>
  <c r="AC49" i="81"/>
  <c r="P46" i="40"/>
  <c r="U46" i="40" s="1"/>
  <c r="AD40" i="81"/>
  <c r="AH40" i="81"/>
  <c r="AF40" i="81"/>
  <c r="AC40" i="81"/>
  <c r="AJ40" i="81"/>
  <c r="AE40" i="81"/>
  <c r="AI40" i="81"/>
  <c r="AG40" i="81"/>
  <c r="AB40" i="81"/>
  <c r="X58" i="87"/>
  <c r="AI77" i="81"/>
  <c r="AE77" i="81"/>
  <c r="AF77" i="81"/>
  <c r="G34" i="40"/>
  <c r="L34" i="40" s="1"/>
  <c r="AC77" i="81"/>
  <c r="AG77" i="81"/>
  <c r="AB77" i="81"/>
  <c r="AJ77" i="81"/>
  <c r="Q34" i="40" s="1"/>
  <c r="V34" i="40" s="1"/>
  <c r="AD77" i="81"/>
  <c r="AA34" i="40" s="1"/>
  <c r="AF34" i="40" s="1"/>
  <c r="AH77" i="81"/>
  <c r="AA55" i="87"/>
  <c r="AA56" i="87" s="1"/>
  <c r="Z53" i="87"/>
  <c r="T117" i="81"/>
  <c r="Z8" i="40"/>
  <c r="AH45" i="81"/>
  <c r="AJ45" i="81"/>
  <c r="AE45" i="81"/>
  <c r="AI45" i="81"/>
  <c r="AF45" i="81"/>
  <c r="AG45" i="81"/>
  <c r="AB45" i="81"/>
  <c r="AC45" i="81"/>
  <c r="AD45" i="81"/>
  <c r="P36" i="40"/>
  <c r="U36" i="40" s="1"/>
  <c r="K10" i="40"/>
  <c r="Y117" i="81"/>
  <c r="K40" i="40"/>
  <c r="AC67" i="81"/>
  <c r="AH67" i="81"/>
  <c r="AG67" i="81"/>
  <c r="AB67" i="81"/>
  <c r="AJ67" i="81"/>
  <c r="AE67" i="81"/>
  <c r="AI67" i="81"/>
  <c r="AF67" i="81"/>
  <c r="AD67" i="81"/>
  <c r="T115" i="81"/>
  <c r="V118" i="63"/>
  <c r="AC18" i="81"/>
  <c r="AI18" i="81"/>
  <c r="AE18" i="81"/>
  <c r="AF18" i="81"/>
  <c r="AG18" i="81"/>
  <c r="AJ18" i="81"/>
  <c r="AH18" i="81"/>
  <c r="AD18" i="81"/>
  <c r="AB18" i="81"/>
  <c r="P37" i="40"/>
  <c r="U37" i="40" s="1"/>
  <c r="AB16" i="81"/>
  <c r="AH16" i="81"/>
  <c r="AG16" i="81"/>
  <c r="AI16" i="81"/>
  <c r="AD16" i="81"/>
  <c r="AJ16" i="81"/>
  <c r="AC16" i="81"/>
  <c r="AE16" i="81"/>
  <c r="AF16" i="81"/>
  <c r="AH54" i="81"/>
  <c r="AF54" i="81"/>
  <c r="AE54" i="81"/>
  <c r="G24" i="40"/>
  <c r="L24" i="40" s="1"/>
  <c r="AD54" i="81"/>
  <c r="AJ54" i="81"/>
  <c r="AB54" i="81"/>
  <c r="AI54" i="81"/>
  <c r="AG54" i="81"/>
  <c r="AC54" i="81"/>
  <c r="AD19" i="81"/>
  <c r="AC19" i="81"/>
  <c r="AE19" i="81"/>
  <c r="G12" i="40"/>
  <c r="L12" i="40" s="1"/>
  <c r="AJ19" i="81"/>
  <c r="AF19" i="81"/>
  <c r="AB19" i="81"/>
  <c r="AG19" i="81"/>
  <c r="AH19" i="81"/>
  <c r="AI19" i="81"/>
  <c r="AG56" i="81"/>
  <c r="AF56" i="81"/>
  <c r="AH56" i="81"/>
  <c r="AE56" i="81"/>
  <c r="AD56" i="81"/>
  <c r="AB56" i="81"/>
  <c r="AI56" i="81"/>
  <c r="AC56" i="81"/>
  <c r="G25" i="40"/>
  <c r="L25" i="40" s="1"/>
  <c r="AJ56" i="81"/>
  <c r="T124" i="63"/>
  <c r="AD95" i="81"/>
  <c r="AF95" i="81"/>
  <c r="AE95" i="81"/>
  <c r="AH95" i="81"/>
  <c r="AJ95" i="81"/>
  <c r="AG95" i="81"/>
  <c r="AB95" i="81"/>
  <c r="AC95" i="81"/>
  <c r="AI95" i="81"/>
  <c r="AC112" i="81"/>
  <c r="AD112" i="81"/>
  <c r="AG112" i="81"/>
  <c r="AE112" i="81"/>
  <c r="AB112" i="81"/>
  <c r="AF112" i="81"/>
  <c r="AI112" i="81"/>
  <c r="AH112" i="81"/>
  <c r="AJ112" i="81"/>
  <c r="AJ86" i="81"/>
  <c r="AI86" i="81"/>
  <c r="AC86" i="81"/>
  <c r="AB86" i="81"/>
  <c r="AH86" i="81"/>
  <c r="AF86" i="81"/>
  <c r="AD86" i="81"/>
  <c r="AG86" i="81"/>
  <c r="AE86" i="81"/>
  <c r="AG96" i="81"/>
  <c r="AE96" i="81"/>
  <c r="G39" i="40"/>
  <c r="L39" i="40" s="1"/>
  <c r="AF96" i="81"/>
  <c r="AH96" i="81"/>
  <c r="AB96" i="81"/>
  <c r="AC96" i="81"/>
  <c r="AI96" i="81"/>
  <c r="AD96" i="81"/>
  <c r="AA39" i="40" s="1"/>
  <c r="AF39" i="40" s="1"/>
  <c r="AJ96" i="81"/>
  <c r="Q39" i="40" s="1"/>
  <c r="V39" i="40" s="1"/>
  <c r="AF64" i="81"/>
  <c r="AE64" i="81"/>
  <c r="AG64" i="81"/>
  <c r="AJ64" i="81"/>
  <c r="AH64" i="81"/>
  <c r="AI64" i="81"/>
  <c r="AC64" i="81"/>
  <c r="AD64" i="81"/>
  <c r="AB64" i="81"/>
  <c r="Z43" i="40"/>
  <c r="AE43" i="40" s="1"/>
  <c r="AD75" i="81"/>
  <c r="AA33" i="40" s="1"/>
  <c r="AF33" i="40" s="1"/>
  <c r="AE75" i="81"/>
  <c r="AB75" i="81"/>
  <c r="G33" i="40"/>
  <c r="L33" i="40" s="1"/>
  <c r="AJ75" i="81"/>
  <c r="Q33" i="40" s="1"/>
  <c r="V33" i="40" s="1"/>
  <c r="AC75" i="81"/>
  <c r="AH75" i="81"/>
  <c r="AF75" i="81"/>
  <c r="AI75" i="81"/>
  <c r="AG75" i="81"/>
  <c r="AB90" i="81"/>
  <c r="AH90" i="81"/>
  <c r="AD90" i="81"/>
  <c r="AE90" i="81"/>
  <c r="AF90" i="81"/>
  <c r="AC90" i="81"/>
  <c r="AI90" i="81"/>
  <c r="AG90" i="81"/>
  <c r="AJ90" i="81"/>
  <c r="F48" i="40"/>
  <c r="K8" i="40"/>
  <c r="AC88" i="81"/>
  <c r="AH88" i="81"/>
  <c r="AJ88" i="81"/>
  <c r="AI88" i="81"/>
  <c r="AD88" i="81"/>
  <c r="AB88" i="81"/>
  <c r="AG88" i="81"/>
  <c r="AE88" i="81"/>
  <c r="AF88" i="81"/>
  <c r="P9" i="40"/>
  <c r="U9" i="40" s="1"/>
  <c r="Z30" i="40"/>
  <c r="AE30" i="40" s="1"/>
  <c r="AD47" i="81"/>
  <c r="AH47" i="81"/>
  <c r="AF47" i="81"/>
  <c r="G19" i="40"/>
  <c r="L19" i="40" s="1"/>
  <c r="AB47" i="81"/>
  <c r="AC47" i="81"/>
  <c r="AE47" i="81"/>
  <c r="AG47" i="81"/>
  <c r="AJ47" i="81"/>
  <c r="AI47" i="81"/>
  <c r="AJ34" i="81"/>
  <c r="AH34" i="81"/>
  <c r="AG34" i="81"/>
  <c r="G15" i="40"/>
  <c r="L15" i="40" s="1"/>
  <c r="AD34" i="81"/>
  <c r="AB34" i="81"/>
  <c r="AC34" i="81"/>
  <c r="AI34" i="81"/>
  <c r="AE34" i="81"/>
  <c r="AF34" i="81"/>
  <c r="AD12" i="81"/>
  <c r="AJ12" i="81"/>
  <c r="AB12" i="81"/>
  <c r="AI12" i="81"/>
  <c r="AE12" i="81"/>
  <c r="AF12" i="81"/>
  <c r="AG12" i="81"/>
  <c r="AC12" i="81"/>
  <c r="AH12" i="81"/>
  <c r="AE38" i="81"/>
  <c r="AG38" i="81"/>
  <c r="AJ38" i="81"/>
  <c r="AD38" i="81"/>
  <c r="AC38" i="81"/>
  <c r="AB38" i="81"/>
  <c r="AI38" i="81"/>
  <c r="AF38" i="81"/>
  <c r="AH38" i="81"/>
  <c r="AB84" i="81"/>
  <c r="AJ84" i="81"/>
  <c r="AH84" i="81"/>
  <c r="AF84" i="81"/>
  <c r="AG84" i="81"/>
  <c r="AE84" i="81"/>
  <c r="AC84" i="81"/>
  <c r="AD84" i="81"/>
  <c r="AI84" i="81"/>
  <c r="AD98" i="81"/>
  <c r="AF98" i="81"/>
  <c r="AE98" i="81"/>
  <c r="AB98" i="81"/>
  <c r="AG98" i="81"/>
  <c r="AI98" i="81"/>
  <c r="AJ98" i="81"/>
  <c r="AC98" i="81"/>
  <c r="AH98" i="81"/>
  <c r="AH33" i="81"/>
  <c r="AF33" i="81"/>
  <c r="AE33" i="81"/>
  <c r="AI33" i="81"/>
  <c r="AB33" i="81"/>
  <c r="AC33" i="81"/>
  <c r="AD33" i="81"/>
  <c r="AJ33" i="81"/>
  <c r="AG33" i="81"/>
  <c r="K41" i="40"/>
  <c r="F57" i="40"/>
  <c r="F58" i="40" s="1"/>
  <c r="P28" i="40"/>
  <c r="U28" i="40" s="1"/>
  <c r="AF80" i="81"/>
  <c r="AG80" i="81"/>
  <c r="AB80" i="81"/>
  <c r="AE80" i="81"/>
  <c r="AI80" i="81"/>
  <c r="AH80" i="81"/>
  <c r="AC80" i="81"/>
  <c r="AD80" i="81"/>
  <c r="AJ80" i="81"/>
  <c r="P41" i="40"/>
  <c r="P40" i="40"/>
  <c r="Z38" i="40"/>
  <c r="AE38" i="40" s="1"/>
  <c r="AF50" i="81"/>
  <c r="AH50" i="81"/>
  <c r="AB50" i="81"/>
  <c r="AJ50" i="81"/>
  <c r="AD50" i="81"/>
  <c r="AI50" i="81"/>
  <c r="AG50" i="81"/>
  <c r="AE50" i="81"/>
  <c r="AC50" i="81"/>
  <c r="AB13" i="81"/>
  <c r="G9" i="40"/>
  <c r="L9" i="40" s="1"/>
  <c r="AE13" i="81"/>
  <c r="AC13" i="81"/>
  <c r="AD13" i="81"/>
  <c r="AI13" i="81"/>
  <c r="AJ13" i="81"/>
  <c r="AG13" i="81"/>
  <c r="AH13" i="81"/>
  <c r="AF13" i="81"/>
  <c r="AC41" i="81"/>
  <c r="AF41" i="81"/>
  <c r="AB41" i="81"/>
  <c r="AE41" i="81"/>
  <c r="AI41" i="81"/>
  <c r="AJ41" i="81"/>
  <c r="AH41" i="81"/>
  <c r="AD41" i="81"/>
  <c r="AG41" i="81"/>
  <c r="Y115" i="81"/>
  <c r="V123" i="63"/>
  <c r="AI32" i="81"/>
  <c r="AF32" i="81"/>
  <c r="AD32" i="81"/>
  <c r="AE32" i="81"/>
  <c r="AJ32" i="81"/>
  <c r="AH32" i="81"/>
  <c r="AB32" i="81"/>
  <c r="AG32" i="81"/>
  <c r="AC32" i="81"/>
  <c r="AF17" i="81"/>
  <c r="AE17" i="81"/>
  <c r="AI17" i="81"/>
  <c r="AC17" i="81"/>
  <c r="AB17" i="81"/>
  <c r="AD17" i="81"/>
  <c r="AH17" i="81"/>
  <c r="AG17" i="81"/>
  <c r="AJ17" i="81"/>
  <c r="AA58" i="87"/>
  <c r="X55" i="87"/>
  <c r="X56" i="87" s="1"/>
  <c r="AH68" i="81"/>
  <c r="AG68" i="81"/>
  <c r="AE68" i="81"/>
  <c r="AF68" i="81"/>
  <c r="AJ68" i="81"/>
  <c r="AC68" i="81"/>
  <c r="AI68" i="81"/>
  <c r="AD68" i="81"/>
  <c r="AB68" i="81"/>
  <c r="AD85" i="81"/>
  <c r="AC85" i="81"/>
  <c r="AG85" i="81"/>
  <c r="AJ85" i="81"/>
  <c r="AH85" i="81"/>
  <c r="AI85" i="81"/>
  <c r="AF85" i="81"/>
  <c r="AE85" i="81"/>
  <c r="AB85" i="81"/>
  <c r="AE106" i="81"/>
  <c r="AG106" i="81"/>
  <c r="AH106" i="81"/>
  <c r="AD106" i="81"/>
  <c r="AJ106" i="81"/>
  <c r="AB106" i="81"/>
  <c r="AC106" i="81"/>
  <c r="AF106" i="81"/>
  <c r="AI106" i="81"/>
  <c r="U53" i="87"/>
  <c r="AH30" i="81"/>
  <c r="AJ30" i="81"/>
  <c r="AF30" i="81"/>
  <c r="AE30" i="81"/>
  <c r="AI30" i="81"/>
  <c r="AD30" i="81"/>
  <c r="AB30" i="81"/>
  <c r="AC30" i="81"/>
  <c r="AG30" i="81"/>
  <c r="Z45" i="40"/>
  <c r="AE45" i="40" s="1"/>
  <c r="AE28" i="81"/>
  <c r="AB28" i="81"/>
  <c r="AI28" i="81"/>
  <c r="AG28" i="81"/>
  <c r="AF28" i="81"/>
  <c r="AC28" i="81"/>
  <c r="AD28" i="81"/>
  <c r="AJ28" i="81"/>
  <c r="AH28" i="81"/>
  <c r="AE107" i="81"/>
  <c r="AB107" i="81"/>
  <c r="AF107" i="81"/>
  <c r="AI107" i="81"/>
  <c r="AJ107" i="81"/>
  <c r="AD107" i="81"/>
  <c r="AG107" i="81"/>
  <c r="AH107" i="81"/>
  <c r="AC107" i="81"/>
  <c r="V117" i="81"/>
  <c r="AF52" i="81"/>
  <c r="AJ52" i="81"/>
  <c r="Q22" i="40" s="1"/>
  <c r="V22" i="40" s="1"/>
  <c r="AB52" i="81"/>
  <c r="G22" i="40"/>
  <c r="L22" i="40" s="1"/>
  <c r="AI52" i="81"/>
  <c r="AD52" i="81"/>
  <c r="AA22" i="40" s="1"/>
  <c r="AF22" i="40" s="1"/>
  <c r="AC52" i="81"/>
  <c r="AH52" i="81"/>
  <c r="AE52" i="81"/>
  <c r="AG52" i="81"/>
  <c r="AI70" i="81"/>
  <c r="AC70" i="81"/>
  <c r="AE70" i="81"/>
  <c r="AH70" i="81"/>
  <c r="AF70" i="81"/>
  <c r="AD70" i="81"/>
  <c r="AG70" i="81"/>
  <c r="AB70" i="81"/>
  <c r="AJ70" i="81"/>
  <c r="Z18" i="40"/>
  <c r="AE18" i="40" s="1"/>
  <c r="P18" i="40"/>
  <c r="U18" i="40" s="1"/>
  <c r="W55" i="87"/>
  <c r="W56" i="87" s="1"/>
  <c r="AD55" i="81"/>
  <c r="AG55" i="81"/>
  <c r="AJ55" i="81"/>
  <c r="AB55" i="81"/>
  <c r="AE55" i="81"/>
  <c r="AH55" i="81"/>
  <c r="AI55" i="81"/>
  <c r="AF55" i="81"/>
  <c r="AC55" i="81"/>
  <c r="AB113" i="81"/>
  <c r="AD113" i="81"/>
  <c r="AA29" i="40" s="1"/>
  <c r="AF29" i="40" s="1"/>
  <c r="AG113" i="81"/>
  <c r="G29" i="40"/>
  <c r="L29" i="40" s="1"/>
  <c r="AJ113" i="81"/>
  <c r="Q29" i="40" s="1"/>
  <c r="V29" i="40" s="1"/>
  <c r="AH113" i="81"/>
  <c r="AI113" i="81"/>
  <c r="AE113" i="81"/>
  <c r="AC113" i="81"/>
  <c r="AF113" i="81"/>
  <c r="G41" i="40"/>
  <c r="AD76" i="81"/>
  <c r="G40" i="40"/>
  <c r="AB76" i="81"/>
  <c r="AE76" i="81"/>
  <c r="AG76" i="81"/>
  <c r="AF76" i="81"/>
  <c r="AC76" i="81"/>
  <c r="AI76" i="81"/>
  <c r="AJ76" i="81"/>
  <c r="AH76" i="81"/>
  <c r="Y53" i="87"/>
  <c r="AF62" i="81"/>
  <c r="AG62" i="81"/>
  <c r="AC62" i="81"/>
  <c r="G27" i="40"/>
  <c r="L27" i="40" s="1"/>
  <c r="AB62" i="81"/>
  <c r="AE62" i="81"/>
  <c r="AJ62" i="81"/>
  <c r="AI62" i="81"/>
  <c r="AD62" i="81"/>
  <c r="AH62" i="81"/>
  <c r="AF103" i="81"/>
  <c r="G44" i="40"/>
  <c r="L44" i="40" s="1"/>
  <c r="AH103" i="81"/>
  <c r="AC103" i="81"/>
  <c r="AB103" i="81"/>
  <c r="AI103" i="81"/>
  <c r="AG103" i="81"/>
  <c r="AJ103" i="81"/>
  <c r="Q44" i="40" s="1"/>
  <c r="V44" i="40" s="1"/>
  <c r="AE103" i="81"/>
  <c r="AD103" i="81"/>
  <c r="AA44" i="40" s="1"/>
  <c r="AF44" i="40" s="1"/>
  <c r="G28" i="40"/>
  <c r="L28" i="40" s="1"/>
  <c r="AE25" i="81"/>
  <c r="AB25" i="81"/>
  <c r="AD25" i="81"/>
  <c r="AC25" i="81"/>
  <c r="AH25" i="81"/>
  <c r="AG25" i="81"/>
  <c r="AF25" i="81"/>
  <c r="AI25" i="81"/>
  <c r="AJ25" i="81"/>
  <c r="AH29" i="81"/>
  <c r="AF29" i="81"/>
  <c r="AG29" i="81"/>
  <c r="AC29" i="81"/>
  <c r="AD29" i="81"/>
  <c r="AI29" i="81"/>
  <c r="AJ29" i="81"/>
  <c r="AB29" i="81"/>
  <c r="AE29" i="81"/>
  <c r="AC46" i="81"/>
  <c r="AI46" i="81"/>
  <c r="AG46" i="81"/>
  <c r="AD46" i="81"/>
  <c r="AH46" i="81"/>
  <c r="AF46" i="81"/>
  <c r="AE46" i="81"/>
  <c r="AB46" i="81"/>
  <c r="AJ46" i="81"/>
  <c r="AB15" i="81"/>
  <c r="G11" i="40"/>
  <c r="AD15" i="81"/>
  <c r="AH15" i="81"/>
  <c r="AG15" i="81"/>
  <c r="AF15" i="81"/>
  <c r="G10" i="40"/>
  <c r="AE15" i="81"/>
  <c r="AJ15" i="81"/>
  <c r="AI15" i="81"/>
  <c r="AC15" i="81"/>
  <c r="AG27" i="81"/>
  <c r="AF27" i="81"/>
  <c r="AI27" i="81"/>
  <c r="AH27" i="81"/>
  <c r="AE27" i="81"/>
  <c r="AD27" i="81"/>
  <c r="AJ27" i="81"/>
  <c r="AB27" i="81"/>
  <c r="AC27" i="81"/>
  <c r="D29" i="41"/>
  <c r="U50" i="87"/>
  <c r="AC42" i="81"/>
  <c r="AJ42" i="81"/>
  <c r="AB42" i="81"/>
  <c r="AD42" i="81"/>
  <c r="AI42" i="81"/>
  <c r="AE42" i="81"/>
  <c r="AF42" i="81"/>
  <c r="AG42" i="81"/>
  <c r="AH42" i="81"/>
  <c r="Z46" i="40"/>
  <c r="AE46" i="40" s="1"/>
  <c r="K32" i="40"/>
  <c r="F55" i="40"/>
  <c r="F56" i="40" s="1"/>
  <c r="K31" i="40"/>
  <c r="T50" i="87"/>
  <c r="C29" i="41"/>
  <c r="Z59" i="87"/>
  <c r="Z60" i="87" s="1"/>
  <c r="AH61" i="81"/>
  <c r="AF61" i="81"/>
  <c r="AI61" i="81"/>
  <c r="AG61" i="81"/>
  <c r="AC61" i="81"/>
  <c r="AJ61" i="81"/>
  <c r="AB61" i="81"/>
  <c r="AD61" i="81"/>
  <c r="AE61" i="81"/>
  <c r="AB23" i="81"/>
  <c r="AC23" i="81"/>
  <c r="AH23" i="81"/>
  <c r="AF23" i="81"/>
  <c r="AJ23" i="81"/>
  <c r="AE23" i="81"/>
  <c r="AD23" i="81"/>
  <c r="AG23" i="81"/>
  <c r="AI23" i="81"/>
  <c r="AC22" i="81"/>
  <c r="AF22" i="81"/>
  <c r="AJ22" i="81"/>
  <c r="AI22" i="81"/>
  <c r="AE22" i="81"/>
  <c r="AG22" i="81"/>
  <c r="AB22" i="81"/>
  <c r="AH22" i="81"/>
  <c r="AD22" i="81"/>
  <c r="AF31" i="81"/>
  <c r="AI31" i="81"/>
  <c r="AH31" i="81"/>
  <c r="AJ31" i="81"/>
  <c r="AG31" i="81"/>
  <c r="AB31" i="81"/>
  <c r="AC31" i="81"/>
  <c r="AE31" i="81"/>
  <c r="AD31" i="81"/>
  <c r="Z55" i="87"/>
  <c r="Z56" i="87" s="1"/>
  <c r="AJ20" i="81"/>
  <c r="AG20" i="81"/>
  <c r="AF20" i="81"/>
  <c r="AB20" i="81"/>
  <c r="AE20" i="81"/>
  <c r="AH20" i="81"/>
  <c r="AC20" i="81"/>
  <c r="AI20" i="81"/>
  <c r="AD20" i="81"/>
  <c r="Z27" i="40"/>
  <c r="AE27" i="40" s="1"/>
  <c r="U115" i="81"/>
  <c r="V119" i="63"/>
  <c r="AB69" i="81"/>
  <c r="AJ69" i="81"/>
  <c r="AE69" i="81"/>
  <c r="G30" i="40"/>
  <c r="L30" i="40" s="1"/>
  <c r="AI69" i="81"/>
  <c r="AF69" i="81"/>
  <c r="AH69" i="81"/>
  <c r="AG69" i="81"/>
  <c r="AD69" i="81"/>
  <c r="AC69" i="81"/>
  <c r="P26" i="40"/>
  <c r="U26" i="40" s="1"/>
  <c r="AA50" i="87"/>
  <c r="AA54" i="87" s="1"/>
  <c r="J29" i="41"/>
  <c r="W115" i="81"/>
  <c r="V121" i="63"/>
  <c r="H29" i="41"/>
  <c r="Y50" i="87"/>
  <c r="Y54" i="87" s="1"/>
  <c r="AE8" i="81"/>
  <c r="AH8" i="81"/>
  <c r="AB8" i="81"/>
  <c r="AG8" i="81"/>
  <c r="AK117" i="81"/>
  <c r="AI8" i="81"/>
  <c r="AF8" i="81"/>
  <c r="AD8" i="81"/>
  <c r="AC8" i="81"/>
  <c r="G8" i="40"/>
  <c r="AJ8" i="81"/>
  <c r="P10" i="40"/>
  <c r="P11" i="40"/>
  <c r="W50" i="87"/>
  <c r="F29" i="41"/>
  <c r="AH100" i="81"/>
  <c r="AB100" i="81"/>
  <c r="AF100" i="81"/>
  <c r="AJ100" i="81"/>
  <c r="AE100" i="81"/>
  <c r="AC100" i="81"/>
  <c r="AI100" i="81"/>
  <c r="AG100" i="81"/>
  <c r="AD100" i="81"/>
  <c r="Y59" i="87"/>
  <c r="Y60" i="87" s="1"/>
  <c r="Z31" i="40"/>
  <c r="Z32" i="40"/>
  <c r="T53" i="87"/>
  <c r="P45" i="40"/>
  <c r="U45" i="40" s="1"/>
  <c r="AE73" i="81"/>
  <c r="G31" i="40"/>
  <c r="AB73" i="81"/>
  <c r="AC73" i="81"/>
  <c r="AF73" i="81"/>
  <c r="AD73" i="81"/>
  <c r="AG73" i="81"/>
  <c r="AI73" i="81"/>
  <c r="AH73" i="81"/>
  <c r="AJ73" i="81"/>
  <c r="G32" i="40"/>
  <c r="AI99" i="81"/>
  <c r="AH99" i="81"/>
  <c r="AC99" i="81"/>
  <c r="AJ99" i="81"/>
  <c r="AB99" i="81"/>
  <c r="AF99" i="81"/>
  <c r="G43" i="40"/>
  <c r="L43" i="40" s="1"/>
  <c r="AG99" i="81"/>
  <c r="AE99" i="81"/>
  <c r="AD99" i="81"/>
  <c r="W117" i="81"/>
  <c r="AJ72" i="81"/>
  <c r="AE72" i="81"/>
  <c r="AB72" i="81"/>
  <c r="AD72" i="81"/>
  <c r="AG72" i="81"/>
  <c r="AF72" i="81"/>
  <c r="AH72" i="81"/>
  <c r="AI72" i="81"/>
  <c r="AC72" i="81"/>
  <c r="Z36" i="40"/>
  <c r="AE36" i="40" s="1"/>
  <c r="E29" i="41"/>
  <c r="V50" i="87"/>
  <c r="V54" i="87" s="1"/>
  <c r="T116" i="63"/>
  <c r="U55" i="87"/>
  <c r="U56" i="87" s="1"/>
  <c r="AC51" i="81"/>
  <c r="AF51" i="81"/>
  <c r="AD51" i="81"/>
  <c r="AA21" i="40" s="1"/>
  <c r="AF21" i="40" s="1"/>
  <c r="AG51" i="81"/>
  <c r="AI51" i="81"/>
  <c r="AJ51" i="81"/>
  <c r="Q21" i="40" s="1"/>
  <c r="V21" i="40" s="1"/>
  <c r="AE51" i="81"/>
  <c r="AH51" i="81"/>
  <c r="AB51" i="81"/>
  <c r="G21" i="40"/>
  <c r="L21" i="40" s="1"/>
  <c r="S115" i="81"/>
  <c r="R124" i="63"/>
  <c r="Z115" i="81" s="1"/>
  <c r="V117" i="63"/>
  <c r="AB60" i="81"/>
  <c r="AJ60" i="81"/>
  <c r="AD60" i="81"/>
  <c r="G26" i="40"/>
  <c r="L26" i="40" s="1"/>
  <c r="AH60" i="81"/>
  <c r="AE60" i="81"/>
  <c r="AI60" i="81"/>
  <c r="AF60" i="81"/>
  <c r="AC60" i="81"/>
  <c r="AG60" i="81"/>
  <c r="AH114" i="81"/>
  <c r="AC114" i="81"/>
  <c r="AF114" i="81"/>
  <c r="G47" i="40"/>
  <c r="L47" i="40" s="1"/>
  <c r="AG114" i="81"/>
  <c r="AI114" i="81"/>
  <c r="AE114" i="81"/>
  <c r="AD114" i="81"/>
  <c r="AA47" i="40" s="1"/>
  <c r="AF47" i="40" s="1"/>
  <c r="AB114" i="81"/>
  <c r="AJ114" i="81"/>
  <c r="Q47" i="40" s="1"/>
  <c r="V47" i="40" s="1"/>
  <c r="AC91" i="81"/>
  <c r="AD91" i="81"/>
  <c r="AE91" i="81"/>
  <c r="AF91" i="81"/>
  <c r="AJ91" i="81"/>
  <c r="AI91" i="81"/>
  <c r="AH91" i="81"/>
  <c r="AG91" i="81"/>
  <c r="AB91" i="81"/>
  <c r="G38" i="40"/>
  <c r="L38" i="40" s="1"/>
  <c r="AC39" i="81"/>
  <c r="AB39" i="81"/>
  <c r="AH39" i="81"/>
  <c r="AE39" i="81"/>
  <c r="AF39" i="81"/>
  <c r="AD39" i="81"/>
  <c r="AG39" i="81"/>
  <c r="AI39" i="81"/>
  <c r="G17" i="40"/>
  <c r="L17" i="40" s="1"/>
  <c r="AJ39" i="81"/>
  <c r="AJ87" i="81"/>
  <c r="AD87" i="81"/>
  <c r="AG87" i="81"/>
  <c r="AE87" i="81"/>
  <c r="AF87" i="81"/>
  <c r="AI87" i="81"/>
  <c r="AH87" i="81"/>
  <c r="AC87" i="81"/>
  <c r="AB87" i="81"/>
  <c r="V58" i="87"/>
  <c r="AE82" i="81"/>
  <c r="AH82" i="81"/>
  <c r="AD82" i="81"/>
  <c r="AI82" i="81"/>
  <c r="AF82" i="81"/>
  <c r="AB82" i="81"/>
  <c r="AG82" i="81"/>
  <c r="G37" i="40"/>
  <c r="L37" i="40" s="1"/>
  <c r="AC82" i="81"/>
  <c r="AJ82" i="81"/>
  <c r="AD14" i="81"/>
  <c r="AJ14" i="81"/>
  <c r="AB14" i="81"/>
  <c r="AF14" i="81"/>
  <c r="AH14" i="81"/>
  <c r="AI14" i="81"/>
  <c r="AG14" i="81"/>
  <c r="AE14" i="81"/>
  <c r="AC14" i="81"/>
  <c r="AG9" i="81"/>
  <c r="AH9" i="81"/>
  <c r="AE9" i="81"/>
  <c r="AI9" i="81"/>
  <c r="AC9" i="81"/>
  <c r="AF9" i="81"/>
  <c r="AJ9" i="81"/>
  <c r="AB9" i="81"/>
  <c r="AD9" i="81"/>
  <c r="Z10" i="40"/>
  <c r="Z11" i="40"/>
  <c r="W53" i="87"/>
  <c r="AH105" i="81"/>
  <c r="AI105" i="81"/>
  <c r="AE105" i="81"/>
  <c r="AG105" i="81"/>
  <c r="AD105" i="81"/>
  <c r="AB105" i="81"/>
  <c r="AC105" i="81"/>
  <c r="AF105" i="81"/>
  <c r="AJ105" i="81"/>
  <c r="AH11" i="81"/>
  <c r="AG11" i="81"/>
  <c r="AJ11" i="81"/>
  <c r="AB11" i="81"/>
  <c r="AC11" i="81"/>
  <c r="AF11" i="81"/>
  <c r="AD11" i="81"/>
  <c r="AI11" i="81"/>
  <c r="AE11" i="81"/>
  <c r="AB74" i="81"/>
  <c r="AG74" i="81"/>
  <c r="AH74" i="81"/>
  <c r="AC74" i="81"/>
  <c r="AE74" i="81"/>
  <c r="AJ74" i="81"/>
  <c r="AI74" i="81"/>
  <c r="AD74" i="81"/>
  <c r="AF74" i="81"/>
  <c r="AB94" i="81"/>
  <c r="AG94" i="81"/>
  <c r="AE94" i="81"/>
  <c r="AH94" i="81"/>
  <c r="AI94" i="81"/>
  <c r="AC94" i="81"/>
  <c r="AJ94" i="81"/>
  <c r="AF94" i="81"/>
  <c r="AD94" i="81"/>
  <c r="AH58" i="81"/>
  <c r="AC58" i="81"/>
  <c r="AE58" i="81"/>
  <c r="AG58" i="81"/>
  <c r="AD58" i="81"/>
  <c r="AJ58" i="81"/>
  <c r="AF58" i="81"/>
  <c r="AI58" i="81"/>
  <c r="AB58" i="81"/>
  <c r="W60" i="87"/>
  <c r="AE109" i="81"/>
  <c r="AJ109" i="81"/>
  <c r="AG109" i="81"/>
  <c r="AD109" i="81"/>
  <c r="AC109" i="81"/>
  <c r="AF109" i="81"/>
  <c r="AB109" i="81"/>
  <c r="AI109" i="81"/>
  <c r="AH109" i="81"/>
  <c r="P31" i="40"/>
  <c r="P32" i="40"/>
  <c r="AC48" i="81"/>
  <c r="AD48" i="81"/>
  <c r="AG48" i="81"/>
  <c r="AI48" i="81"/>
  <c r="AB48" i="81"/>
  <c r="AF48" i="81"/>
  <c r="AE48" i="81"/>
  <c r="AH48" i="81"/>
  <c r="AJ48" i="81"/>
  <c r="AE35" i="81"/>
  <c r="AF35" i="81"/>
  <c r="AC35" i="81"/>
  <c r="AG35" i="81"/>
  <c r="AD35" i="81"/>
  <c r="AH35" i="81"/>
  <c r="AI35" i="81"/>
  <c r="AB35" i="81"/>
  <c r="AJ35" i="81"/>
  <c r="AF102" i="81"/>
  <c r="AC102" i="81"/>
  <c r="AG102" i="81"/>
  <c r="AE102" i="81"/>
  <c r="AD102" i="81"/>
  <c r="AJ102" i="81"/>
  <c r="AH102" i="81"/>
  <c r="AB102" i="81"/>
  <c r="AI102" i="81"/>
  <c r="AC59" i="81"/>
  <c r="AH59" i="81"/>
  <c r="AI59" i="81"/>
  <c r="AJ59" i="81"/>
  <c r="AF59" i="81"/>
  <c r="AB59" i="81"/>
  <c r="AD59" i="81"/>
  <c r="AG59" i="81"/>
  <c r="AE59" i="81"/>
  <c r="AG65" i="81"/>
  <c r="AE65" i="81"/>
  <c r="AD65" i="81"/>
  <c r="AI65" i="81"/>
  <c r="AJ65" i="81"/>
  <c r="AC65" i="81"/>
  <c r="AF65" i="81"/>
  <c r="AB65" i="81"/>
  <c r="AH65" i="81"/>
  <c r="R117" i="81"/>
  <c r="U117" i="81"/>
  <c r="AH24" i="81"/>
  <c r="AG24" i="81"/>
  <c r="AJ24" i="81"/>
  <c r="AB24" i="81"/>
  <c r="AI24" i="81"/>
  <c r="AC24" i="81"/>
  <c r="AD24" i="81"/>
  <c r="AE24" i="81"/>
  <c r="AF24" i="81"/>
  <c r="T125" i="63" l="1"/>
  <c r="AA38" i="40"/>
  <c r="AF38" i="40" s="1"/>
  <c r="AA17" i="40"/>
  <c r="AF17" i="40" s="1"/>
  <c r="AA28" i="40"/>
  <c r="AF28" i="40" s="1"/>
  <c r="W118" i="81"/>
  <c r="AA9" i="40"/>
  <c r="AF9" i="40" s="1"/>
  <c r="Q37" i="40"/>
  <c r="V37" i="40" s="1"/>
  <c r="AA43" i="40"/>
  <c r="AF43" i="40" s="1"/>
  <c r="U54" i="87"/>
  <c r="T54" i="87"/>
  <c r="Q24" i="40"/>
  <c r="V24" i="40" s="1"/>
  <c r="AA24" i="40"/>
  <c r="AF24" i="40" s="1"/>
  <c r="Q26" i="40"/>
  <c r="V26" i="40" s="1"/>
  <c r="Q38" i="40"/>
  <c r="V38" i="40" s="1"/>
  <c r="AA30" i="40"/>
  <c r="AF30" i="40" s="1"/>
  <c r="AC117" i="81"/>
  <c r="AE115" i="81"/>
  <c r="AE11" i="40"/>
  <c r="Z53" i="40"/>
  <c r="Z54" i="40" s="1"/>
  <c r="D10" i="41"/>
  <c r="D18" i="41" s="1"/>
  <c r="S118" i="81"/>
  <c r="W54" i="87"/>
  <c r="AI117" i="81"/>
  <c r="L41" i="40"/>
  <c r="G57" i="40"/>
  <c r="G58" i="40" s="1"/>
  <c r="AA15" i="40"/>
  <c r="AF15" i="40" s="1"/>
  <c r="AE8" i="40"/>
  <c r="Z48" i="40"/>
  <c r="AA14" i="40"/>
  <c r="AF14" i="40" s="1"/>
  <c r="Q36" i="40"/>
  <c r="V36" i="40" s="1"/>
  <c r="Q45" i="40"/>
  <c r="V45" i="40" s="1"/>
  <c r="V116" i="63"/>
  <c r="P53" i="40"/>
  <c r="U11" i="40"/>
  <c r="AA45" i="40"/>
  <c r="AF45" i="40" s="1"/>
  <c r="R125" i="63"/>
  <c r="AA115" i="81" s="1"/>
  <c r="R115" i="81"/>
  <c r="R118" i="81" s="1"/>
  <c r="U32" i="40"/>
  <c r="P55" i="40"/>
  <c r="P56" i="40" s="1"/>
  <c r="Q43" i="40"/>
  <c r="V43" i="40" s="1"/>
  <c r="P54" i="40"/>
  <c r="U10" i="40"/>
  <c r="AG117" i="81"/>
  <c r="Q25" i="40"/>
  <c r="V25" i="40" s="1"/>
  <c r="Q20" i="40"/>
  <c r="V20" i="40" s="1"/>
  <c r="AA20" i="40"/>
  <c r="AF20" i="40" s="1"/>
  <c r="Q14" i="40"/>
  <c r="V14" i="40" s="1"/>
  <c r="AA46" i="40"/>
  <c r="AF46" i="40" s="1"/>
  <c r="U8" i="40"/>
  <c r="P48" i="40"/>
  <c r="Z54" i="87"/>
  <c r="X54" i="87"/>
  <c r="AA18" i="40"/>
  <c r="AF18" i="40" s="1"/>
  <c r="Q13" i="40"/>
  <c r="V13" i="40" s="1"/>
  <c r="AE117" i="81"/>
  <c r="AE10" i="40"/>
  <c r="AA37" i="40"/>
  <c r="AF37" i="40" s="1"/>
  <c r="AA26" i="40"/>
  <c r="AF26" i="40" s="1"/>
  <c r="AA31" i="40"/>
  <c r="AA32" i="40"/>
  <c r="AE32" i="40"/>
  <c r="Z55" i="40"/>
  <c r="Z56" i="40" s="1"/>
  <c r="Q8" i="40"/>
  <c r="AJ117" i="81"/>
  <c r="AB117" i="81"/>
  <c r="Q30" i="40"/>
  <c r="V30" i="40" s="1"/>
  <c r="AA11" i="40"/>
  <c r="AA10" i="40"/>
  <c r="Q9" i="40"/>
  <c r="V9" i="40" s="1"/>
  <c r="Q12" i="40"/>
  <c r="V12" i="40" s="1"/>
  <c r="AD115" i="81"/>
  <c r="AF115" i="81"/>
  <c r="Q18" i="40"/>
  <c r="V18" i="40" s="1"/>
  <c r="AA13" i="40"/>
  <c r="AF13" i="40" s="1"/>
  <c r="AA42" i="40"/>
  <c r="AF42" i="40" s="1"/>
  <c r="L8" i="40"/>
  <c r="G48" i="40"/>
  <c r="AH117" i="81"/>
  <c r="G53" i="40"/>
  <c r="G54" i="40" s="1"/>
  <c r="L11" i="40"/>
  <c r="AA27" i="40"/>
  <c r="AF27" i="40" s="1"/>
  <c r="U40" i="40"/>
  <c r="Q15" i="40"/>
  <c r="V15" i="40" s="1"/>
  <c r="K48" i="40"/>
  <c r="T118" i="81"/>
  <c r="E10" i="41"/>
  <c r="V118" i="81"/>
  <c r="G10" i="41"/>
  <c r="G18" i="41" s="1"/>
  <c r="AA36" i="40"/>
  <c r="AF36" i="40" s="1"/>
  <c r="Z57" i="40"/>
  <c r="Z58" i="40" s="1"/>
  <c r="AE41" i="40"/>
  <c r="Q11" i="40"/>
  <c r="Q10" i="40"/>
  <c r="AI115" i="81"/>
  <c r="U41" i="40"/>
  <c r="P57" i="40"/>
  <c r="P58" i="40" s="1"/>
  <c r="AA9" i="63" a="1"/>
  <c r="AE40" i="40"/>
  <c r="AH115" i="81"/>
  <c r="Q17" i="40"/>
  <c r="V17" i="40" s="1"/>
  <c r="V124" i="63"/>
  <c r="AJ115" i="81" s="1"/>
  <c r="AC115" i="81"/>
  <c r="G55" i="40"/>
  <c r="G56" i="40" s="1"/>
  <c r="L32" i="40"/>
  <c r="AD117" i="81"/>
  <c r="AA8" i="40"/>
  <c r="AG115" i="81"/>
  <c r="AG118" i="81" s="1"/>
  <c r="F10" i="41"/>
  <c r="F18" i="41" s="1"/>
  <c r="U118" i="81"/>
  <c r="Q27" i="40"/>
  <c r="V27" i="40" s="1"/>
  <c r="L40" i="40"/>
  <c r="I10" i="41"/>
  <c r="I18" i="41" s="1"/>
  <c r="Y118" i="81"/>
  <c r="Q19" i="40"/>
  <c r="V19" i="40" s="1"/>
  <c r="AA19" i="40"/>
  <c r="AF19" i="40" s="1"/>
  <c r="H10" i="41"/>
  <c r="H18" i="41" s="1"/>
  <c r="X118" i="81"/>
  <c r="AE31" i="40"/>
  <c r="U31" i="40"/>
  <c r="Z118" i="81"/>
  <c r="J10" i="41"/>
  <c r="Q32" i="40"/>
  <c r="Q31" i="40"/>
  <c r="L31" i="40"/>
  <c r="AF117" i="81"/>
  <c r="L10" i="40"/>
  <c r="Q28" i="40"/>
  <c r="V28" i="40" s="1"/>
  <c r="Q41" i="40"/>
  <c r="Q40" i="40"/>
  <c r="AA41" i="40"/>
  <c r="AA40" i="40"/>
  <c r="AA25" i="40"/>
  <c r="AF25" i="40" s="1"/>
  <c r="AA12" i="40"/>
  <c r="AF12" i="40" s="1"/>
  <c r="Q46" i="40"/>
  <c r="V46" i="40" s="1"/>
  <c r="Q42" i="40"/>
  <c r="V42" i="40" s="1"/>
  <c r="AF10" i="40" l="1"/>
  <c r="AA55" i="40"/>
  <c r="AA56" i="40" s="1"/>
  <c r="AF32" i="40"/>
  <c r="J18" i="41"/>
  <c r="AF11" i="40"/>
  <c r="AA53" i="40"/>
  <c r="AA54" i="40" s="1"/>
  <c r="AF31" i="40"/>
  <c r="AA118" i="81"/>
  <c r="C10" i="41"/>
  <c r="V41" i="40"/>
  <c r="Q57" i="40"/>
  <c r="Q58" i="40" s="1"/>
  <c r="AJ118" i="81"/>
  <c r="J11" i="41"/>
  <c r="J19" i="41" s="1"/>
  <c r="AA48" i="40"/>
  <c r="AF8" i="40"/>
  <c r="I11" i="41"/>
  <c r="I19" i="41" s="1"/>
  <c r="AI118" i="81"/>
  <c r="E18" i="41"/>
  <c r="AE48" i="40"/>
  <c r="V32" i="40"/>
  <c r="Q55" i="40"/>
  <c r="Q56" i="40" s="1"/>
  <c r="AF40" i="40"/>
  <c r="H11" i="41"/>
  <c r="H19" i="41" s="1"/>
  <c r="AH118" i="81"/>
  <c r="V10" i="40"/>
  <c r="AF118" i="81"/>
  <c r="G11" i="41"/>
  <c r="G19" i="41" s="1"/>
  <c r="U48" i="40"/>
  <c r="AF41" i="40"/>
  <c r="AA57" i="40"/>
  <c r="AA58" i="40" s="1"/>
  <c r="Q53" i="40"/>
  <c r="Q54" i="40" s="1"/>
  <c r="V11" i="40"/>
  <c r="V40" i="40"/>
  <c r="V31" i="40"/>
  <c r="L48" i="40"/>
  <c r="AD118" i="81"/>
  <c r="E11" i="41"/>
  <c r="E19" i="41" s="1"/>
  <c r="V8" i="40"/>
  <c r="Q48" i="40"/>
  <c r="AA79" i="63"/>
  <c r="AA40" i="63"/>
  <c r="AA105" i="63"/>
  <c r="AA14" i="63"/>
  <c r="AA110" i="63"/>
  <c r="AA115" i="63"/>
  <c r="AA84" i="63"/>
  <c r="AA111" i="63"/>
  <c r="AA80" i="63"/>
  <c r="AA36" i="63"/>
  <c r="AA97" i="63"/>
  <c r="AA27" i="63"/>
  <c r="AA74" i="63"/>
  <c r="AA45" i="63"/>
  <c r="AA100" i="63"/>
  <c r="AA56" i="63"/>
  <c r="AA71" i="63"/>
  <c r="AA51" i="63"/>
  <c r="AA85" i="63"/>
  <c r="AA89" i="63"/>
  <c r="AA68" i="63"/>
  <c r="AA13" i="63"/>
  <c r="AA83" i="63"/>
  <c r="AA76" i="63"/>
  <c r="AA101" i="63"/>
  <c r="AA60" i="63"/>
  <c r="AA78" i="63"/>
  <c r="AA114" i="63"/>
  <c r="AA41" i="63"/>
  <c r="AA10" i="63"/>
  <c r="AA61" i="63"/>
  <c r="AA62" i="63"/>
  <c r="AA50" i="63"/>
  <c r="AA96" i="63"/>
  <c r="AA113" i="63"/>
  <c r="AA94" i="63"/>
  <c r="AA26" i="63"/>
  <c r="AA81" i="63"/>
  <c r="AA64" i="63"/>
  <c r="AA46" i="63"/>
  <c r="AA92" i="63"/>
  <c r="AA21" i="63"/>
  <c r="AA17" i="63"/>
  <c r="AA88" i="63"/>
  <c r="AA47" i="63"/>
  <c r="AA99" i="63"/>
  <c r="AA93" i="63"/>
  <c r="AA49" i="63"/>
  <c r="AA33" i="63"/>
  <c r="AA104" i="63"/>
  <c r="AA112" i="63"/>
  <c r="AA107" i="63"/>
  <c r="AA53" i="63"/>
  <c r="AA48" i="63"/>
  <c r="AA103" i="63"/>
  <c r="AA44" i="63"/>
  <c r="AA70" i="63"/>
  <c r="AA106" i="63"/>
  <c r="AA91" i="63"/>
  <c r="AA90" i="63"/>
  <c r="AA108" i="63"/>
  <c r="AA12" i="63"/>
  <c r="AA52" i="63"/>
  <c r="AA24" i="63"/>
  <c r="AA29" i="63"/>
  <c r="AA102" i="63"/>
  <c r="AA31" i="63"/>
  <c r="AA95" i="63"/>
  <c r="AA55" i="63"/>
  <c r="AA72" i="63"/>
  <c r="AA34" i="63"/>
  <c r="AA39" i="63"/>
  <c r="AA98" i="63"/>
  <c r="AA87" i="63"/>
  <c r="AA82" i="63"/>
  <c r="AA9" i="63"/>
  <c r="AA28" i="63"/>
  <c r="AA22" i="63"/>
  <c r="AA73" i="63"/>
  <c r="AA58" i="63"/>
  <c r="AA32" i="63"/>
  <c r="AA77" i="63"/>
  <c r="AA25" i="63"/>
  <c r="AA109" i="63"/>
  <c r="AA15" i="63"/>
  <c r="AA65" i="63"/>
  <c r="AA59" i="63"/>
  <c r="AA30" i="63"/>
  <c r="AA57" i="63"/>
  <c r="AA66" i="63"/>
  <c r="AA18" i="63"/>
  <c r="AA20" i="63"/>
  <c r="AA54" i="63"/>
  <c r="AA37" i="63"/>
  <c r="AA75" i="63"/>
  <c r="AA35" i="63"/>
  <c r="AA11" i="63"/>
  <c r="AA43" i="63"/>
  <c r="AA67" i="63"/>
  <c r="AA38" i="63"/>
  <c r="AA63" i="63"/>
  <c r="AA19" i="63"/>
  <c r="AA69" i="63"/>
  <c r="AA16" i="63"/>
  <c r="AA86" i="63"/>
  <c r="AA23" i="63"/>
  <c r="AA42" i="63"/>
  <c r="V125" i="63"/>
  <c r="AK115" i="81" s="1"/>
  <c r="AB115" i="81"/>
  <c r="AB118" i="81" s="1"/>
  <c r="AE118" i="81"/>
  <c r="F11" i="41"/>
  <c r="F19" i="41" s="1"/>
  <c r="AC118" i="81"/>
  <c r="D11" i="41"/>
  <c r="D19" i="41" s="1"/>
  <c r="AK118" i="81" l="1"/>
  <c r="C11" i="41"/>
  <c r="C19" i="41" s="1"/>
  <c r="AK39" i="82"/>
  <c r="AC38" i="63"/>
  <c r="AL39" i="82"/>
  <c r="AJ39" i="82"/>
  <c r="AF39" i="82"/>
  <c r="AI39" i="82"/>
  <c r="AH39" i="82"/>
  <c r="AE39" i="82"/>
  <c r="AG39" i="82"/>
  <c r="AE38" i="63"/>
  <c r="AI21" i="82"/>
  <c r="AH21" i="82"/>
  <c r="AE21" i="82"/>
  <c r="AL21" i="82"/>
  <c r="AG21" i="82"/>
  <c r="AC20" i="63"/>
  <c r="AF21" i="82"/>
  <c r="AJ21" i="82"/>
  <c r="AK21" i="82"/>
  <c r="AE20" i="63"/>
  <c r="AL110" i="82"/>
  <c r="AC109" i="63"/>
  <c r="AF110" i="82"/>
  <c r="AH110" i="82"/>
  <c r="AI110" i="82"/>
  <c r="AK110" i="82"/>
  <c r="AG110" i="82"/>
  <c r="AE110" i="82"/>
  <c r="AJ110" i="82"/>
  <c r="AE109" i="63"/>
  <c r="AB117" i="63" a="1"/>
  <c r="AB9" i="63" a="1"/>
  <c r="AJ10" i="82"/>
  <c r="AI10" i="82"/>
  <c r="AK10" i="82"/>
  <c r="AC9" i="63"/>
  <c r="AE10" i="82"/>
  <c r="AG10" i="82"/>
  <c r="AL10" i="82"/>
  <c r="AA116" i="63"/>
  <c r="AF10" i="82"/>
  <c r="AH10" i="82"/>
  <c r="AE9" i="63"/>
  <c r="AJ96" i="82"/>
  <c r="AL96" i="82"/>
  <c r="AE96" i="82"/>
  <c r="AK96" i="82"/>
  <c r="AC95" i="63"/>
  <c r="AI96" i="82"/>
  <c r="AH96" i="82"/>
  <c r="AF96" i="82"/>
  <c r="AG96" i="82"/>
  <c r="AE95" i="63"/>
  <c r="AG91" i="82"/>
  <c r="AL91" i="82"/>
  <c r="AH91" i="82"/>
  <c r="AJ91" i="82"/>
  <c r="AF91" i="82"/>
  <c r="AE91" i="82"/>
  <c r="AI91" i="82"/>
  <c r="AC90" i="63"/>
  <c r="AK91" i="82"/>
  <c r="AE90" i="63"/>
  <c r="AI108" i="82"/>
  <c r="AF108" i="82"/>
  <c r="AC107" i="63"/>
  <c r="AJ108" i="82"/>
  <c r="AH108" i="82"/>
  <c r="AE108" i="82"/>
  <c r="AL108" i="82"/>
  <c r="AG108" i="82"/>
  <c r="AK108" i="82"/>
  <c r="AE107" i="63"/>
  <c r="AC88" i="63"/>
  <c r="AI89" i="82"/>
  <c r="AH89" i="82"/>
  <c r="AF89" i="82"/>
  <c r="AJ89" i="82"/>
  <c r="AE89" i="82"/>
  <c r="AK89" i="82"/>
  <c r="AG89" i="82"/>
  <c r="AL89" i="82"/>
  <c r="AE88" i="63"/>
  <c r="AH95" i="82"/>
  <c r="AF95" i="82"/>
  <c r="AE95" i="82"/>
  <c r="AL95" i="82"/>
  <c r="AC94" i="63"/>
  <c r="AJ95" i="82"/>
  <c r="AI95" i="82"/>
  <c r="AK95" i="82"/>
  <c r="AG95" i="82"/>
  <c r="AE94" i="63"/>
  <c r="AH115" i="82"/>
  <c r="AE31" i="87" s="1"/>
  <c r="AG115" i="82"/>
  <c r="AD31" i="87" s="1"/>
  <c r="AF115" i="82"/>
  <c r="AC31" i="87" s="1"/>
  <c r="AC114" i="63"/>
  <c r="AK115" i="82"/>
  <c r="AH31" i="87" s="1"/>
  <c r="AJ115" i="82"/>
  <c r="AG31" i="87" s="1"/>
  <c r="AL115" i="82"/>
  <c r="AI31" i="87" s="1"/>
  <c r="AI115" i="82"/>
  <c r="AF31" i="87" s="1"/>
  <c r="AE115" i="82"/>
  <c r="AB31" i="87" s="1"/>
  <c r="AE114" i="63"/>
  <c r="AL90" i="82"/>
  <c r="AC89" i="63"/>
  <c r="AK90" i="82"/>
  <c r="AI90" i="82"/>
  <c r="AE90" i="82"/>
  <c r="AJ90" i="82"/>
  <c r="AH90" i="82"/>
  <c r="AG90" i="82"/>
  <c r="AF90" i="82"/>
  <c r="AE89" i="63"/>
  <c r="AF28" i="82"/>
  <c r="AH28" i="82"/>
  <c r="AG28" i="82"/>
  <c r="AJ28" i="82"/>
  <c r="AK28" i="82"/>
  <c r="AC27" i="63"/>
  <c r="AE28" i="82"/>
  <c r="AI28" i="82"/>
  <c r="AL28" i="82"/>
  <c r="AE27" i="63"/>
  <c r="AC14" i="63"/>
  <c r="AK15" i="82"/>
  <c r="AF15" i="82"/>
  <c r="AL15" i="82"/>
  <c r="AE15" i="82"/>
  <c r="AI15" i="82"/>
  <c r="AG15" i="82"/>
  <c r="AH15" i="82"/>
  <c r="AJ15" i="82"/>
  <c r="AE14" i="63"/>
  <c r="AH55" i="82"/>
  <c r="AE25" i="87" s="1"/>
  <c r="AL55" i="82"/>
  <c r="AI25" i="87" s="1"/>
  <c r="AJ55" i="82"/>
  <c r="AG25" i="87" s="1"/>
  <c r="AI55" i="82"/>
  <c r="AF25" i="87" s="1"/>
  <c r="AG55" i="82"/>
  <c r="AD25" i="87" s="1"/>
  <c r="AC54" i="63"/>
  <c r="AF55" i="82"/>
  <c r="AC25" i="87" s="1"/>
  <c r="AK55" i="82"/>
  <c r="AH25" i="87" s="1"/>
  <c r="AE55" i="82"/>
  <c r="AB25" i="87" s="1"/>
  <c r="AE54" i="63"/>
  <c r="AH27" i="82"/>
  <c r="AJ27" i="82"/>
  <c r="AC26" i="63"/>
  <c r="AI27" i="82"/>
  <c r="AK27" i="82"/>
  <c r="AE27" i="82"/>
  <c r="AG27" i="82"/>
  <c r="AL27" i="82"/>
  <c r="AF27" i="82"/>
  <c r="AE26" i="63"/>
  <c r="AL43" i="82"/>
  <c r="AE43" i="82"/>
  <c r="AC42" i="63"/>
  <c r="AH43" i="82"/>
  <c r="AI43" i="82"/>
  <c r="AF43" i="82"/>
  <c r="AG43" i="82"/>
  <c r="AK43" i="82"/>
  <c r="AJ43" i="82"/>
  <c r="AE42" i="63"/>
  <c r="AH26" i="82"/>
  <c r="AK26" i="82"/>
  <c r="AL26" i="82"/>
  <c r="AF26" i="82"/>
  <c r="AC25" i="63"/>
  <c r="AJ26" i="82"/>
  <c r="AI26" i="82"/>
  <c r="AE26" i="82"/>
  <c r="AG26" i="82"/>
  <c r="AE25" i="63"/>
  <c r="AH32" i="82"/>
  <c r="AJ32" i="82"/>
  <c r="AC31" i="63"/>
  <c r="AG32" i="82"/>
  <c r="AL32" i="82"/>
  <c r="AK32" i="82"/>
  <c r="AI32" i="82"/>
  <c r="AE32" i="82"/>
  <c r="AF32" i="82"/>
  <c r="AE31" i="63"/>
  <c r="AC91" i="63"/>
  <c r="AJ92" i="82"/>
  <c r="AG92" i="82"/>
  <c r="AI92" i="82"/>
  <c r="AH92" i="82"/>
  <c r="AK92" i="82"/>
  <c r="AF92" i="82"/>
  <c r="AL92" i="82"/>
  <c r="AE92" i="82"/>
  <c r="AE91" i="63"/>
  <c r="AL113" i="82"/>
  <c r="AF113" i="82"/>
  <c r="AK113" i="82"/>
  <c r="AC112" i="63"/>
  <c r="AE113" i="82"/>
  <c r="AH113" i="82"/>
  <c r="AJ113" i="82"/>
  <c r="AG113" i="82"/>
  <c r="AI113" i="82"/>
  <c r="AE112" i="63"/>
  <c r="AJ106" i="82"/>
  <c r="AF106" i="82"/>
  <c r="AC105" i="63"/>
  <c r="AK106" i="82"/>
  <c r="AH106" i="82"/>
  <c r="AL106" i="82"/>
  <c r="AG106" i="82"/>
  <c r="AI106" i="82"/>
  <c r="AE106" i="82"/>
  <c r="AE105" i="63"/>
  <c r="AG64" i="82"/>
  <c r="AL64" i="82"/>
  <c r="AH64" i="82"/>
  <c r="AJ64" i="82"/>
  <c r="AF64" i="82"/>
  <c r="AE64" i="82"/>
  <c r="AK64" i="82"/>
  <c r="AC63" i="63"/>
  <c r="AI64" i="82"/>
  <c r="AE63" i="63"/>
  <c r="AL29" i="82"/>
  <c r="AK29" i="82"/>
  <c r="AJ29" i="82"/>
  <c r="AF29" i="82"/>
  <c r="AI29" i="82"/>
  <c r="AC28" i="63"/>
  <c r="AH29" i="82"/>
  <c r="AE29" i="82"/>
  <c r="AG29" i="82"/>
  <c r="AE28" i="63"/>
  <c r="AK54" i="82"/>
  <c r="AH24" i="87" s="1"/>
  <c r="AI54" i="82"/>
  <c r="AF24" i="87" s="1"/>
  <c r="AC53" i="63"/>
  <c r="AG54" i="82"/>
  <c r="AD24" i="87" s="1"/>
  <c r="AE54" i="82"/>
  <c r="AB24" i="87" s="1"/>
  <c r="AL54" i="82"/>
  <c r="AI24" i="87" s="1"/>
  <c r="AJ54" i="82"/>
  <c r="AG24" i="87" s="1"/>
  <c r="AH54" i="82"/>
  <c r="AE24" i="87" s="1"/>
  <c r="AF54" i="82"/>
  <c r="AC24" i="87" s="1"/>
  <c r="AE53" i="63"/>
  <c r="AL42" i="82"/>
  <c r="AE42" i="82"/>
  <c r="AK42" i="82"/>
  <c r="AI42" i="82"/>
  <c r="AJ42" i="82"/>
  <c r="AG42" i="82"/>
  <c r="AH42" i="82"/>
  <c r="AC41" i="63"/>
  <c r="AF42" i="82"/>
  <c r="AE41" i="63"/>
  <c r="AK111" i="82"/>
  <c r="AE111" i="82"/>
  <c r="AF111" i="82"/>
  <c r="AC110" i="63"/>
  <c r="AH111" i="82"/>
  <c r="AL111" i="82"/>
  <c r="AI111" i="82"/>
  <c r="AJ111" i="82"/>
  <c r="AG111" i="82"/>
  <c r="AE110" i="63"/>
  <c r="AJ68" i="82"/>
  <c r="AK68" i="82"/>
  <c r="AI68" i="82"/>
  <c r="AL68" i="82"/>
  <c r="AG68" i="82"/>
  <c r="AH68" i="82"/>
  <c r="AC67" i="63"/>
  <c r="AF68" i="82"/>
  <c r="AE68" i="82"/>
  <c r="AE67" i="63"/>
  <c r="AF79" i="82"/>
  <c r="AC36" i="87" s="1"/>
  <c r="AK79" i="82"/>
  <c r="AH36" i="87" s="1"/>
  <c r="AC78" i="63"/>
  <c r="AG79" i="82"/>
  <c r="AD36" i="87" s="1"/>
  <c r="AJ79" i="82"/>
  <c r="AG36" i="87" s="1"/>
  <c r="AI79" i="82"/>
  <c r="AF36" i="87" s="1"/>
  <c r="AL79" i="82"/>
  <c r="AI36" i="87" s="1"/>
  <c r="AH79" i="82"/>
  <c r="AE36" i="87" s="1"/>
  <c r="AE79" i="82"/>
  <c r="AB36" i="87" s="1"/>
  <c r="AE78" i="63"/>
  <c r="AC23" i="63"/>
  <c r="AI24" i="82"/>
  <c r="AF24" i="82"/>
  <c r="AK24" i="82"/>
  <c r="AL24" i="82"/>
  <c r="AE24" i="82"/>
  <c r="AG24" i="82"/>
  <c r="AJ24" i="82"/>
  <c r="AH24" i="82"/>
  <c r="AE23" i="63"/>
  <c r="AL44" i="82"/>
  <c r="AF44" i="82"/>
  <c r="AK44" i="82"/>
  <c r="AG44" i="82"/>
  <c r="AI44" i="82"/>
  <c r="AE44" i="82"/>
  <c r="AC43" i="63"/>
  <c r="AH44" i="82"/>
  <c r="AJ44" i="82"/>
  <c r="AE43" i="63"/>
  <c r="AG67" i="82"/>
  <c r="AJ67" i="82"/>
  <c r="AF67" i="82"/>
  <c r="AE67" i="82"/>
  <c r="AC66" i="63"/>
  <c r="AL67" i="82"/>
  <c r="AI67" i="82"/>
  <c r="AH67" i="82"/>
  <c r="AK67" i="82"/>
  <c r="AE66" i="63"/>
  <c r="AI78" i="82"/>
  <c r="AK78" i="82"/>
  <c r="AH78" i="82"/>
  <c r="AG78" i="82"/>
  <c r="AC77" i="63"/>
  <c r="AL78" i="82"/>
  <c r="AF78" i="82"/>
  <c r="AE78" i="82"/>
  <c r="AJ78" i="82"/>
  <c r="AE77" i="63"/>
  <c r="AL88" i="82"/>
  <c r="AG88" i="82"/>
  <c r="AI88" i="82"/>
  <c r="AH88" i="82"/>
  <c r="AC87" i="63"/>
  <c r="AJ88" i="82"/>
  <c r="AE88" i="82"/>
  <c r="AF88" i="82"/>
  <c r="AK88" i="82"/>
  <c r="AE87" i="63"/>
  <c r="AH103" i="82"/>
  <c r="AE103" i="82"/>
  <c r="AI103" i="82"/>
  <c r="AF103" i="82"/>
  <c r="AC102" i="63"/>
  <c r="AK103" i="82"/>
  <c r="AG103" i="82"/>
  <c r="AL103" i="82"/>
  <c r="AJ103" i="82"/>
  <c r="AE102" i="63"/>
  <c r="AG107" i="82"/>
  <c r="AI107" i="82"/>
  <c r="AE107" i="82"/>
  <c r="AJ107" i="82"/>
  <c r="AK107" i="82"/>
  <c r="AL107" i="82"/>
  <c r="AC106" i="63"/>
  <c r="AH107" i="82"/>
  <c r="AF107" i="82"/>
  <c r="AE106" i="63"/>
  <c r="AJ105" i="82"/>
  <c r="AG46" i="87" s="1"/>
  <c r="AG105" i="82"/>
  <c r="AD46" i="87" s="1"/>
  <c r="AK105" i="82"/>
  <c r="AH46" i="87" s="1"/>
  <c r="AI105" i="82"/>
  <c r="AF46" i="87" s="1"/>
  <c r="AH105" i="82"/>
  <c r="AE46" i="87" s="1"/>
  <c r="AL105" i="82"/>
  <c r="AI46" i="87" s="1"/>
  <c r="AC104" i="63"/>
  <c r="AF105" i="82"/>
  <c r="AC46" i="87" s="1"/>
  <c r="AE105" i="82"/>
  <c r="AB46" i="87" s="1"/>
  <c r="AE104" i="63"/>
  <c r="AK22" i="82"/>
  <c r="AJ22" i="82"/>
  <c r="AG22" i="82"/>
  <c r="AE22" i="82"/>
  <c r="AH22" i="82"/>
  <c r="AL22" i="82"/>
  <c r="AI22" i="82"/>
  <c r="AC21" i="63"/>
  <c r="AF22" i="82"/>
  <c r="AE21" i="63"/>
  <c r="AC96" i="63"/>
  <c r="AE97" i="82"/>
  <c r="AI97" i="82"/>
  <c r="AK97" i="82"/>
  <c r="AL97" i="82"/>
  <c r="AF97" i="82"/>
  <c r="AH97" i="82"/>
  <c r="AJ97" i="82"/>
  <c r="AG97" i="82"/>
  <c r="AE96" i="63"/>
  <c r="AH61" i="82"/>
  <c r="AE61" i="82"/>
  <c r="AK61" i="82"/>
  <c r="AL61" i="82"/>
  <c r="AC60" i="63"/>
  <c r="AF61" i="82"/>
  <c r="AJ61" i="82"/>
  <c r="AI61" i="82"/>
  <c r="AG61" i="82"/>
  <c r="AE60" i="63"/>
  <c r="AG52" i="82"/>
  <c r="AH52" i="82"/>
  <c r="AC51" i="63"/>
  <c r="AI52" i="82"/>
  <c r="AF52" i="82"/>
  <c r="AE52" i="82"/>
  <c r="AL52" i="82"/>
  <c r="AJ52" i="82"/>
  <c r="AK52" i="82"/>
  <c r="AE51" i="63"/>
  <c r="AC36" i="63"/>
  <c r="AL37" i="82"/>
  <c r="AF37" i="82"/>
  <c r="AK37" i="82"/>
  <c r="AH37" i="82"/>
  <c r="AE37" i="82"/>
  <c r="AJ37" i="82"/>
  <c r="AI37" i="82"/>
  <c r="AG37" i="82"/>
  <c r="AE36" i="63"/>
  <c r="AL41" i="82"/>
  <c r="AC40" i="63"/>
  <c r="AJ41" i="82"/>
  <c r="AH41" i="82"/>
  <c r="AG41" i="82"/>
  <c r="AF41" i="82"/>
  <c r="AI41" i="82"/>
  <c r="AK41" i="82"/>
  <c r="AE41" i="82"/>
  <c r="AE40" i="63"/>
  <c r="AH109" i="82"/>
  <c r="AG109" i="82"/>
  <c r="AK109" i="82"/>
  <c r="AE109" i="82"/>
  <c r="AC108" i="63"/>
  <c r="AL109" i="82"/>
  <c r="AJ109" i="82"/>
  <c r="AF109" i="82"/>
  <c r="AI109" i="82"/>
  <c r="AE108" i="63"/>
  <c r="AL86" i="82"/>
  <c r="AG86" i="82"/>
  <c r="AI86" i="82"/>
  <c r="AK86" i="82"/>
  <c r="AE86" i="82"/>
  <c r="AJ86" i="82"/>
  <c r="AH86" i="82"/>
  <c r="AF86" i="82"/>
  <c r="AC85" i="63"/>
  <c r="AE85" i="63"/>
  <c r="AJ87" i="82"/>
  <c r="AL87" i="82"/>
  <c r="AH87" i="82"/>
  <c r="AE87" i="82"/>
  <c r="AG87" i="82"/>
  <c r="AF87" i="82"/>
  <c r="AC86" i="63"/>
  <c r="AI87" i="82"/>
  <c r="AK87" i="82"/>
  <c r="AE86" i="63"/>
  <c r="AK12" i="82"/>
  <c r="AJ12" i="82"/>
  <c r="AI12" i="82"/>
  <c r="AL12" i="82"/>
  <c r="AG12" i="82"/>
  <c r="AH12" i="82"/>
  <c r="AC11" i="63"/>
  <c r="AE12" i="82"/>
  <c r="AF12" i="82"/>
  <c r="AE11" i="63"/>
  <c r="AF58" i="82"/>
  <c r="AJ58" i="82"/>
  <c r="AH58" i="82"/>
  <c r="AC57" i="63"/>
  <c r="AL58" i="82"/>
  <c r="AE58" i="82"/>
  <c r="AG58" i="82"/>
  <c r="AK58" i="82"/>
  <c r="AI58" i="82"/>
  <c r="AE57" i="63"/>
  <c r="AI33" i="82"/>
  <c r="AK33" i="82"/>
  <c r="AC32" i="63"/>
  <c r="AJ33" i="82"/>
  <c r="AG33" i="82"/>
  <c r="AL33" i="82"/>
  <c r="AF33" i="82"/>
  <c r="AE33" i="82"/>
  <c r="AH33" i="82"/>
  <c r="AE32" i="63"/>
  <c r="AK99" i="82"/>
  <c r="AL99" i="82"/>
  <c r="AH99" i="82"/>
  <c r="AF99" i="82"/>
  <c r="AJ99" i="82"/>
  <c r="AI99" i="82"/>
  <c r="AG99" i="82"/>
  <c r="AE99" i="82"/>
  <c r="AC98" i="63"/>
  <c r="AE98" i="63"/>
  <c r="AL30" i="82"/>
  <c r="AG30" i="82"/>
  <c r="AK30" i="82"/>
  <c r="AH30" i="82"/>
  <c r="AJ30" i="82"/>
  <c r="AE30" i="82"/>
  <c r="AC29" i="63"/>
  <c r="AI30" i="82"/>
  <c r="AF30" i="82"/>
  <c r="AE29" i="63"/>
  <c r="AE71" i="82"/>
  <c r="AL71" i="82"/>
  <c r="AF71" i="82"/>
  <c r="AH71" i="82"/>
  <c r="AJ71" i="82"/>
  <c r="AC70" i="63"/>
  <c r="AI71" i="82"/>
  <c r="AG71" i="82"/>
  <c r="AK71" i="82"/>
  <c r="AE70" i="63"/>
  <c r="AL34" i="82"/>
  <c r="AE34" i="82"/>
  <c r="AJ34" i="82"/>
  <c r="AH34" i="82"/>
  <c r="AG34" i="82"/>
  <c r="AK34" i="82"/>
  <c r="AC33" i="63"/>
  <c r="AI34" i="82"/>
  <c r="AF34" i="82"/>
  <c r="AE33" i="63"/>
  <c r="AE93" i="82"/>
  <c r="AC92" i="63"/>
  <c r="AG93" i="82"/>
  <c r="AJ93" i="82"/>
  <c r="AK93" i="82"/>
  <c r="AH93" i="82"/>
  <c r="AL93" i="82"/>
  <c r="AF93" i="82"/>
  <c r="AI93" i="82"/>
  <c r="AE92" i="63"/>
  <c r="AL51" i="82"/>
  <c r="AC50" i="63"/>
  <c r="AI51" i="82"/>
  <c r="AF51" i="82"/>
  <c r="AJ51" i="82"/>
  <c r="AG22" i="87" s="1"/>
  <c r="AK51" i="82"/>
  <c r="AG51" i="82"/>
  <c r="AE51" i="82"/>
  <c r="AH51" i="82"/>
  <c r="AE50" i="63"/>
  <c r="AL102" i="82"/>
  <c r="AJ102" i="82"/>
  <c r="AK102" i="82"/>
  <c r="AF102" i="82"/>
  <c r="AE102" i="82"/>
  <c r="AI102" i="82"/>
  <c r="AH102" i="82"/>
  <c r="AC101" i="63"/>
  <c r="AG102" i="82"/>
  <c r="AE101" i="63"/>
  <c r="AE72" i="82"/>
  <c r="AF72" i="82"/>
  <c r="AH72" i="82"/>
  <c r="AK72" i="82"/>
  <c r="AJ72" i="82"/>
  <c r="AG72" i="82"/>
  <c r="AC71" i="63"/>
  <c r="AI72" i="82"/>
  <c r="AL72" i="82"/>
  <c r="AE71" i="63"/>
  <c r="AJ81" i="82"/>
  <c r="AK81" i="82"/>
  <c r="AC80" i="63"/>
  <c r="AI81" i="82"/>
  <c r="AF81" i="82"/>
  <c r="AE81" i="82"/>
  <c r="AL81" i="82"/>
  <c r="AH81" i="82"/>
  <c r="AG81" i="82"/>
  <c r="AE80" i="63"/>
  <c r="AG80" i="82"/>
  <c r="AD37" i="87" s="1"/>
  <c r="AH80" i="82"/>
  <c r="AE37" i="87" s="1"/>
  <c r="AJ80" i="82"/>
  <c r="AG37" i="87" s="1"/>
  <c r="AL80" i="82"/>
  <c r="AI37" i="87" s="1"/>
  <c r="AE80" i="82"/>
  <c r="AB37" i="87" s="1"/>
  <c r="AC79" i="63"/>
  <c r="AF80" i="82"/>
  <c r="AC37" i="87" s="1"/>
  <c r="AI80" i="82"/>
  <c r="AF37" i="87" s="1"/>
  <c r="AK80" i="82"/>
  <c r="AH37" i="87" s="1"/>
  <c r="AE79" i="63"/>
  <c r="C18" i="41"/>
  <c r="AK56" i="82"/>
  <c r="AE56" i="82"/>
  <c r="AB26" i="87" s="1"/>
  <c r="AH56" i="82"/>
  <c r="AF56" i="82"/>
  <c r="AC55" i="63"/>
  <c r="AI56" i="82"/>
  <c r="AG56" i="82"/>
  <c r="AL56" i="82"/>
  <c r="AJ56" i="82"/>
  <c r="AE55" i="63"/>
  <c r="AG48" i="82"/>
  <c r="AI48" i="82"/>
  <c r="AJ48" i="82"/>
  <c r="AE48" i="82"/>
  <c r="AH48" i="82"/>
  <c r="AL48" i="82"/>
  <c r="AC47" i="63"/>
  <c r="AF48" i="82"/>
  <c r="AK48" i="82"/>
  <c r="AE47" i="63"/>
  <c r="AI75" i="82"/>
  <c r="AJ75" i="82"/>
  <c r="AE75" i="82"/>
  <c r="AC74" i="63"/>
  <c r="AK75" i="82"/>
  <c r="AF75" i="82"/>
  <c r="AG75" i="82"/>
  <c r="AL75" i="82"/>
  <c r="AH75" i="82"/>
  <c r="AE74" i="63"/>
  <c r="AL19" i="82"/>
  <c r="AJ19" i="82"/>
  <c r="AG19" i="82"/>
  <c r="AI19" i="82"/>
  <c r="AC18" i="63"/>
  <c r="AE19" i="82"/>
  <c r="AK19" i="82"/>
  <c r="AH19" i="82"/>
  <c r="AF19" i="82"/>
  <c r="AE18" i="63"/>
  <c r="AJ114" i="82"/>
  <c r="AF114" i="82"/>
  <c r="AE114" i="82"/>
  <c r="AG114" i="82"/>
  <c r="AC113" i="63"/>
  <c r="AH114" i="82"/>
  <c r="AK114" i="82"/>
  <c r="AI114" i="82"/>
  <c r="AL114" i="82"/>
  <c r="AE113" i="63"/>
  <c r="AG17" i="82"/>
  <c r="AF17" i="82"/>
  <c r="AH17" i="82"/>
  <c r="AI17" i="82"/>
  <c r="AK17" i="82"/>
  <c r="AE17" i="82"/>
  <c r="AJ17" i="82"/>
  <c r="AL17" i="82"/>
  <c r="AC16" i="63"/>
  <c r="AE16" i="63"/>
  <c r="AE36" i="82"/>
  <c r="AB17" i="87" s="1"/>
  <c r="AF36" i="82"/>
  <c r="AC17" i="87" s="1"/>
  <c r="AK36" i="82"/>
  <c r="AH17" i="87" s="1"/>
  <c r="AI36" i="82"/>
  <c r="AF17" i="87" s="1"/>
  <c r="AJ36" i="82"/>
  <c r="AC35" i="63"/>
  <c r="AG36" i="82"/>
  <c r="AL36" i="82"/>
  <c r="AH36" i="82"/>
  <c r="AE35" i="63"/>
  <c r="AG31" i="82"/>
  <c r="AF31" i="82"/>
  <c r="AJ31" i="82"/>
  <c r="AH31" i="82"/>
  <c r="AK31" i="82"/>
  <c r="AI31" i="82"/>
  <c r="AC30" i="63"/>
  <c r="AL31" i="82"/>
  <c r="AE31" i="82"/>
  <c r="AE30" i="63"/>
  <c r="AK59" i="82"/>
  <c r="AF59" i="82"/>
  <c r="AH59" i="82"/>
  <c r="AL59" i="82"/>
  <c r="AE59" i="82"/>
  <c r="AG59" i="82"/>
  <c r="AC58" i="63"/>
  <c r="AJ59" i="82"/>
  <c r="AI59" i="82"/>
  <c r="AE58" i="63"/>
  <c r="AC39" i="63"/>
  <c r="AH40" i="82"/>
  <c r="AL40" i="82"/>
  <c r="AF40" i="82"/>
  <c r="AE40" i="82"/>
  <c r="AG40" i="82"/>
  <c r="AJ40" i="82"/>
  <c r="AK40" i="82"/>
  <c r="AI40" i="82"/>
  <c r="AE39" i="63"/>
  <c r="AJ25" i="82"/>
  <c r="AI25" i="82"/>
  <c r="AL25" i="82"/>
  <c r="AH25" i="82"/>
  <c r="AF25" i="82"/>
  <c r="AE25" i="82"/>
  <c r="AG25" i="82"/>
  <c r="AK25" i="82"/>
  <c r="AC24" i="63"/>
  <c r="AE24" i="63"/>
  <c r="AL45" i="82"/>
  <c r="AJ45" i="82"/>
  <c r="AK45" i="82"/>
  <c r="AG45" i="82"/>
  <c r="AE45" i="82"/>
  <c r="AF45" i="82"/>
  <c r="AC44" i="63"/>
  <c r="AH45" i="82"/>
  <c r="AI45" i="82"/>
  <c r="AE44" i="63"/>
  <c r="AH50" i="82"/>
  <c r="AJ50" i="82"/>
  <c r="AL50" i="82"/>
  <c r="AG50" i="82"/>
  <c r="AI50" i="82"/>
  <c r="AE50" i="82"/>
  <c r="AK50" i="82"/>
  <c r="AC49" i="63"/>
  <c r="AF50" i="82"/>
  <c r="AE49" i="63"/>
  <c r="AH47" i="82"/>
  <c r="AK47" i="82"/>
  <c r="AI47" i="82"/>
  <c r="AJ47" i="82"/>
  <c r="AC46" i="63"/>
  <c r="AF47" i="82"/>
  <c r="AG47" i="82"/>
  <c r="AE47" i="82"/>
  <c r="AL47" i="82"/>
  <c r="AE46" i="63"/>
  <c r="AL63" i="82"/>
  <c r="AF63" i="82"/>
  <c r="AK63" i="82"/>
  <c r="AI63" i="82"/>
  <c r="AJ63" i="82"/>
  <c r="AE63" i="82"/>
  <c r="AH63" i="82"/>
  <c r="AC62" i="63"/>
  <c r="AG63" i="82"/>
  <c r="AE62" i="63"/>
  <c r="AH77" i="82"/>
  <c r="AE35" i="87" s="1"/>
  <c r="AC76" i="63"/>
  <c r="AJ77" i="82"/>
  <c r="AG35" i="87" s="1"/>
  <c r="AF77" i="82"/>
  <c r="AC35" i="87" s="1"/>
  <c r="AK77" i="82"/>
  <c r="AH35" i="87" s="1"/>
  <c r="AI77" i="82"/>
  <c r="AF35" i="87" s="1"/>
  <c r="AL77" i="82"/>
  <c r="AI35" i="87" s="1"/>
  <c r="AG77" i="82"/>
  <c r="AD35" i="87" s="1"/>
  <c r="AE77" i="82"/>
  <c r="AB35" i="87" s="1"/>
  <c r="AE76" i="63"/>
  <c r="AH57" i="82"/>
  <c r="AK57" i="82"/>
  <c r="AF57" i="82"/>
  <c r="AC56" i="63"/>
  <c r="AJ57" i="82"/>
  <c r="AL57" i="82"/>
  <c r="AG57" i="82"/>
  <c r="AI57" i="82"/>
  <c r="AE57" i="82"/>
  <c r="AE56" i="63"/>
  <c r="AG112" i="82"/>
  <c r="AI112" i="82"/>
  <c r="AE112" i="82"/>
  <c r="AF112" i="82"/>
  <c r="AL112" i="82"/>
  <c r="AH112" i="82"/>
  <c r="AC111" i="63"/>
  <c r="AJ112" i="82"/>
  <c r="AK112" i="82"/>
  <c r="AE111" i="63"/>
  <c r="V48" i="40"/>
  <c r="AH18" i="82"/>
  <c r="AE18" i="82"/>
  <c r="AK18" i="82"/>
  <c r="AI18" i="82"/>
  <c r="AG18" i="82"/>
  <c r="AL18" i="82"/>
  <c r="AF18" i="82"/>
  <c r="AJ18" i="82"/>
  <c r="AC17" i="63"/>
  <c r="AE17" i="63"/>
  <c r="AL70" i="82"/>
  <c r="AJ70" i="82"/>
  <c r="AF70" i="82"/>
  <c r="AG70" i="82"/>
  <c r="AI70" i="82"/>
  <c r="AC69" i="63"/>
  <c r="AH70" i="82"/>
  <c r="AK70" i="82"/>
  <c r="AE70" i="82"/>
  <c r="AE69" i="63"/>
  <c r="AC75" i="63"/>
  <c r="AG76" i="82"/>
  <c r="AI76" i="82"/>
  <c r="AL76" i="82"/>
  <c r="AK76" i="82"/>
  <c r="AH76" i="82"/>
  <c r="AJ76" i="82"/>
  <c r="AE76" i="82"/>
  <c r="AF76" i="82"/>
  <c r="AE75" i="63"/>
  <c r="AI60" i="82"/>
  <c r="AJ60" i="82"/>
  <c r="AH60" i="82"/>
  <c r="AF60" i="82"/>
  <c r="AG60" i="82"/>
  <c r="AK60" i="82"/>
  <c r="AE60" i="82"/>
  <c r="AL60" i="82"/>
  <c r="AC59" i="63"/>
  <c r="AE59" i="63"/>
  <c r="AK74" i="82"/>
  <c r="AH74" i="82"/>
  <c r="AJ74" i="82"/>
  <c r="AF74" i="82"/>
  <c r="AC73" i="63"/>
  <c r="AG74" i="82"/>
  <c r="AE74" i="82"/>
  <c r="AL74" i="82"/>
  <c r="AI74" i="82"/>
  <c r="AE73" i="63"/>
  <c r="AC34" i="63"/>
  <c r="AG35" i="82"/>
  <c r="AK35" i="82"/>
  <c r="AJ35" i="82"/>
  <c r="AE35" i="82"/>
  <c r="AH35" i="82"/>
  <c r="AF35" i="82"/>
  <c r="AL35" i="82"/>
  <c r="AI35" i="82"/>
  <c r="AE34" i="63"/>
  <c r="AE53" i="82"/>
  <c r="AB23" i="87" s="1"/>
  <c r="AI53" i="82"/>
  <c r="AF23" i="87" s="1"/>
  <c r="AK53" i="82"/>
  <c r="AH23" i="87" s="1"/>
  <c r="AF53" i="82"/>
  <c r="AC23" i="87" s="1"/>
  <c r="AJ53" i="82"/>
  <c r="AG23" i="87" s="1"/>
  <c r="AC52" i="63"/>
  <c r="AH53" i="82"/>
  <c r="AE23" i="87" s="1"/>
  <c r="AL53" i="82"/>
  <c r="AI23" i="87" s="1"/>
  <c r="AG53" i="82"/>
  <c r="AD23" i="87" s="1"/>
  <c r="AE52" i="63"/>
  <c r="AC103" i="63"/>
  <c r="AE104" i="82"/>
  <c r="AF104" i="82"/>
  <c r="AK104" i="82"/>
  <c r="AL104" i="82"/>
  <c r="AH104" i="82"/>
  <c r="AG104" i="82"/>
  <c r="AJ104" i="82"/>
  <c r="AI104" i="82"/>
  <c r="AE103" i="63"/>
  <c r="AG94" i="82"/>
  <c r="AL94" i="82"/>
  <c r="AK94" i="82"/>
  <c r="AC93" i="63"/>
  <c r="AH94" i="82"/>
  <c r="AJ94" i="82"/>
  <c r="AI94" i="82"/>
  <c r="AF94" i="82"/>
  <c r="AE94" i="82"/>
  <c r="AE93" i="63"/>
  <c r="AF65" i="82"/>
  <c r="AJ65" i="82"/>
  <c r="AL65" i="82"/>
  <c r="AK65" i="82"/>
  <c r="AG65" i="82"/>
  <c r="AC64" i="63"/>
  <c r="AH65" i="82"/>
  <c r="AE65" i="82"/>
  <c r="AI65" i="82"/>
  <c r="AE64" i="63"/>
  <c r="AL62" i="82"/>
  <c r="AI62" i="82"/>
  <c r="AG62" i="82"/>
  <c r="AJ62" i="82"/>
  <c r="AG28" i="87" s="1"/>
  <c r="AF62" i="82"/>
  <c r="AC28" i="87" s="1"/>
  <c r="AK62" i="82"/>
  <c r="AE62" i="82"/>
  <c r="AB28" i="87" s="1"/>
  <c r="AH62" i="82"/>
  <c r="AE28" i="87" s="1"/>
  <c r="AC61" i="63"/>
  <c r="AE61" i="63"/>
  <c r="AE84" i="82"/>
  <c r="AG84" i="82"/>
  <c r="AF84" i="82"/>
  <c r="AL84" i="82"/>
  <c r="AJ84" i="82"/>
  <c r="AC83" i="63"/>
  <c r="AK84" i="82"/>
  <c r="AH84" i="82"/>
  <c r="AI84" i="82"/>
  <c r="AE83" i="63"/>
  <c r="AI101" i="82"/>
  <c r="AL101" i="82"/>
  <c r="AH101" i="82"/>
  <c r="AK101" i="82"/>
  <c r="AC100" i="63"/>
  <c r="AG101" i="82"/>
  <c r="AF101" i="82"/>
  <c r="AE101" i="82"/>
  <c r="AJ101" i="82"/>
  <c r="AG45" i="87" s="1"/>
  <c r="AE100" i="63"/>
  <c r="AJ85" i="82"/>
  <c r="AF85" i="82"/>
  <c r="AL85" i="82"/>
  <c r="AG85" i="82"/>
  <c r="AI85" i="82"/>
  <c r="AC84" i="63"/>
  <c r="AH85" i="82"/>
  <c r="AK85" i="82"/>
  <c r="AE85" i="82"/>
  <c r="AE84" i="63"/>
  <c r="AF16" i="82"/>
  <c r="AL16" i="82"/>
  <c r="AE16" i="82"/>
  <c r="AJ16" i="82"/>
  <c r="AK16" i="82"/>
  <c r="AI16" i="82"/>
  <c r="AC15" i="63"/>
  <c r="AH16" i="82"/>
  <c r="AG16" i="82"/>
  <c r="AE15" i="63"/>
  <c r="AF69" i="82"/>
  <c r="AJ69" i="82"/>
  <c r="AI69" i="82"/>
  <c r="AG69" i="82"/>
  <c r="AL69" i="82"/>
  <c r="AC68" i="63"/>
  <c r="AK69" i="82"/>
  <c r="AE69" i="82"/>
  <c r="AH69" i="82"/>
  <c r="AE68" i="63"/>
  <c r="AC82" i="63"/>
  <c r="AJ83" i="82"/>
  <c r="AL83" i="82"/>
  <c r="AI83" i="82"/>
  <c r="AH83" i="82"/>
  <c r="AE83" i="82"/>
  <c r="AF83" i="82"/>
  <c r="AK83" i="82"/>
  <c r="AG83" i="82"/>
  <c r="AE82" i="63"/>
  <c r="AE98" i="82"/>
  <c r="AB41" i="87" s="1"/>
  <c r="AL98" i="82"/>
  <c r="AI41" i="87" s="1"/>
  <c r="AK98" i="82"/>
  <c r="AH41" i="87" s="1"/>
  <c r="AJ98" i="82"/>
  <c r="AG41" i="87" s="1"/>
  <c r="AC97" i="63"/>
  <c r="AG98" i="82"/>
  <c r="AD41" i="87" s="1"/>
  <c r="AF98" i="82"/>
  <c r="AC41" i="87" s="1"/>
  <c r="AH98" i="82"/>
  <c r="AE41" i="87" s="1"/>
  <c r="AI98" i="82"/>
  <c r="AF41" i="87" s="1"/>
  <c r="AE97" i="63"/>
  <c r="AJ20" i="82"/>
  <c r="AH20" i="82"/>
  <c r="AG20" i="82"/>
  <c r="AK20" i="82"/>
  <c r="AF20" i="82"/>
  <c r="AC19" i="63"/>
  <c r="AL20" i="82"/>
  <c r="AI20" i="82"/>
  <c r="AE20" i="82"/>
  <c r="AE19" i="63"/>
  <c r="AK38" i="82"/>
  <c r="AH18" i="87" s="1"/>
  <c r="AE38" i="82"/>
  <c r="AB18" i="87" s="1"/>
  <c r="AJ38" i="82"/>
  <c r="AG18" i="87" s="1"/>
  <c r="AH38" i="82"/>
  <c r="AE18" i="87" s="1"/>
  <c r="AC37" i="63"/>
  <c r="AL38" i="82"/>
  <c r="AI18" i="87" s="1"/>
  <c r="AF38" i="82"/>
  <c r="AC18" i="87" s="1"/>
  <c r="AI38" i="82"/>
  <c r="AG38" i="82"/>
  <c r="AD18" i="87" s="1"/>
  <c r="AE37" i="63"/>
  <c r="AJ66" i="82"/>
  <c r="AG66" i="82"/>
  <c r="AC65" i="63"/>
  <c r="AH66" i="82"/>
  <c r="AK66" i="82"/>
  <c r="AE66" i="82"/>
  <c r="AF66" i="82"/>
  <c r="AI66" i="82"/>
  <c r="AL66" i="82"/>
  <c r="AE65" i="63"/>
  <c r="AG23" i="82"/>
  <c r="AD15" i="87" s="1"/>
  <c r="AI23" i="82"/>
  <c r="AL23" i="82"/>
  <c r="AE23" i="82"/>
  <c r="AH23" i="82"/>
  <c r="AK23" i="82"/>
  <c r="AF23" i="82"/>
  <c r="AC15" i="87" s="1"/>
  <c r="AC22" i="63"/>
  <c r="AJ23" i="82"/>
  <c r="AE22" i="63"/>
  <c r="AE73" i="82"/>
  <c r="AC72" i="63"/>
  <c r="AH73" i="82"/>
  <c r="AF73" i="82"/>
  <c r="AJ73" i="82"/>
  <c r="AG73" i="82"/>
  <c r="AK73" i="82"/>
  <c r="AI73" i="82"/>
  <c r="AL73" i="82"/>
  <c r="AE72" i="63"/>
  <c r="AH13" i="82"/>
  <c r="AK13" i="82"/>
  <c r="AF13" i="82"/>
  <c r="AC12" i="63"/>
  <c r="AI13" i="82"/>
  <c r="AE13" i="82"/>
  <c r="AG13" i="82"/>
  <c r="AJ13" i="82"/>
  <c r="AL13" i="82"/>
  <c r="AE12" i="63"/>
  <c r="AI49" i="82"/>
  <c r="AF21" i="87" s="1"/>
  <c r="AG49" i="82"/>
  <c r="AJ49" i="82"/>
  <c r="AG21" i="87" s="1"/>
  <c r="AL49" i="82"/>
  <c r="AI21" i="87" s="1"/>
  <c r="AE49" i="82"/>
  <c r="AK49" i="82"/>
  <c r="AC48" i="63"/>
  <c r="AF49" i="82"/>
  <c r="AC21" i="87" s="1"/>
  <c r="AH49" i="82"/>
  <c r="AE21" i="87" s="1"/>
  <c r="AE48" i="63"/>
  <c r="AK100" i="82"/>
  <c r="AG100" i="82"/>
  <c r="AJ100" i="82"/>
  <c r="AI100" i="82"/>
  <c r="AL100" i="82"/>
  <c r="AC99" i="63"/>
  <c r="AE100" i="82"/>
  <c r="AH100" i="82"/>
  <c r="AF100" i="82"/>
  <c r="AE99" i="63"/>
  <c r="AH82" i="82"/>
  <c r="AF82" i="82"/>
  <c r="AK82" i="82"/>
  <c r="AL82" i="82"/>
  <c r="AE82" i="82"/>
  <c r="AC81" i="63"/>
  <c r="AI82" i="82"/>
  <c r="AG82" i="82"/>
  <c r="AJ82" i="82"/>
  <c r="AE81" i="63"/>
  <c r="AF11" i="82"/>
  <c r="AG11" i="82"/>
  <c r="AC10" i="63"/>
  <c r="AH11" i="82"/>
  <c r="AI11" i="82"/>
  <c r="AJ11" i="82"/>
  <c r="AK11" i="82"/>
  <c r="AL11" i="82"/>
  <c r="AE11" i="82"/>
  <c r="AE10" i="63"/>
  <c r="AF14" i="82"/>
  <c r="AI14" i="82"/>
  <c r="AE14" i="82"/>
  <c r="AL14" i="82"/>
  <c r="AC13" i="63"/>
  <c r="AJ14" i="82"/>
  <c r="AG14" i="82"/>
  <c r="AH14" i="82"/>
  <c r="AK14" i="82"/>
  <c r="AE13" i="63"/>
  <c r="AI46" i="82"/>
  <c r="AL46" i="82"/>
  <c r="AG46" i="82"/>
  <c r="AK46" i="82"/>
  <c r="AE46" i="82"/>
  <c r="AF46" i="82"/>
  <c r="AJ46" i="82"/>
  <c r="AC45" i="63"/>
  <c r="AH46" i="82"/>
  <c r="AE45" i="63"/>
  <c r="AH116" i="82"/>
  <c r="AE49" i="87" s="1"/>
  <c r="AF116" i="82"/>
  <c r="AC49" i="87" s="1"/>
  <c r="AC115" i="63"/>
  <c r="AG116" i="82"/>
  <c r="AD49" i="87" s="1"/>
  <c r="AI116" i="82"/>
  <c r="AF49" i="87" s="1"/>
  <c r="AK116" i="82"/>
  <c r="AH49" i="87" s="1"/>
  <c r="AE116" i="82"/>
  <c r="AB49" i="87" s="1"/>
  <c r="AJ116" i="82"/>
  <c r="AG49" i="87" s="1"/>
  <c r="AL116" i="82"/>
  <c r="AI49" i="87" s="1"/>
  <c r="AE115" i="63"/>
  <c r="AF48" i="40"/>
  <c r="AI28" i="87" l="1"/>
  <c r="AG15" i="87"/>
  <c r="AD21" i="87"/>
  <c r="AB45" i="87"/>
  <c r="AB21" i="87"/>
  <c r="AE45" i="87"/>
  <c r="AI26" i="87"/>
  <c r="AC38" i="87"/>
  <c r="AF27" i="87"/>
  <c r="AI19" i="87"/>
  <c r="AD17" i="87"/>
  <c r="AB11" i="87"/>
  <c r="AC39" i="87"/>
  <c r="AF15" i="87"/>
  <c r="AC22" i="87"/>
  <c r="AF45" i="87"/>
  <c r="AI22" i="87"/>
  <c r="AC11" i="87"/>
  <c r="AH16" i="87"/>
  <c r="AI14" i="87"/>
  <c r="AE17" i="87"/>
  <c r="AB22" i="87"/>
  <c r="AH19" i="87"/>
  <c r="AC47" i="87"/>
  <c r="AB14" i="87"/>
  <c r="AD28" i="87"/>
  <c r="AE26" i="87"/>
  <c r="AE38" i="87"/>
  <c r="AH22" i="87"/>
  <c r="AE32" i="87"/>
  <c r="AC19" i="87"/>
  <c r="AD20" i="87"/>
  <c r="AD19" i="87"/>
  <c r="AE40" i="87"/>
  <c r="AI32" i="87"/>
  <c r="AF44" i="87"/>
  <c r="AG44" i="87"/>
  <c r="AB32" i="87"/>
  <c r="AH47" i="87"/>
  <c r="AU16" i="81"/>
  <c r="AG17" i="63"/>
  <c r="BE16" i="81" s="1"/>
  <c r="AS77" i="82"/>
  <c r="AP35" i="87" s="1"/>
  <c r="AQ77" i="82"/>
  <c r="AN35" i="87" s="1"/>
  <c r="AP77" i="82"/>
  <c r="AM35" i="87" s="1"/>
  <c r="AT77" i="82"/>
  <c r="AQ35" i="87" s="1"/>
  <c r="AO77" i="82"/>
  <c r="AL35" i="87" s="1"/>
  <c r="AN77" i="82"/>
  <c r="AK35" i="87" s="1"/>
  <c r="AR77" i="82"/>
  <c r="AO35" i="87" s="1"/>
  <c r="AM77" i="82"/>
  <c r="AJ35" i="87" s="1"/>
  <c r="AU75" i="81"/>
  <c r="AG76" i="63"/>
  <c r="BE75" i="81" s="1"/>
  <c r="AU48" i="81"/>
  <c r="AG49" i="63"/>
  <c r="BE48" i="81" s="1"/>
  <c r="AS45" i="82"/>
  <c r="AT45" i="82"/>
  <c r="AN45" i="82"/>
  <c r="AP45" i="82"/>
  <c r="AQ45" i="82"/>
  <c r="AM45" i="82"/>
  <c r="AR45" i="82"/>
  <c r="AO45" i="82"/>
  <c r="AG20" i="87"/>
  <c r="AP31" i="82"/>
  <c r="AS31" i="82"/>
  <c r="AT31" i="82"/>
  <c r="AM31" i="82"/>
  <c r="AN31" i="82"/>
  <c r="AR31" i="82"/>
  <c r="AO31" i="82"/>
  <c r="AQ31" i="82"/>
  <c r="AB38" i="87"/>
  <c r="AT102" i="82"/>
  <c r="AM102" i="82"/>
  <c r="AS102" i="82"/>
  <c r="AN102" i="82"/>
  <c r="AO102" i="82"/>
  <c r="AR102" i="82"/>
  <c r="AQ102" i="82"/>
  <c r="AP102" i="82"/>
  <c r="AU40" i="81"/>
  <c r="AG41" i="63"/>
  <c r="BE40" i="81" s="1"/>
  <c r="AG117" i="82"/>
  <c r="AD10" i="87"/>
  <c r="AS110" i="82"/>
  <c r="AO110" i="82"/>
  <c r="AN110" i="82"/>
  <c r="AQ110" i="82"/>
  <c r="AT110" i="82"/>
  <c r="AR110" i="82"/>
  <c r="AP110" i="82"/>
  <c r="AM110" i="82"/>
  <c r="AU108" i="81"/>
  <c r="AG109" i="63"/>
  <c r="BE108" i="81" s="1"/>
  <c r="AU63" i="81"/>
  <c r="AG64" i="63"/>
  <c r="BE63" i="81" s="1"/>
  <c r="AT104" i="82"/>
  <c r="AR104" i="82"/>
  <c r="AP104" i="82"/>
  <c r="AQ104" i="82"/>
  <c r="AN104" i="82"/>
  <c r="AS104" i="82"/>
  <c r="AO104" i="82"/>
  <c r="AM104" i="82"/>
  <c r="AB33" i="87"/>
  <c r="AB34" i="87"/>
  <c r="AB57" i="87" s="1"/>
  <c r="AU70" i="81"/>
  <c r="AG71" i="63"/>
  <c r="BE70" i="81" s="1"/>
  <c r="AH32" i="87"/>
  <c r="AC27" i="87"/>
  <c r="AU101" i="81"/>
  <c r="AG102" i="63"/>
  <c r="BE101" i="81" s="1"/>
  <c r="AG43" i="87"/>
  <c r="AG42" i="87"/>
  <c r="AF42" i="87"/>
  <c r="AF43" i="87"/>
  <c r="AC29" i="87"/>
  <c r="AB47" i="87"/>
  <c r="AG47" i="87"/>
  <c r="AU41" i="81"/>
  <c r="AG42" i="63"/>
  <c r="BE41" i="81" s="1"/>
  <c r="AH30" i="87"/>
  <c r="AN15" i="82"/>
  <c r="AM15" i="82"/>
  <c r="AO15" i="82"/>
  <c r="AP15" i="82"/>
  <c r="AS15" i="82"/>
  <c r="AT15" i="82"/>
  <c r="AR15" i="82"/>
  <c r="AQ15" i="82"/>
  <c r="AH11" i="87"/>
  <c r="AG16" i="87"/>
  <c r="AP95" i="82"/>
  <c r="AT95" i="82"/>
  <c r="AR95" i="82"/>
  <c r="AQ95" i="82"/>
  <c r="AS95" i="82"/>
  <c r="AO95" i="82"/>
  <c r="AN95" i="82"/>
  <c r="AM95" i="82"/>
  <c r="AU89" i="81"/>
  <c r="AG90" i="63"/>
  <c r="BE89" i="81" s="1"/>
  <c r="AM96" i="82"/>
  <c r="AN96" i="82"/>
  <c r="AR96" i="82"/>
  <c r="AT96" i="82"/>
  <c r="AS96" i="82"/>
  <c r="AP96" i="82"/>
  <c r="AO96" i="82"/>
  <c r="AQ96" i="82"/>
  <c r="AB10" i="87"/>
  <c r="AE117" i="82"/>
  <c r="AG48" i="87"/>
  <c r="AI48" i="87"/>
  <c r="AU81" i="81"/>
  <c r="AG82" i="63"/>
  <c r="BE81" i="81" s="1"/>
  <c r="AT58" i="82"/>
  <c r="AQ58" i="82"/>
  <c r="AR58" i="82"/>
  <c r="AM58" i="82"/>
  <c r="AP58" i="82"/>
  <c r="AN58" i="82"/>
  <c r="AO58" i="82"/>
  <c r="AS58" i="82"/>
  <c r="AT78" i="82"/>
  <c r="AQ78" i="82"/>
  <c r="AR78" i="82"/>
  <c r="AP78" i="82"/>
  <c r="AN78" i="82"/>
  <c r="AS78" i="82"/>
  <c r="AM78" i="82"/>
  <c r="AO78" i="82"/>
  <c r="AH42" i="87"/>
  <c r="AH43" i="87"/>
  <c r="AR79" i="82"/>
  <c r="AO36" i="87" s="1"/>
  <c r="AP79" i="82"/>
  <c r="AM36" i="87" s="1"/>
  <c r="AN79" i="82"/>
  <c r="AK36" i="87" s="1"/>
  <c r="AS79" i="82"/>
  <c r="AP36" i="87" s="1"/>
  <c r="AT79" i="82"/>
  <c r="AQ36" i="87" s="1"/>
  <c r="AO79" i="82"/>
  <c r="AL36" i="87" s="1"/>
  <c r="AQ79" i="82"/>
  <c r="AN36" i="87" s="1"/>
  <c r="AM79" i="82"/>
  <c r="AJ36" i="87" s="1"/>
  <c r="AN54" i="82"/>
  <c r="AK24" i="87" s="1"/>
  <c r="AO54" i="82"/>
  <c r="AL24" i="87" s="1"/>
  <c r="AM54" i="82"/>
  <c r="AJ24" i="87" s="1"/>
  <c r="AQ54" i="82"/>
  <c r="AN24" i="87" s="1"/>
  <c r="AS54" i="82"/>
  <c r="AP24" i="87" s="1"/>
  <c r="AR54" i="82"/>
  <c r="AO24" i="87" s="1"/>
  <c r="AT54" i="82"/>
  <c r="AQ24" i="87" s="1"/>
  <c r="AP54" i="82"/>
  <c r="AM24" i="87" s="1"/>
  <c r="AB29" i="87"/>
  <c r="AQ106" i="82"/>
  <c r="AO106" i="82"/>
  <c r="AP106" i="82"/>
  <c r="AN106" i="82"/>
  <c r="AS106" i="82"/>
  <c r="AR106" i="82"/>
  <c r="AM106" i="82"/>
  <c r="AT106" i="82"/>
  <c r="AO69" i="82"/>
  <c r="AT69" i="82"/>
  <c r="AQ69" i="82"/>
  <c r="AR69" i="82"/>
  <c r="AM69" i="82"/>
  <c r="AP69" i="82"/>
  <c r="AS69" i="82"/>
  <c r="AN69" i="82"/>
  <c r="AU83" i="81"/>
  <c r="AG84" i="63"/>
  <c r="BE83" i="81" s="1"/>
  <c r="AT60" i="82"/>
  <c r="AO60" i="82"/>
  <c r="AM60" i="82"/>
  <c r="AR60" i="82"/>
  <c r="AN60" i="82"/>
  <c r="AQ60" i="82"/>
  <c r="AS60" i="82"/>
  <c r="AP60" i="82"/>
  <c r="AU68" i="81"/>
  <c r="AG69" i="63"/>
  <c r="BE68" i="81" s="1"/>
  <c r="AF20" i="87"/>
  <c r="AD26" i="87"/>
  <c r="AH40" i="87"/>
  <c r="AU114" i="81"/>
  <c r="AG115" i="63"/>
  <c r="BE114" i="81" s="1"/>
  <c r="AU47" i="81"/>
  <c r="AG48" i="63"/>
  <c r="BE47" i="81" s="1"/>
  <c r="AE15" i="87"/>
  <c r="AU96" i="81"/>
  <c r="AG97" i="63"/>
  <c r="BE96" i="81" s="1"/>
  <c r="AC45" i="87"/>
  <c r="AF39" i="87"/>
  <c r="AB39" i="87"/>
  <c r="AU102" i="81"/>
  <c r="AG103" i="63"/>
  <c r="BE102" i="81" s="1"/>
  <c r="AU58" i="81"/>
  <c r="AG59" i="63"/>
  <c r="BE58" i="81" s="1"/>
  <c r="AS63" i="82"/>
  <c r="AQ63" i="82"/>
  <c r="AO63" i="82"/>
  <c r="AT63" i="82"/>
  <c r="AP63" i="82"/>
  <c r="AN63" i="82"/>
  <c r="AM63" i="82"/>
  <c r="AR63" i="82"/>
  <c r="AE20" i="87"/>
  <c r="AN25" i="82"/>
  <c r="AT25" i="82"/>
  <c r="AM25" i="82"/>
  <c r="AQ25" i="82"/>
  <c r="AO25" i="82"/>
  <c r="AR25" i="82"/>
  <c r="AS25" i="82"/>
  <c r="AP25" i="82"/>
  <c r="AS36" i="82"/>
  <c r="AM36" i="82"/>
  <c r="AQ36" i="82"/>
  <c r="AN36" i="82"/>
  <c r="AT36" i="82"/>
  <c r="AR36" i="82"/>
  <c r="AP36" i="82"/>
  <c r="AO36" i="82"/>
  <c r="AF13" i="87"/>
  <c r="AF12" i="87"/>
  <c r="AM75" i="82"/>
  <c r="AQ75" i="82"/>
  <c r="AO75" i="82"/>
  <c r="AS75" i="82"/>
  <c r="AP75" i="82"/>
  <c r="AR75" i="82"/>
  <c r="AT75" i="82"/>
  <c r="AN75" i="82"/>
  <c r="AG34" i="87"/>
  <c r="AG57" i="87" s="1"/>
  <c r="AG33" i="87"/>
  <c r="AF26" i="87"/>
  <c r="AO80" i="82"/>
  <c r="AL37" i="87" s="1"/>
  <c r="AP80" i="82"/>
  <c r="AM37" i="87" s="1"/>
  <c r="AR80" i="82"/>
  <c r="AO37" i="87" s="1"/>
  <c r="AM80" i="82"/>
  <c r="AJ37" i="87" s="1"/>
  <c r="AN80" i="82"/>
  <c r="AK37" i="87" s="1"/>
  <c r="AQ80" i="82"/>
  <c r="AN37" i="87" s="1"/>
  <c r="AT80" i="82"/>
  <c r="AQ37" i="87" s="1"/>
  <c r="AS80" i="82"/>
  <c r="AP37" i="87" s="1"/>
  <c r="AF38" i="87"/>
  <c r="AU100" i="81"/>
  <c r="AG101" i="63"/>
  <c r="BE100" i="81" s="1"/>
  <c r="AM51" i="82"/>
  <c r="AT51" i="82"/>
  <c r="AS51" i="82"/>
  <c r="AO51" i="82"/>
  <c r="AQ51" i="82"/>
  <c r="AP51" i="82"/>
  <c r="AN51" i="82"/>
  <c r="AR51" i="82"/>
  <c r="AU49" i="81"/>
  <c r="AG50" i="63"/>
  <c r="BE49" i="81" s="1"/>
  <c r="AG40" i="87"/>
  <c r="AD32" i="87"/>
  <c r="AO30" i="82"/>
  <c r="AT30" i="82"/>
  <c r="AQ30" i="82"/>
  <c r="AS30" i="82"/>
  <c r="AN30" i="82"/>
  <c r="AM30" i="82"/>
  <c r="AP30" i="82"/>
  <c r="AR30" i="82"/>
  <c r="AC44" i="87"/>
  <c r="AH27" i="87"/>
  <c r="AQ12" i="82"/>
  <c r="AR12" i="82"/>
  <c r="AN12" i="82"/>
  <c r="AM12" i="82"/>
  <c r="AT12" i="82"/>
  <c r="AO12" i="82"/>
  <c r="AP12" i="82"/>
  <c r="AS12" i="82"/>
  <c r="AE19" i="87"/>
  <c r="AQ61" i="82"/>
  <c r="AS61" i="82"/>
  <c r="AO61" i="82"/>
  <c r="AT61" i="82"/>
  <c r="AN61" i="82"/>
  <c r="AM61" i="82"/>
  <c r="AR61" i="82"/>
  <c r="AP61" i="82"/>
  <c r="AM107" i="82"/>
  <c r="AT107" i="82"/>
  <c r="AS107" i="82"/>
  <c r="AN107" i="82"/>
  <c r="AR107" i="82"/>
  <c r="AQ107" i="82"/>
  <c r="AP107" i="82"/>
  <c r="AO107" i="82"/>
  <c r="AB43" i="87"/>
  <c r="AB42" i="87"/>
  <c r="AR67" i="82"/>
  <c r="AT67" i="82"/>
  <c r="AN67" i="82"/>
  <c r="AP67" i="82"/>
  <c r="AO67" i="82"/>
  <c r="AM67" i="82"/>
  <c r="AQ67" i="82"/>
  <c r="AS67" i="82"/>
  <c r="AM68" i="82"/>
  <c r="AS68" i="82"/>
  <c r="AR68" i="82"/>
  <c r="AT68" i="82"/>
  <c r="AP68" i="82"/>
  <c r="AO68" i="82"/>
  <c r="AQ68" i="82"/>
  <c r="AN68" i="82"/>
  <c r="AU109" i="81"/>
  <c r="AG110" i="63"/>
  <c r="BE109" i="81" s="1"/>
  <c r="AS29" i="82"/>
  <c r="AT29" i="82"/>
  <c r="AM29" i="82"/>
  <c r="AR29" i="82"/>
  <c r="AQ29" i="82"/>
  <c r="AO29" i="82"/>
  <c r="AN29" i="82"/>
  <c r="AP29" i="82"/>
  <c r="AG29" i="87"/>
  <c r="AF47" i="87"/>
  <c r="AM113" i="82"/>
  <c r="AP113" i="82"/>
  <c r="AS113" i="82"/>
  <c r="AN113" i="82"/>
  <c r="AT113" i="82"/>
  <c r="AR113" i="82"/>
  <c r="AQ113" i="82"/>
  <c r="AO113" i="82"/>
  <c r="AO43" i="82"/>
  <c r="AS43" i="82"/>
  <c r="AP43" i="82"/>
  <c r="AQ43" i="82"/>
  <c r="AM43" i="82"/>
  <c r="AR43" i="82"/>
  <c r="AN43" i="82"/>
  <c r="AT43" i="82"/>
  <c r="AF30" i="87"/>
  <c r="AU53" i="81"/>
  <c r="AG54" i="63"/>
  <c r="BE53" i="81" s="1"/>
  <c r="AG11" i="87"/>
  <c r="AU13" i="81"/>
  <c r="AG14" i="63"/>
  <c r="BE13" i="81" s="1"/>
  <c r="AD16" i="87"/>
  <c r="AD117" i="63" a="1"/>
  <c r="AD9" i="63" a="1"/>
  <c r="AC116" i="63"/>
  <c r="AU8" i="81"/>
  <c r="AG9" i="63"/>
  <c r="AB48" i="87"/>
  <c r="AP21" i="82"/>
  <c r="AO21" i="82"/>
  <c r="AM21" i="82"/>
  <c r="AS21" i="82"/>
  <c r="AQ21" i="82"/>
  <c r="AR21" i="82"/>
  <c r="AT21" i="82"/>
  <c r="AN21" i="82"/>
  <c r="AE14" i="87"/>
  <c r="AB12" i="87"/>
  <c r="AB13" i="87"/>
  <c r="AR19" i="82"/>
  <c r="AT19" i="82"/>
  <c r="AN19" i="82"/>
  <c r="AO19" i="82"/>
  <c r="AQ19" i="82"/>
  <c r="AM19" i="82"/>
  <c r="AP19" i="82"/>
  <c r="AS19" i="82"/>
  <c r="AU73" i="81"/>
  <c r="AG74" i="63"/>
  <c r="BE73" i="81" s="1"/>
  <c r="AR52" i="82"/>
  <c r="AM52" i="82"/>
  <c r="AO52" i="82"/>
  <c r="AQ52" i="82"/>
  <c r="AP52" i="82"/>
  <c r="AN52" i="82"/>
  <c r="AT52" i="82"/>
  <c r="AS52" i="82"/>
  <c r="AU20" i="81"/>
  <c r="AG21" i="63"/>
  <c r="BE20" i="81" s="1"/>
  <c r="AS105" i="82"/>
  <c r="AP46" i="87" s="1"/>
  <c r="AQ105" i="82"/>
  <c r="AN46" i="87" s="1"/>
  <c r="AN105" i="82"/>
  <c r="AK46" i="87" s="1"/>
  <c r="AR105" i="82"/>
  <c r="AO46" i="87" s="1"/>
  <c r="AP105" i="82"/>
  <c r="AM46" i="87" s="1"/>
  <c r="AM105" i="82"/>
  <c r="AJ46" i="87" s="1"/>
  <c r="AT105" i="82"/>
  <c r="AQ46" i="87" s="1"/>
  <c r="AO105" i="82"/>
  <c r="AL46" i="87" s="1"/>
  <c r="AU111" i="81"/>
  <c r="AG112" i="63"/>
  <c r="BE111" i="81" s="1"/>
  <c r="AS26" i="82"/>
  <c r="AT26" i="82"/>
  <c r="AN26" i="82"/>
  <c r="AQ26" i="82"/>
  <c r="AR26" i="82"/>
  <c r="AM26" i="82"/>
  <c r="AP26" i="82"/>
  <c r="AO26" i="82"/>
  <c r="AT11" i="82"/>
  <c r="AS11" i="82"/>
  <c r="AP11" i="82"/>
  <c r="AR11" i="82"/>
  <c r="AN11" i="82"/>
  <c r="AQ11" i="82"/>
  <c r="AO11" i="82"/>
  <c r="AM11" i="82"/>
  <c r="AU98" i="81"/>
  <c r="AG99" i="63"/>
  <c r="BE98" i="81" s="1"/>
  <c r="AT84" i="82"/>
  <c r="AR84" i="82"/>
  <c r="AQ84" i="82"/>
  <c r="AM84" i="82"/>
  <c r="AN84" i="82"/>
  <c r="AP84" i="82"/>
  <c r="AS84" i="82"/>
  <c r="AO84" i="82"/>
  <c r="AU45" i="81"/>
  <c r="AG46" i="63"/>
  <c r="BE45" i="81" s="1"/>
  <c r="AF22" i="87"/>
  <c r="AU32" i="81"/>
  <c r="AG33" i="63"/>
  <c r="BE32" i="81" s="1"/>
  <c r="AP116" i="82"/>
  <c r="AM49" i="87" s="1"/>
  <c r="AS116" i="82"/>
  <c r="AP49" i="87" s="1"/>
  <c r="AT116" i="82"/>
  <c r="AQ49" i="87" s="1"/>
  <c r="AM116" i="82"/>
  <c r="AJ49" i="87" s="1"/>
  <c r="AN116" i="82"/>
  <c r="AK49" i="87" s="1"/>
  <c r="AO116" i="82"/>
  <c r="AL49" i="87" s="1"/>
  <c r="AR116" i="82"/>
  <c r="AO49" i="87" s="1"/>
  <c r="AQ116" i="82"/>
  <c r="AN49" i="87" s="1"/>
  <c r="AT82" i="82"/>
  <c r="AO82" i="82"/>
  <c r="AP82" i="82"/>
  <c r="AN82" i="82"/>
  <c r="AR82" i="82"/>
  <c r="AQ82" i="82"/>
  <c r="AS82" i="82"/>
  <c r="AM82" i="82"/>
  <c r="AH21" i="87"/>
  <c r="AM73" i="82"/>
  <c r="AO73" i="82"/>
  <c r="AR73" i="82"/>
  <c r="AS73" i="82"/>
  <c r="AT73" i="82"/>
  <c r="AP73" i="82"/>
  <c r="AQ73" i="82"/>
  <c r="AN73" i="82"/>
  <c r="AU71" i="81"/>
  <c r="AG72" i="63"/>
  <c r="BE71" i="81" s="1"/>
  <c r="AB15" i="87"/>
  <c r="AF18" i="87"/>
  <c r="AO20" i="82"/>
  <c r="AT20" i="82"/>
  <c r="AS20" i="82"/>
  <c r="AQ20" i="82"/>
  <c r="AM20" i="82"/>
  <c r="AP20" i="82"/>
  <c r="AN20" i="82"/>
  <c r="AR20" i="82"/>
  <c r="AN16" i="82"/>
  <c r="AP16" i="82"/>
  <c r="AM16" i="82"/>
  <c r="AS16" i="82"/>
  <c r="AQ16" i="82"/>
  <c r="AO16" i="82"/>
  <c r="AT16" i="82"/>
  <c r="AR16" i="82"/>
  <c r="AD45" i="87"/>
  <c r="AE39" i="87"/>
  <c r="AN62" i="82"/>
  <c r="AT62" i="82"/>
  <c r="AQ28" i="87" s="1"/>
  <c r="AM62" i="82"/>
  <c r="AP62" i="82"/>
  <c r="AR62" i="82"/>
  <c r="AQ62" i="82"/>
  <c r="AO62" i="82"/>
  <c r="AS62" i="82"/>
  <c r="AP28" i="87" s="1"/>
  <c r="AF28" i="87"/>
  <c r="AN53" i="82"/>
  <c r="AK23" i="87" s="1"/>
  <c r="AS53" i="82"/>
  <c r="AP23" i="87" s="1"/>
  <c r="AP53" i="82"/>
  <c r="AM23" i="87" s="1"/>
  <c r="AQ53" i="82"/>
  <c r="AN23" i="87" s="1"/>
  <c r="AT53" i="82"/>
  <c r="AQ23" i="87" s="1"/>
  <c r="AR53" i="82"/>
  <c r="AO23" i="87" s="1"/>
  <c r="AO53" i="82"/>
  <c r="AL23" i="87" s="1"/>
  <c r="AM53" i="82"/>
  <c r="AJ23" i="87" s="1"/>
  <c r="AR76" i="82"/>
  <c r="AQ76" i="82"/>
  <c r="AP76" i="82"/>
  <c r="AM76" i="82"/>
  <c r="AO76" i="82"/>
  <c r="AS76" i="82"/>
  <c r="AT76" i="82"/>
  <c r="AN76" i="82"/>
  <c r="AU43" i="81"/>
  <c r="AG44" i="63"/>
  <c r="BE43" i="81" s="1"/>
  <c r="AU23" i="81"/>
  <c r="AG24" i="63"/>
  <c r="BE23" i="81" s="1"/>
  <c r="AU29" i="81"/>
  <c r="AG30" i="63"/>
  <c r="BE29" i="81" s="1"/>
  <c r="AE13" i="87"/>
  <c r="AE12" i="87"/>
  <c r="AU112" i="81"/>
  <c r="AG113" i="63"/>
  <c r="BE112" i="81" s="1"/>
  <c r="AE34" i="87"/>
  <c r="AE57" i="87" s="1"/>
  <c r="AE33" i="87"/>
  <c r="AF33" i="87"/>
  <c r="AF34" i="87"/>
  <c r="AF57" i="87" s="1"/>
  <c r="AU54" i="81"/>
  <c r="AG55" i="63"/>
  <c r="BE54" i="81" s="1"/>
  <c r="AU79" i="81"/>
  <c r="AG80" i="63"/>
  <c r="BE79" i="81" s="1"/>
  <c r="AE22" i="87"/>
  <c r="AD40" i="87"/>
  <c r="AF32" i="87"/>
  <c r="AE44" i="87"/>
  <c r="AD27" i="87"/>
  <c r="AG19" i="87"/>
  <c r="AU103" i="81"/>
  <c r="AG104" i="63"/>
  <c r="BE103" i="81" s="1"/>
  <c r="AU86" i="81"/>
  <c r="AG87" i="63"/>
  <c r="BE86" i="81" s="1"/>
  <c r="AC42" i="87"/>
  <c r="AC43" i="87"/>
  <c r="AE29" i="87"/>
  <c r="AD47" i="87"/>
  <c r="AU25" i="81"/>
  <c r="AG26" i="63"/>
  <c r="BE25" i="81" s="1"/>
  <c r="AE11" i="87"/>
  <c r="AN28" i="82"/>
  <c r="AM28" i="82"/>
  <c r="AO28" i="82"/>
  <c r="AR28" i="82"/>
  <c r="AQ28" i="82"/>
  <c r="AT28" i="82"/>
  <c r="AS28" i="82"/>
  <c r="AP28" i="82"/>
  <c r="AE16" i="87"/>
  <c r="AO89" i="82"/>
  <c r="AR89" i="82"/>
  <c r="AN89" i="82"/>
  <c r="AS89" i="82"/>
  <c r="AP89" i="82"/>
  <c r="AT89" i="82"/>
  <c r="AM89" i="82"/>
  <c r="AQ89" i="82"/>
  <c r="AE116" i="63"/>
  <c r="AR10" i="82"/>
  <c r="AS10" i="82"/>
  <c r="AT10" i="82"/>
  <c r="AO10" i="82"/>
  <c r="AP10" i="82"/>
  <c r="AN10" i="82"/>
  <c r="AM10" i="82"/>
  <c r="AQ10" i="82"/>
  <c r="AK117" i="82"/>
  <c r="AH10" i="87"/>
  <c r="AD48" i="87"/>
  <c r="AH14" i="87"/>
  <c r="AF14" i="87"/>
  <c r="AM71" i="82"/>
  <c r="AO71" i="82"/>
  <c r="AQ71" i="82"/>
  <c r="AT71" i="82"/>
  <c r="AN71" i="82"/>
  <c r="AP71" i="82"/>
  <c r="AS71" i="82"/>
  <c r="AR71" i="82"/>
  <c r="AG27" i="87"/>
  <c r="AO109" i="82"/>
  <c r="AT109" i="82"/>
  <c r="AS109" i="82"/>
  <c r="AP109" i="82"/>
  <c r="AR109" i="82"/>
  <c r="AQ109" i="82"/>
  <c r="AN109" i="82"/>
  <c r="AM109" i="82"/>
  <c r="AB30" i="87"/>
  <c r="AP13" i="82"/>
  <c r="AN13" i="82"/>
  <c r="AS13" i="82"/>
  <c r="AO13" i="82"/>
  <c r="AT13" i="82"/>
  <c r="AM13" i="82"/>
  <c r="AR13" i="82"/>
  <c r="AQ13" i="82"/>
  <c r="AH15" i="87"/>
  <c r="AP38" i="82"/>
  <c r="AQ38" i="82"/>
  <c r="AS38" i="82"/>
  <c r="AM38" i="82"/>
  <c r="AR38" i="82"/>
  <c r="AN38" i="82"/>
  <c r="AT38" i="82"/>
  <c r="AO38" i="82"/>
  <c r="AD39" i="87"/>
  <c r="AI20" i="87"/>
  <c r="AU57" i="81"/>
  <c r="AG58" i="63"/>
  <c r="BE57" i="81" s="1"/>
  <c r="AH12" i="87"/>
  <c r="AH13" i="87"/>
  <c r="AU12" i="81"/>
  <c r="AG13" i="63"/>
  <c r="BE12" i="81" s="1"/>
  <c r="AI15" i="87"/>
  <c r="AU99" i="81"/>
  <c r="AG100" i="63"/>
  <c r="BE99" i="81" s="1"/>
  <c r="AH39" i="87"/>
  <c r="AU60" i="81"/>
  <c r="AG61" i="63"/>
  <c r="BE60" i="81" s="1"/>
  <c r="AU72" i="81"/>
  <c r="AG73" i="63"/>
  <c r="BE72" i="81" s="1"/>
  <c r="AU74" i="81"/>
  <c r="AG75" i="63"/>
  <c r="BE74" i="81" s="1"/>
  <c r="AS112" i="82"/>
  <c r="AQ112" i="82"/>
  <c r="AR112" i="82"/>
  <c r="AO112" i="82"/>
  <c r="AT112" i="82"/>
  <c r="AP112" i="82"/>
  <c r="AN112" i="82"/>
  <c r="AM112" i="82"/>
  <c r="AU55" i="81"/>
  <c r="AG56" i="63"/>
  <c r="BE55" i="81" s="1"/>
  <c r="AU61" i="81"/>
  <c r="AG62" i="63"/>
  <c r="BE61" i="81" s="1"/>
  <c r="AP47" i="82"/>
  <c r="AR47" i="82"/>
  <c r="AM47" i="82"/>
  <c r="AN47" i="82"/>
  <c r="AT47" i="82"/>
  <c r="AO47" i="82"/>
  <c r="AS47" i="82"/>
  <c r="AQ47" i="82"/>
  <c r="AC20" i="87"/>
  <c r="AT40" i="82"/>
  <c r="AN40" i="82"/>
  <c r="AM40" i="82"/>
  <c r="AR40" i="82"/>
  <c r="AO40" i="82"/>
  <c r="AS40" i="82"/>
  <c r="AP40" i="82"/>
  <c r="AQ40" i="82"/>
  <c r="AI17" i="87"/>
  <c r="AO17" i="82"/>
  <c r="AS17" i="82"/>
  <c r="AR17" i="82"/>
  <c r="AQ17" i="82"/>
  <c r="AN17" i="82"/>
  <c r="AM17" i="82"/>
  <c r="AP17" i="82"/>
  <c r="AT17" i="82"/>
  <c r="AC13" i="87"/>
  <c r="AC12" i="87"/>
  <c r="AI33" i="87"/>
  <c r="AI34" i="87"/>
  <c r="AI57" i="87" s="1"/>
  <c r="AO48" i="82"/>
  <c r="AS48" i="82"/>
  <c r="AQ48" i="82"/>
  <c r="AT48" i="82"/>
  <c r="AN48" i="82"/>
  <c r="AP48" i="82"/>
  <c r="AR48" i="82"/>
  <c r="AM48" i="82"/>
  <c r="AC26" i="87"/>
  <c r="AO81" i="82"/>
  <c r="AN81" i="82"/>
  <c r="AM81" i="82"/>
  <c r="AP81" i="82"/>
  <c r="AR81" i="82"/>
  <c r="AT81" i="82"/>
  <c r="AS81" i="82"/>
  <c r="AQ81" i="82"/>
  <c r="AH38" i="87"/>
  <c r="AQ93" i="82"/>
  <c r="AM93" i="82"/>
  <c r="AP93" i="82"/>
  <c r="AO93" i="82"/>
  <c r="AN93" i="82"/>
  <c r="AS93" i="82"/>
  <c r="AR93" i="82"/>
  <c r="AT93" i="82"/>
  <c r="AU91" i="81"/>
  <c r="AG92" i="63"/>
  <c r="BE91" i="81" s="1"/>
  <c r="AU69" i="81"/>
  <c r="AG70" i="63"/>
  <c r="BE69" i="81" s="1"/>
  <c r="AR99" i="82"/>
  <c r="AN99" i="82"/>
  <c r="AP99" i="82"/>
  <c r="AQ99" i="82"/>
  <c r="AS99" i="82"/>
  <c r="AT99" i="82"/>
  <c r="AM99" i="82"/>
  <c r="AO99" i="82"/>
  <c r="AI44" i="87"/>
  <c r="AB27" i="87"/>
  <c r="AR87" i="82"/>
  <c r="AO87" i="82"/>
  <c r="AS87" i="82"/>
  <c r="AN87" i="82"/>
  <c r="AM87" i="82"/>
  <c r="AP87" i="82"/>
  <c r="AQ87" i="82"/>
  <c r="AT87" i="82"/>
  <c r="AM41" i="82"/>
  <c r="AR41" i="82"/>
  <c r="AQ41" i="82"/>
  <c r="AS41" i="82"/>
  <c r="AP41" i="82"/>
  <c r="AO41" i="82"/>
  <c r="AT41" i="82"/>
  <c r="AN41" i="82"/>
  <c r="AU39" i="81"/>
  <c r="AG40" i="63"/>
  <c r="BE39" i="81" s="1"/>
  <c r="AT97" i="82"/>
  <c r="AS97" i="82"/>
  <c r="AR97" i="82"/>
  <c r="AN97" i="82"/>
  <c r="AM97" i="82"/>
  <c r="AP97" i="82"/>
  <c r="AO97" i="82"/>
  <c r="AQ97" i="82"/>
  <c r="AP103" i="82"/>
  <c r="AS103" i="82"/>
  <c r="AT103" i="82"/>
  <c r="AQ103" i="82"/>
  <c r="AO103" i="82"/>
  <c r="AM103" i="82"/>
  <c r="AR103" i="82"/>
  <c r="AN103" i="82"/>
  <c r="AI42" i="87"/>
  <c r="AI43" i="87"/>
  <c r="AT44" i="82"/>
  <c r="AQ44" i="82"/>
  <c r="AP44" i="82"/>
  <c r="AN44" i="82"/>
  <c r="AS44" i="82"/>
  <c r="AR44" i="82"/>
  <c r="AO44" i="82"/>
  <c r="AM44" i="82"/>
  <c r="AS111" i="82"/>
  <c r="AN111" i="82"/>
  <c r="AQ111" i="82"/>
  <c r="AR111" i="82"/>
  <c r="AO111" i="82"/>
  <c r="AP111" i="82"/>
  <c r="AT111" i="82"/>
  <c r="AM111" i="82"/>
  <c r="AP64" i="82"/>
  <c r="AS64" i="82"/>
  <c r="AO64" i="82"/>
  <c r="AN64" i="82"/>
  <c r="AR64" i="82"/>
  <c r="AM64" i="82"/>
  <c r="AQ64" i="82"/>
  <c r="AT64" i="82"/>
  <c r="AI29" i="87"/>
  <c r="AI47" i="87"/>
  <c r="AO92" i="82"/>
  <c r="AP92" i="82"/>
  <c r="AM92" i="82"/>
  <c r="AT92" i="82"/>
  <c r="AS92" i="82"/>
  <c r="AQ92" i="82"/>
  <c r="AR92" i="82"/>
  <c r="AN92" i="82"/>
  <c r="AO27" i="82"/>
  <c r="AT27" i="82"/>
  <c r="AN27" i="82"/>
  <c r="AR27" i="82"/>
  <c r="AS27" i="82"/>
  <c r="AQ27" i="82"/>
  <c r="AM27" i="82"/>
  <c r="AP27" i="82"/>
  <c r="AG30" i="87"/>
  <c r="AD11" i="87"/>
  <c r="AI16" i="87"/>
  <c r="AC16" i="87"/>
  <c r="AU87" i="81"/>
  <c r="AG88" i="63"/>
  <c r="BE87" i="81" s="1"/>
  <c r="AU106" i="81"/>
  <c r="AG107" i="63"/>
  <c r="BE106" i="81" s="1"/>
  <c r="AE10" i="87"/>
  <c r="AH117" i="82"/>
  <c r="AI117" i="82"/>
  <c r="AF10" i="87"/>
  <c r="AH48" i="87"/>
  <c r="AG14" i="87"/>
  <c r="AO39" i="82"/>
  <c r="AT39" i="82"/>
  <c r="AS39" i="82"/>
  <c r="AR39" i="82"/>
  <c r="AN39" i="82"/>
  <c r="AQ39" i="82"/>
  <c r="AP39" i="82"/>
  <c r="AM39" i="82"/>
  <c r="AU37" i="81"/>
  <c r="AG38" i="63"/>
  <c r="BE37" i="81" s="1"/>
  <c r="AU9" i="81"/>
  <c r="AG10" i="63"/>
  <c r="BE9" i="81" s="1"/>
  <c r="AP46" i="82"/>
  <c r="AQ46" i="82"/>
  <c r="AT46" i="82"/>
  <c r="AM46" i="82"/>
  <c r="AN46" i="82"/>
  <c r="AO46" i="82"/>
  <c r="AR46" i="82"/>
  <c r="AS46" i="82"/>
  <c r="AT100" i="82"/>
  <c r="AO100" i="82"/>
  <c r="AQ100" i="82"/>
  <c r="AR100" i="82"/>
  <c r="AP100" i="82"/>
  <c r="AM100" i="82"/>
  <c r="AS100" i="82"/>
  <c r="AN100" i="82"/>
  <c r="AP23" i="82"/>
  <c r="AM23" i="82"/>
  <c r="AQ23" i="82"/>
  <c r="AN23" i="82"/>
  <c r="AR23" i="82"/>
  <c r="AT23" i="82"/>
  <c r="AO23" i="82"/>
  <c r="AS23" i="82"/>
  <c r="AO98" i="82"/>
  <c r="AL41" i="87" s="1"/>
  <c r="AS98" i="82"/>
  <c r="AP41" i="87" s="1"/>
  <c r="AM98" i="82"/>
  <c r="AJ41" i="87" s="1"/>
  <c r="AT98" i="82"/>
  <c r="AQ41" i="87" s="1"/>
  <c r="AP98" i="82"/>
  <c r="AM41" i="87" s="1"/>
  <c r="AN98" i="82"/>
  <c r="AK41" i="87" s="1"/>
  <c r="AR98" i="82"/>
  <c r="AO41" i="87" s="1"/>
  <c r="AQ98" i="82"/>
  <c r="AN41" i="87" s="1"/>
  <c r="AU67" i="81"/>
  <c r="AG68" i="63"/>
  <c r="BE67" i="81" s="1"/>
  <c r="AP85" i="82"/>
  <c r="AO85" i="82"/>
  <c r="AM85" i="82"/>
  <c r="AS85" i="82"/>
  <c r="AR85" i="82"/>
  <c r="AN85" i="82"/>
  <c r="AT85" i="82"/>
  <c r="AQ85" i="82"/>
  <c r="AH45" i="87"/>
  <c r="AU82" i="81"/>
  <c r="AG83" i="63"/>
  <c r="BE82" i="81" s="1"/>
  <c r="AQ65" i="82"/>
  <c r="AN65" i="82"/>
  <c r="AP65" i="82"/>
  <c r="AT65" i="82"/>
  <c r="AR65" i="82"/>
  <c r="AS65" i="82"/>
  <c r="AO65" i="82"/>
  <c r="AM65" i="82"/>
  <c r="AU92" i="81"/>
  <c r="AG93" i="63"/>
  <c r="BE92" i="81" s="1"/>
  <c r="AN35" i="82"/>
  <c r="AP35" i="82"/>
  <c r="AQ35" i="82"/>
  <c r="AT35" i="82"/>
  <c r="AM35" i="82"/>
  <c r="AR35" i="82"/>
  <c r="AO35" i="82"/>
  <c r="AS35" i="82"/>
  <c r="AR70" i="82"/>
  <c r="AT70" i="82"/>
  <c r="AO70" i="82"/>
  <c r="AS70" i="82"/>
  <c r="AM70" i="82"/>
  <c r="AN70" i="82"/>
  <c r="AQ70" i="82"/>
  <c r="AP70" i="82"/>
  <c r="AB20" i="87"/>
  <c r="AU38" i="81"/>
  <c r="AG39" i="63"/>
  <c r="BE38" i="81" s="1"/>
  <c r="AU15" i="81"/>
  <c r="AG16" i="63"/>
  <c r="BE15" i="81" s="1"/>
  <c r="AD12" i="87"/>
  <c r="AD13" i="87"/>
  <c r="AU17" i="81"/>
  <c r="AG18" i="63"/>
  <c r="BE17" i="81" s="1"/>
  <c r="AD33" i="87"/>
  <c r="AD34" i="87"/>
  <c r="AD57" i="87" s="1"/>
  <c r="AD38" i="87"/>
  <c r="AG38" i="87"/>
  <c r="AD22" i="87"/>
  <c r="AF40" i="87"/>
  <c r="AB40" i="87"/>
  <c r="AG32" i="87"/>
  <c r="AU28" i="81"/>
  <c r="AG29" i="63"/>
  <c r="BE28" i="81" s="1"/>
  <c r="AU97" i="81"/>
  <c r="AG98" i="63"/>
  <c r="BE97" i="81" s="1"/>
  <c r="AH44" i="87"/>
  <c r="AU31" i="81"/>
  <c r="AG32" i="63"/>
  <c r="BE31" i="81" s="1"/>
  <c r="AI27" i="87"/>
  <c r="AU10" i="81"/>
  <c r="AG11" i="63"/>
  <c r="BE10" i="81" s="1"/>
  <c r="AU107" i="81"/>
  <c r="AG108" i="63"/>
  <c r="BE107" i="81" s="1"/>
  <c r="AB19" i="87"/>
  <c r="AU95" i="81"/>
  <c r="AG96" i="63"/>
  <c r="BE95" i="81" s="1"/>
  <c r="AU105" i="81"/>
  <c r="AG106" i="63"/>
  <c r="BE105" i="81" s="1"/>
  <c r="AU76" i="81"/>
  <c r="AG77" i="63"/>
  <c r="BE76" i="81" s="1"/>
  <c r="AU66" i="81"/>
  <c r="AG67" i="63"/>
  <c r="BE66" i="81" s="1"/>
  <c r="AF29" i="87"/>
  <c r="AD29" i="87"/>
  <c r="AE47" i="87"/>
  <c r="AU90" i="81"/>
  <c r="AG91" i="63"/>
  <c r="BE90" i="81" s="1"/>
  <c r="AU30" i="81"/>
  <c r="AG31" i="63"/>
  <c r="BE30" i="81" s="1"/>
  <c r="AU24" i="81"/>
  <c r="AG25" i="63"/>
  <c r="BE24" i="81" s="1"/>
  <c r="AC30" i="87"/>
  <c r="AE30" i="87"/>
  <c r="AF11" i="87"/>
  <c r="AF16" i="87"/>
  <c r="AN90" i="82"/>
  <c r="AO90" i="82"/>
  <c r="AP90" i="82"/>
  <c r="AR90" i="82"/>
  <c r="AQ90" i="82"/>
  <c r="AT90" i="82"/>
  <c r="AS90" i="82"/>
  <c r="AM90" i="82"/>
  <c r="AU88" i="81"/>
  <c r="AG89" i="63"/>
  <c r="BE88" i="81" s="1"/>
  <c r="AU113" i="81"/>
  <c r="AG114" i="63"/>
  <c r="BE113" i="81" s="1"/>
  <c r="AT108" i="82"/>
  <c r="AS108" i="82"/>
  <c r="AP108" i="82"/>
  <c r="AO108" i="82"/>
  <c r="AQ108" i="82"/>
  <c r="AR108" i="82"/>
  <c r="AN108" i="82"/>
  <c r="AM108" i="82"/>
  <c r="AF117" i="82"/>
  <c r="AC10" i="87"/>
  <c r="AJ117" i="82"/>
  <c r="AG10" i="87"/>
  <c r="AF48" i="87"/>
  <c r="AC14" i="87"/>
  <c r="AG39" i="87"/>
  <c r="AU33" i="81"/>
  <c r="AG34" i="63"/>
  <c r="BE33" i="81" s="1"/>
  <c r="AR57" i="82"/>
  <c r="AT57" i="82"/>
  <c r="AM57" i="82"/>
  <c r="AS57" i="82"/>
  <c r="AN57" i="82"/>
  <c r="AO57" i="82"/>
  <c r="AQ57" i="82"/>
  <c r="AP57" i="82"/>
  <c r="AP59" i="82"/>
  <c r="AO59" i="82"/>
  <c r="AR59" i="82"/>
  <c r="AQ59" i="82"/>
  <c r="AM59" i="82"/>
  <c r="AT59" i="82"/>
  <c r="AS59" i="82"/>
  <c r="AN59" i="82"/>
  <c r="AU34" i="81"/>
  <c r="AG35" i="63"/>
  <c r="BE34" i="81" s="1"/>
  <c r="AI12" i="87"/>
  <c r="AI13" i="87"/>
  <c r="AR114" i="82"/>
  <c r="AQ114" i="82"/>
  <c r="AN114" i="82"/>
  <c r="AM114" i="82"/>
  <c r="AT114" i="82"/>
  <c r="AS114" i="82"/>
  <c r="AO114" i="82"/>
  <c r="AP114" i="82"/>
  <c r="AC33" i="87"/>
  <c r="AC34" i="87"/>
  <c r="AC57" i="87" s="1"/>
  <c r="AT56" i="82"/>
  <c r="AS56" i="82"/>
  <c r="AO56" i="82"/>
  <c r="AN56" i="82"/>
  <c r="AM56" i="82"/>
  <c r="AJ26" i="87" s="1"/>
  <c r="AR56" i="82"/>
  <c r="AP56" i="82"/>
  <c r="AQ56" i="82"/>
  <c r="AT72" i="82"/>
  <c r="AR72" i="82"/>
  <c r="AO72" i="82"/>
  <c r="AN72" i="82"/>
  <c r="AS72" i="82"/>
  <c r="AM72" i="82"/>
  <c r="AP72" i="82"/>
  <c r="AQ72" i="82"/>
  <c r="AT37" i="82"/>
  <c r="AP37" i="82"/>
  <c r="AN37" i="82"/>
  <c r="AS37" i="82"/>
  <c r="AR37" i="82"/>
  <c r="AQ37" i="82"/>
  <c r="AO37" i="82"/>
  <c r="AM37" i="82"/>
  <c r="AN22" i="82"/>
  <c r="AR22" i="82"/>
  <c r="AM22" i="82"/>
  <c r="AQ22" i="82"/>
  <c r="AO22" i="82"/>
  <c r="AT22" i="82"/>
  <c r="AS22" i="82"/>
  <c r="AP22" i="82"/>
  <c r="AT42" i="82"/>
  <c r="AS42" i="82"/>
  <c r="AO42" i="82"/>
  <c r="AR42" i="82"/>
  <c r="AQ42" i="82"/>
  <c r="AM42" i="82"/>
  <c r="AN42" i="82"/>
  <c r="AP42" i="82"/>
  <c r="AB94" i="63"/>
  <c r="AF94" i="63" s="1"/>
  <c r="AB45" i="63"/>
  <c r="AF45" i="63" s="1"/>
  <c r="AB84" i="63"/>
  <c r="AF84" i="63" s="1"/>
  <c r="AB75" i="63"/>
  <c r="AF75" i="63" s="1"/>
  <c r="AB30" i="63"/>
  <c r="AF30" i="63" s="1"/>
  <c r="AB81" i="63"/>
  <c r="AF81" i="63" s="1"/>
  <c r="AB99" i="63"/>
  <c r="AF99" i="63" s="1"/>
  <c r="AB27" i="63"/>
  <c r="AF27" i="63" s="1"/>
  <c r="AB96" i="63"/>
  <c r="AF96" i="63" s="1"/>
  <c r="AB97" i="63"/>
  <c r="AF97" i="63" s="1"/>
  <c r="AB100" i="63"/>
  <c r="AF100" i="63" s="1"/>
  <c r="AB105" i="63"/>
  <c r="AF105" i="63" s="1"/>
  <c r="AB60" i="63"/>
  <c r="AF60" i="63" s="1"/>
  <c r="AB14" i="63"/>
  <c r="AF14" i="63" s="1"/>
  <c r="AB35" i="63"/>
  <c r="AF35" i="63" s="1"/>
  <c r="AB77" i="63"/>
  <c r="AF77" i="63" s="1"/>
  <c r="AB48" i="63"/>
  <c r="AF48" i="63" s="1"/>
  <c r="AB54" i="63"/>
  <c r="AF54" i="63" s="1"/>
  <c r="AB68" i="63"/>
  <c r="AF68" i="63" s="1"/>
  <c r="AB26" i="63"/>
  <c r="AF26" i="63" s="1"/>
  <c r="AB53" i="63"/>
  <c r="AF53" i="63" s="1"/>
  <c r="AB86" i="63"/>
  <c r="AF86" i="63" s="1"/>
  <c r="AB33" i="63"/>
  <c r="AF33" i="63" s="1"/>
  <c r="AB15" i="63"/>
  <c r="AF15" i="63" s="1"/>
  <c r="AB69" i="63"/>
  <c r="AF69" i="63" s="1"/>
  <c r="AB38" i="63"/>
  <c r="AF38" i="63" s="1"/>
  <c r="AB112" i="63"/>
  <c r="AF112" i="63" s="1"/>
  <c r="AB12" i="63"/>
  <c r="AF12" i="63" s="1"/>
  <c r="AB40" i="63"/>
  <c r="AF40" i="63" s="1"/>
  <c r="AB92" i="63"/>
  <c r="AF92" i="63" s="1"/>
  <c r="AB63" i="63"/>
  <c r="AF63" i="63" s="1"/>
  <c r="AB90" i="63"/>
  <c r="AF90" i="63" s="1"/>
  <c r="AB47" i="63"/>
  <c r="AF47" i="63" s="1"/>
  <c r="AB17" i="63"/>
  <c r="AF17" i="63" s="1"/>
  <c r="AB51" i="63"/>
  <c r="AF51" i="63" s="1"/>
  <c r="AB59" i="63"/>
  <c r="AF59" i="63" s="1"/>
  <c r="AB91" i="63"/>
  <c r="AF91" i="63" s="1"/>
  <c r="AB67" i="63"/>
  <c r="AF67" i="63" s="1"/>
  <c r="AB34" i="63"/>
  <c r="AF34" i="63" s="1"/>
  <c r="AB101" i="63"/>
  <c r="AF101" i="63" s="1"/>
  <c r="AB24" i="63"/>
  <c r="AF24" i="63" s="1"/>
  <c r="AB19" i="63"/>
  <c r="AF19" i="63" s="1"/>
  <c r="AB70" i="63"/>
  <c r="AF70" i="63" s="1"/>
  <c r="AB55" i="63"/>
  <c r="AF55" i="63" s="1"/>
  <c r="AB23" i="63"/>
  <c r="AF23" i="63" s="1"/>
  <c r="AB114" i="63"/>
  <c r="AF114" i="63" s="1"/>
  <c r="AB41" i="63"/>
  <c r="AF41" i="63" s="1"/>
  <c r="AB46" i="63"/>
  <c r="AF46" i="63" s="1"/>
  <c r="AB57" i="63"/>
  <c r="AF57" i="63" s="1"/>
  <c r="AB25" i="63"/>
  <c r="AF25" i="63" s="1"/>
  <c r="AB93" i="63"/>
  <c r="AF93" i="63" s="1"/>
  <c r="AB22" i="63"/>
  <c r="AF22" i="63" s="1"/>
  <c r="AB9" i="63"/>
  <c r="AB50" i="63"/>
  <c r="AF50" i="63" s="1"/>
  <c r="AB66" i="63"/>
  <c r="AF66" i="63" s="1"/>
  <c r="AB61" i="63"/>
  <c r="AF61" i="63" s="1"/>
  <c r="AB42" i="63"/>
  <c r="AF42" i="63" s="1"/>
  <c r="AB111" i="63"/>
  <c r="AF111" i="63" s="1"/>
  <c r="AB109" i="63"/>
  <c r="AF109" i="63" s="1"/>
  <c r="AB88" i="63"/>
  <c r="AF88" i="63" s="1"/>
  <c r="AB72" i="63"/>
  <c r="AF72" i="63" s="1"/>
  <c r="AB11" i="63"/>
  <c r="AF11" i="63" s="1"/>
  <c r="AB78" i="63"/>
  <c r="AF78" i="63" s="1"/>
  <c r="AB74" i="63"/>
  <c r="AF74" i="63" s="1"/>
  <c r="AB71" i="63"/>
  <c r="AF71" i="63" s="1"/>
  <c r="AB64" i="63"/>
  <c r="AF64" i="63" s="1"/>
  <c r="AB56" i="63"/>
  <c r="AF56" i="63" s="1"/>
  <c r="AB10" i="63"/>
  <c r="AF10" i="63" s="1"/>
  <c r="AB62" i="63"/>
  <c r="AF62" i="63" s="1"/>
  <c r="AB104" i="63"/>
  <c r="AF104" i="63" s="1"/>
  <c r="AB21" i="63"/>
  <c r="AF21" i="63" s="1"/>
  <c r="AB89" i="63"/>
  <c r="AF89" i="63" s="1"/>
  <c r="AB76" i="63"/>
  <c r="AF76" i="63" s="1"/>
  <c r="AB102" i="63"/>
  <c r="AF102" i="63" s="1"/>
  <c r="AB29" i="63"/>
  <c r="AF29" i="63" s="1"/>
  <c r="AB28" i="63"/>
  <c r="AF28" i="63" s="1"/>
  <c r="AB110" i="63"/>
  <c r="AF110" i="63" s="1"/>
  <c r="AB107" i="63"/>
  <c r="AF107" i="63" s="1"/>
  <c r="AB16" i="63"/>
  <c r="AF16" i="63" s="1"/>
  <c r="AB103" i="63"/>
  <c r="AF103" i="63" s="1"/>
  <c r="AB73" i="63"/>
  <c r="AF73" i="63" s="1"/>
  <c r="AB43" i="63"/>
  <c r="AF43" i="63" s="1"/>
  <c r="AB85" i="63"/>
  <c r="AF85" i="63" s="1"/>
  <c r="AB106" i="63"/>
  <c r="AF106" i="63" s="1"/>
  <c r="AB82" i="63"/>
  <c r="AF82" i="63" s="1"/>
  <c r="AB65" i="63"/>
  <c r="AF65" i="63" s="1"/>
  <c r="AB80" i="63"/>
  <c r="AF80" i="63" s="1"/>
  <c r="AB83" i="63"/>
  <c r="AF83" i="63" s="1"/>
  <c r="AB52" i="63"/>
  <c r="AF52" i="63" s="1"/>
  <c r="AB44" i="63"/>
  <c r="AF44" i="63" s="1"/>
  <c r="AB20" i="63"/>
  <c r="AF20" i="63" s="1"/>
  <c r="AB115" i="63"/>
  <c r="AF115" i="63" s="1"/>
  <c r="AB87" i="63"/>
  <c r="AF87" i="63" s="1"/>
  <c r="AB98" i="63"/>
  <c r="AF98" i="63" s="1"/>
  <c r="AB49" i="63"/>
  <c r="AF49" i="63" s="1"/>
  <c r="AB18" i="63"/>
  <c r="AF18" i="63" s="1"/>
  <c r="AB79" i="63"/>
  <c r="AF79" i="63" s="1"/>
  <c r="AB31" i="63"/>
  <c r="AF31" i="63" s="1"/>
  <c r="AB58" i="63"/>
  <c r="AF58" i="63" s="1"/>
  <c r="AB113" i="63"/>
  <c r="AF113" i="63" s="1"/>
  <c r="AB39" i="63"/>
  <c r="AF39" i="63" s="1"/>
  <c r="AB37" i="63"/>
  <c r="AF37" i="63" s="1"/>
  <c r="AB108" i="63"/>
  <c r="AF108" i="63" s="1"/>
  <c r="AB95" i="63"/>
  <c r="AF95" i="63" s="1"/>
  <c r="AB32" i="63"/>
  <c r="AF32" i="63" s="1"/>
  <c r="AB36" i="63"/>
  <c r="AF36" i="63" s="1"/>
  <c r="AB13" i="63"/>
  <c r="AF13" i="63" s="1"/>
  <c r="AE48" i="87"/>
  <c r="AU19" i="81"/>
  <c r="AG20" i="63"/>
  <c r="BE19" i="81" s="1"/>
  <c r="AU64" i="81"/>
  <c r="AG65" i="63"/>
  <c r="BE64" i="81" s="1"/>
  <c r="AU36" i="81"/>
  <c r="AG37" i="63"/>
  <c r="BE36" i="81" s="1"/>
  <c r="AU14" i="81"/>
  <c r="AG15" i="63"/>
  <c r="BE14" i="81" s="1"/>
  <c r="AQ50" i="82"/>
  <c r="AM50" i="82"/>
  <c r="AN50" i="82"/>
  <c r="AR50" i="82"/>
  <c r="AO50" i="82"/>
  <c r="AT50" i="82"/>
  <c r="AP50" i="82"/>
  <c r="AS50" i="82"/>
  <c r="AU78" i="81"/>
  <c r="AG79" i="63"/>
  <c r="BE78" i="81" s="1"/>
  <c r="AC40" i="87"/>
  <c r="AO34" i="82"/>
  <c r="AT34" i="82"/>
  <c r="AN34" i="82"/>
  <c r="AP34" i="82"/>
  <c r="AR34" i="82"/>
  <c r="AM34" i="82"/>
  <c r="AS34" i="82"/>
  <c r="AQ34" i="82"/>
  <c r="AB44" i="87"/>
  <c r="AM33" i="82"/>
  <c r="AR33" i="82"/>
  <c r="AT33" i="82"/>
  <c r="AP33" i="82"/>
  <c r="AN33" i="82"/>
  <c r="AQ33" i="82"/>
  <c r="AO33" i="82"/>
  <c r="AS33" i="82"/>
  <c r="AU56" i="81"/>
  <c r="AG57" i="63"/>
  <c r="BE56" i="81" s="1"/>
  <c r="AT86" i="82"/>
  <c r="AP86" i="82"/>
  <c r="AN86" i="82"/>
  <c r="AR86" i="82"/>
  <c r="AS86" i="82"/>
  <c r="AM86" i="82"/>
  <c r="AQ86" i="82"/>
  <c r="AO86" i="82"/>
  <c r="AR88" i="82"/>
  <c r="AO88" i="82"/>
  <c r="AS88" i="82"/>
  <c r="AN88" i="82"/>
  <c r="AP88" i="82"/>
  <c r="AT88" i="82"/>
  <c r="AQ88" i="82"/>
  <c r="AM88" i="82"/>
  <c r="AD43" i="87"/>
  <c r="AD42" i="87"/>
  <c r="AT24" i="82"/>
  <c r="AS24" i="82"/>
  <c r="AR24" i="82"/>
  <c r="AM24" i="82"/>
  <c r="AO24" i="82"/>
  <c r="AP24" i="82"/>
  <c r="AQ24" i="82"/>
  <c r="AN24" i="82"/>
  <c r="AU27" i="81"/>
  <c r="AG28" i="63"/>
  <c r="BE27" i="81" s="1"/>
  <c r="AU62" i="81"/>
  <c r="AG63" i="63"/>
  <c r="BE62" i="81" s="1"/>
  <c r="AQ32" i="82"/>
  <c r="AP32" i="82"/>
  <c r="AN32" i="82"/>
  <c r="AM32" i="82"/>
  <c r="AR32" i="82"/>
  <c r="AS32" i="82"/>
  <c r="AO32" i="82"/>
  <c r="AT32" i="82"/>
  <c r="AI30" i="87"/>
  <c r="AS55" i="82"/>
  <c r="AP25" i="87" s="1"/>
  <c r="AT55" i="82"/>
  <c r="AQ25" i="87" s="1"/>
  <c r="AR55" i="82"/>
  <c r="AO25" i="87" s="1"/>
  <c r="AM55" i="82"/>
  <c r="AJ25" i="87" s="1"/>
  <c r="AO55" i="82"/>
  <c r="AL25" i="87" s="1"/>
  <c r="AQ55" i="82"/>
  <c r="AN25" i="87" s="1"/>
  <c r="AN55" i="82"/>
  <c r="AK25" i="87" s="1"/>
  <c r="AP55" i="82"/>
  <c r="AM25" i="87" s="1"/>
  <c r="AB16" i="87"/>
  <c r="AU93" i="81"/>
  <c r="AG94" i="63"/>
  <c r="BE93" i="81" s="1"/>
  <c r="AU94" i="81"/>
  <c r="AG95" i="63"/>
  <c r="BE94" i="81" s="1"/>
  <c r="AU44" i="81"/>
  <c r="AG45" i="63"/>
  <c r="BE44" i="81" s="1"/>
  <c r="AN14" i="82"/>
  <c r="AT14" i="82"/>
  <c r="AS14" i="82"/>
  <c r="AM14" i="82"/>
  <c r="AO14" i="82"/>
  <c r="AP14" i="82"/>
  <c r="AQ14" i="82"/>
  <c r="AR14" i="82"/>
  <c r="AU80" i="81"/>
  <c r="AG81" i="63"/>
  <c r="BE80" i="81" s="1"/>
  <c r="AN49" i="82"/>
  <c r="AP49" i="82"/>
  <c r="AQ49" i="82"/>
  <c r="AN21" i="87" s="1"/>
  <c r="AS49" i="82"/>
  <c r="AO49" i="82"/>
  <c r="AM49" i="82"/>
  <c r="AT49" i="82"/>
  <c r="AR49" i="82"/>
  <c r="AU11" i="81"/>
  <c r="AG12" i="63"/>
  <c r="BE11" i="81" s="1"/>
  <c r="AU21" i="81"/>
  <c r="AG22" i="63"/>
  <c r="BE21" i="81" s="1"/>
  <c r="AT66" i="82"/>
  <c r="AO66" i="82"/>
  <c r="AM66" i="82"/>
  <c r="AQ66" i="82"/>
  <c r="AS66" i="82"/>
  <c r="AN66" i="82"/>
  <c r="AR66" i="82"/>
  <c r="AP66" i="82"/>
  <c r="AU18" i="81"/>
  <c r="AG19" i="63"/>
  <c r="BE18" i="81" s="1"/>
  <c r="AT83" i="82"/>
  <c r="AP83" i="82"/>
  <c r="AO83" i="82"/>
  <c r="AQ83" i="82"/>
  <c r="AM83" i="82"/>
  <c r="AN83" i="82"/>
  <c r="AS83" i="82"/>
  <c r="AR83" i="82"/>
  <c r="AO101" i="82"/>
  <c r="AP101" i="82"/>
  <c r="AS101" i="82"/>
  <c r="AQ101" i="82"/>
  <c r="AR101" i="82"/>
  <c r="AT101" i="82"/>
  <c r="AQ45" i="87" s="1"/>
  <c r="AM101" i="82"/>
  <c r="AN101" i="82"/>
  <c r="AI45" i="87"/>
  <c r="AI39" i="87"/>
  <c r="AH28" i="87"/>
  <c r="AS94" i="82"/>
  <c r="AM94" i="82"/>
  <c r="AR94" i="82"/>
  <c r="AP94" i="82"/>
  <c r="AO94" i="82"/>
  <c r="AN94" i="82"/>
  <c r="AT94" i="82"/>
  <c r="AQ94" i="82"/>
  <c r="AU51" i="81"/>
  <c r="AG52" i="63"/>
  <c r="BE51" i="81" s="1"/>
  <c r="AM74" i="82"/>
  <c r="AN74" i="82"/>
  <c r="AR74" i="82"/>
  <c r="AP74" i="82"/>
  <c r="AQ74" i="82"/>
  <c r="AS74" i="82"/>
  <c r="AO74" i="82"/>
  <c r="AT74" i="82"/>
  <c r="AQ18" i="82"/>
  <c r="AP18" i="82"/>
  <c r="AM18" i="82"/>
  <c r="AO18" i="82"/>
  <c r="AN18" i="82"/>
  <c r="AS18" i="82"/>
  <c r="AT18" i="82"/>
  <c r="AR18" i="82"/>
  <c r="AU110" i="81"/>
  <c r="AG111" i="63"/>
  <c r="BE110" i="81" s="1"/>
  <c r="AH20" i="87"/>
  <c r="AG17" i="87"/>
  <c r="AG12" i="87"/>
  <c r="AG13" i="87"/>
  <c r="AH34" i="87"/>
  <c r="AH57" i="87" s="1"/>
  <c r="AH33" i="87"/>
  <c r="AU46" i="81"/>
  <c r="AG47" i="63"/>
  <c r="BE46" i="81" s="1"/>
  <c r="AG26" i="87"/>
  <c r="AH26" i="87"/>
  <c r="AI38" i="87"/>
  <c r="AI40" i="87"/>
  <c r="AC32" i="87"/>
  <c r="AD44" i="87"/>
  <c r="AE27" i="87"/>
  <c r="AU85" i="81"/>
  <c r="AG86" i="63"/>
  <c r="BE85" i="81" s="1"/>
  <c r="AU84" i="81"/>
  <c r="AG85" i="63"/>
  <c r="BE84" i="81" s="1"/>
  <c r="AF19" i="87"/>
  <c r="AU35" i="81"/>
  <c r="AG36" i="63"/>
  <c r="BE35" i="81" s="1"/>
  <c r="AU50" i="81"/>
  <c r="AG51" i="63"/>
  <c r="BE50" i="81" s="1"/>
  <c r="AU59" i="81"/>
  <c r="AG60" i="63"/>
  <c r="BE59" i="81" s="1"/>
  <c r="AE43" i="87"/>
  <c r="AE42" i="87"/>
  <c r="AU65" i="81"/>
  <c r="AG66" i="63"/>
  <c r="BE65" i="81" s="1"/>
  <c r="AU42" i="81"/>
  <c r="AG43" i="63"/>
  <c r="BE42" i="81" s="1"/>
  <c r="AU22" i="81"/>
  <c r="AG23" i="63"/>
  <c r="BE22" i="81" s="1"/>
  <c r="AU77" i="81"/>
  <c r="AG78" i="63"/>
  <c r="BE77" i="81" s="1"/>
  <c r="AU52" i="81"/>
  <c r="AG53" i="63"/>
  <c r="BE52" i="81" s="1"/>
  <c r="AH29" i="87"/>
  <c r="AU104" i="81"/>
  <c r="AG105" i="63"/>
  <c r="BE104" i="81" s="1"/>
  <c r="AD30" i="87"/>
  <c r="AI11" i="87"/>
  <c r="AU26" i="81"/>
  <c r="AG27" i="63"/>
  <c r="BE26" i="81" s="1"/>
  <c r="AN115" i="82"/>
  <c r="AK31" i="87" s="1"/>
  <c r="AO115" i="82"/>
  <c r="AL31" i="87" s="1"/>
  <c r="AS115" i="82"/>
  <c r="AP31" i="87" s="1"/>
  <c r="AT115" i="82"/>
  <c r="AQ31" i="87" s="1"/>
  <c r="AQ115" i="82"/>
  <c r="AN31" i="87" s="1"/>
  <c r="AM115" i="82"/>
  <c r="AJ31" i="87" s="1"/>
  <c r="AP115" i="82"/>
  <c r="AM31" i="87" s="1"/>
  <c r="AR115" i="82"/>
  <c r="AO31" i="87" s="1"/>
  <c r="AQ91" i="82"/>
  <c r="AS91" i="82"/>
  <c r="AM91" i="82"/>
  <c r="AT91" i="82"/>
  <c r="AP91" i="82"/>
  <c r="AN91" i="82"/>
  <c r="AR91" i="82"/>
  <c r="AO91" i="82"/>
  <c r="AI10" i="87"/>
  <c r="AL117" i="82"/>
  <c r="AB120" i="63"/>
  <c r="AF120" i="63" s="1"/>
  <c r="AB117" i="63"/>
  <c r="AB121" i="63"/>
  <c r="AF121" i="63" s="1"/>
  <c r="AB123" i="63"/>
  <c r="AF123" i="63" s="1"/>
  <c r="AB119" i="63"/>
  <c r="AF119" i="63" s="1"/>
  <c r="AB118" i="63"/>
  <c r="AF118" i="63" s="1"/>
  <c r="AB122" i="63"/>
  <c r="AF122" i="63" s="1"/>
  <c r="AC48" i="87"/>
  <c r="AD14" i="87"/>
  <c r="AO28" i="87" l="1"/>
  <c r="AH58" i="87"/>
  <c r="AM28" i="87"/>
  <c r="AE59" i="87"/>
  <c r="AE60" i="87" s="1"/>
  <c r="AQ26" i="87"/>
  <c r="AP21" i="87"/>
  <c r="AK21" i="87"/>
  <c r="AK28" i="87"/>
  <c r="AK45" i="87"/>
  <c r="AJ45" i="87"/>
  <c r="AO21" i="87"/>
  <c r="AI58" i="87"/>
  <c r="AJ28" i="87"/>
  <c r="AM45" i="87"/>
  <c r="AL21" i="87"/>
  <c r="AN28" i="87"/>
  <c r="AO45" i="87"/>
  <c r="AB58" i="87"/>
  <c r="AP45" i="87"/>
  <c r="AL45" i="87"/>
  <c r="AQ21" i="87"/>
  <c r="AL28" i="87"/>
  <c r="AO30" i="87"/>
  <c r="AN45" i="87"/>
  <c r="AL26" i="87"/>
  <c r="AP26" i="87"/>
  <c r="AJ21" i="87"/>
  <c r="AM26" i="87"/>
  <c r="AC58" i="87"/>
  <c r="AF58" i="87"/>
  <c r="AI53" i="87"/>
  <c r="AG53" i="87"/>
  <c r="AJ15" i="87"/>
  <c r="AF53" i="87"/>
  <c r="AN44" i="87"/>
  <c r="AK18" i="87"/>
  <c r="AB124" i="63"/>
  <c r="AF117" i="63"/>
  <c r="AF124" i="63" s="1"/>
  <c r="AW104" i="81"/>
  <c r="BC104" i="81"/>
  <c r="BB104" i="81"/>
  <c r="BA104" i="81"/>
  <c r="BD104" i="81"/>
  <c r="AX104" i="81"/>
  <c r="AV104" i="81"/>
  <c r="AY104" i="81"/>
  <c r="AZ104" i="81"/>
  <c r="I45" i="40"/>
  <c r="N45" i="40" s="1"/>
  <c r="AN22" i="81"/>
  <c r="AP22" i="81"/>
  <c r="AT22" i="81"/>
  <c r="AQ22" i="81"/>
  <c r="AM22" i="81"/>
  <c r="AR22" i="81"/>
  <c r="AS22" i="81"/>
  <c r="AO22" i="81"/>
  <c r="AL22" i="81"/>
  <c r="AP59" i="81"/>
  <c r="AS59" i="81"/>
  <c r="AN59" i="81"/>
  <c r="AO59" i="81"/>
  <c r="AL59" i="81"/>
  <c r="AQ59" i="81"/>
  <c r="AR59" i="81"/>
  <c r="AT59" i="81"/>
  <c r="AM59" i="81"/>
  <c r="AV85" i="81"/>
  <c r="BC85" i="81"/>
  <c r="BD85" i="81"/>
  <c r="BB85" i="81"/>
  <c r="BA85" i="81"/>
  <c r="AW85" i="81"/>
  <c r="AX85" i="81"/>
  <c r="AY85" i="81"/>
  <c r="AZ85" i="81"/>
  <c r="AW18" i="81"/>
  <c r="AV18" i="81"/>
  <c r="BB18" i="81"/>
  <c r="AZ18" i="81"/>
  <c r="BD18" i="81"/>
  <c r="BC18" i="81"/>
  <c r="BA18" i="81"/>
  <c r="AX18" i="81"/>
  <c r="AY18" i="81"/>
  <c r="BC44" i="81"/>
  <c r="AX44" i="81"/>
  <c r="BB44" i="81"/>
  <c r="AW44" i="81"/>
  <c r="AZ44" i="81"/>
  <c r="AY44" i="81"/>
  <c r="BD44" i="81"/>
  <c r="AV44" i="81"/>
  <c r="BA44" i="81"/>
  <c r="AZ62" i="81"/>
  <c r="AW62" i="81"/>
  <c r="I27" i="40"/>
  <c r="N27" i="40" s="1"/>
  <c r="BC62" i="81"/>
  <c r="BD62" i="81"/>
  <c r="BB62" i="81"/>
  <c r="AV62" i="81"/>
  <c r="AY62" i="81"/>
  <c r="BA62" i="81"/>
  <c r="AX62" i="81"/>
  <c r="BB64" i="81"/>
  <c r="AV64" i="81"/>
  <c r="AX64" i="81"/>
  <c r="AY64" i="81"/>
  <c r="BC64" i="81"/>
  <c r="AZ64" i="81"/>
  <c r="BD64" i="81"/>
  <c r="BA64" i="81"/>
  <c r="AW64" i="81"/>
  <c r="AN26" i="87"/>
  <c r="AM113" i="81"/>
  <c r="AL113" i="81"/>
  <c r="H29" i="40"/>
  <c r="M29" i="40" s="1"/>
  <c r="AS113" i="81"/>
  <c r="AP113" i="81"/>
  <c r="AN113" i="81"/>
  <c r="AB29" i="40" s="1"/>
  <c r="AG29" i="40" s="1"/>
  <c r="AQ113" i="81"/>
  <c r="AO113" i="81"/>
  <c r="AR113" i="81"/>
  <c r="AT113" i="81"/>
  <c r="R29" i="40" s="1"/>
  <c r="W29" i="40" s="1"/>
  <c r="AR24" i="81"/>
  <c r="AO24" i="81"/>
  <c r="AP24" i="81"/>
  <c r="AS24" i="81"/>
  <c r="AQ24" i="81"/>
  <c r="AL24" i="81"/>
  <c r="AT24" i="81"/>
  <c r="AN24" i="81"/>
  <c r="AM24" i="81"/>
  <c r="AW66" i="81"/>
  <c r="AY66" i="81"/>
  <c r="AZ66" i="81"/>
  <c r="BA66" i="81"/>
  <c r="AX66" i="81"/>
  <c r="BD66" i="81"/>
  <c r="BC66" i="81"/>
  <c r="BB66" i="81"/>
  <c r="AV66" i="81"/>
  <c r="AW82" i="81"/>
  <c r="BC82" i="81"/>
  <c r="BB82" i="81"/>
  <c r="BA82" i="81"/>
  <c r="AV82" i="81"/>
  <c r="AX82" i="81"/>
  <c r="AZ82" i="81"/>
  <c r="I37" i="40"/>
  <c r="N37" i="40" s="1"/>
  <c r="BD82" i="81"/>
  <c r="AY82" i="81"/>
  <c r="AO15" i="87"/>
  <c r="AS37" i="81"/>
  <c r="AO37" i="81"/>
  <c r="AN37" i="81"/>
  <c r="AL37" i="81"/>
  <c r="AP37" i="81"/>
  <c r="AT37" i="81"/>
  <c r="AR37" i="81"/>
  <c r="AQ37" i="81"/>
  <c r="AM37" i="81"/>
  <c r="AL106" i="81"/>
  <c r="AT106" i="81"/>
  <c r="AO106" i="81"/>
  <c r="AN106" i="81"/>
  <c r="AP106" i="81"/>
  <c r="AM106" i="81"/>
  <c r="AR106" i="81"/>
  <c r="AQ106" i="81"/>
  <c r="AS106" i="81"/>
  <c r="AJ30" i="87"/>
  <c r="AM29" i="87"/>
  <c r="AM19" i="87"/>
  <c r="AJ44" i="87"/>
  <c r="AT69" i="81"/>
  <c r="AR69" i="81"/>
  <c r="AQ69" i="81"/>
  <c r="H30" i="40"/>
  <c r="M30" i="40" s="1"/>
  <c r="AP69" i="81"/>
  <c r="AO69" i="81"/>
  <c r="AS69" i="81"/>
  <c r="AN69" i="81"/>
  <c r="AL69" i="81"/>
  <c r="AM69" i="81"/>
  <c r="AM40" i="87"/>
  <c r="AM38" i="87"/>
  <c r="AC55" i="87"/>
  <c r="AC56" i="87" s="1"/>
  <c r="AL13" i="87"/>
  <c r="AL12" i="87"/>
  <c r="AS74" i="81"/>
  <c r="AT74" i="81"/>
  <c r="AR74" i="81"/>
  <c r="AQ74" i="81"/>
  <c r="AN74" i="81"/>
  <c r="AP74" i="81"/>
  <c r="AO74" i="81"/>
  <c r="AL74" i="81"/>
  <c r="AM74" i="81"/>
  <c r="AM18" i="87"/>
  <c r="AQ32" i="87"/>
  <c r="I30" i="41"/>
  <c r="AH50" i="87"/>
  <c r="AO10" i="87"/>
  <c r="AR117" i="82"/>
  <c r="AL16" i="87"/>
  <c r="AC59" i="87"/>
  <c r="AC60" i="87" s="1"/>
  <c r="AZ29" i="81"/>
  <c r="AY29" i="81"/>
  <c r="AX29" i="81"/>
  <c r="AW29" i="81"/>
  <c r="BA29" i="81"/>
  <c r="BB29" i="81"/>
  <c r="BD29" i="81"/>
  <c r="BC29" i="81"/>
  <c r="AV29" i="81"/>
  <c r="AN32" i="81"/>
  <c r="AO32" i="81"/>
  <c r="AL32" i="81"/>
  <c r="AS32" i="81"/>
  <c r="AM32" i="81"/>
  <c r="AP32" i="81"/>
  <c r="AT32" i="81"/>
  <c r="AQ32" i="81"/>
  <c r="AR32" i="81"/>
  <c r="AJ39" i="87"/>
  <c r="BA20" i="81"/>
  <c r="BD20" i="81"/>
  <c r="AX20" i="81"/>
  <c r="AY20" i="81"/>
  <c r="AZ20" i="81"/>
  <c r="BC20" i="81"/>
  <c r="AV20" i="81"/>
  <c r="BB20" i="81"/>
  <c r="AW20" i="81"/>
  <c r="AQ14" i="87"/>
  <c r="AG116" i="63"/>
  <c r="BE8" i="81"/>
  <c r="AO49" i="81"/>
  <c r="AS49" i="81"/>
  <c r="AN49" i="81"/>
  <c r="AT49" i="81"/>
  <c r="AM49" i="81"/>
  <c r="AL49" i="81"/>
  <c r="AR49" i="81"/>
  <c r="AP49" i="81"/>
  <c r="AQ49" i="81"/>
  <c r="H20" i="40"/>
  <c r="M20" i="40" s="1"/>
  <c r="AJ22" i="87"/>
  <c r="AQ33" i="87"/>
  <c r="AQ34" i="87"/>
  <c r="AQ57" i="87" s="1"/>
  <c r="AF55" i="87"/>
  <c r="AP17" i="87"/>
  <c r="AS83" i="81"/>
  <c r="AM83" i="81"/>
  <c r="AO83" i="81"/>
  <c r="AQ83" i="81"/>
  <c r="AT83" i="81"/>
  <c r="AN83" i="81"/>
  <c r="AL83" i="81"/>
  <c r="AR83" i="81"/>
  <c r="AP83" i="81"/>
  <c r="AN47" i="87"/>
  <c r="AM43" i="87"/>
  <c r="AM42" i="87"/>
  <c r="AJ27" i="87"/>
  <c r="AB50" i="87"/>
  <c r="C30" i="41"/>
  <c r="AQ11" i="87"/>
  <c r="AT41" i="81"/>
  <c r="AM41" i="81"/>
  <c r="AN41" i="81"/>
  <c r="AO41" i="81"/>
  <c r="AQ41" i="81"/>
  <c r="AR41" i="81"/>
  <c r="AS41" i="81"/>
  <c r="AL41" i="81"/>
  <c r="AP41" i="81"/>
  <c r="AZ101" i="81"/>
  <c r="BB101" i="81"/>
  <c r="BD101" i="81"/>
  <c r="AW101" i="81"/>
  <c r="AV101" i="81"/>
  <c r="AX101" i="81"/>
  <c r="BA101" i="81"/>
  <c r="BC101" i="81"/>
  <c r="AY101" i="81"/>
  <c r="BD63" i="81"/>
  <c r="AX63" i="81"/>
  <c r="BA63" i="81"/>
  <c r="AV63" i="81"/>
  <c r="BB63" i="81"/>
  <c r="AZ63" i="81"/>
  <c r="AY63" i="81"/>
  <c r="AW63" i="81"/>
  <c r="BC63" i="81"/>
  <c r="AN48" i="87"/>
  <c r="AQ20" i="87"/>
  <c r="AX51" i="81"/>
  <c r="AC21" i="40" s="1"/>
  <c r="AH21" i="40" s="1"/>
  <c r="AV51" i="81"/>
  <c r="BA51" i="81"/>
  <c r="AZ51" i="81"/>
  <c r="AW51" i="81"/>
  <c r="AY51" i="81"/>
  <c r="BD51" i="81"/>
  <c r="S21" i="40" s="1"/>
  <c r="X21" i="40" s="1"/>
  <c r="I21" i="40"/>
  <c r="N21" i="40" s="1"/>
  <c r="BC51" i="81"/>
  <c r="BB51" i="81"/>
  <c r="AO104" i="81"/>
  <c r="AT104" i="81"/>
  <c r="AS104" i="81"/>
  <c r="AL104" i="81"/>
  <c r="AM104" i="81"/>
  <c r="AP104" i="81"/>
  <c r="AN104" i="81"/>
  <c r="H45" i="40"/>
  <c r="M45" i="40" s="1"/>
  <c r="AQ104" i="81"/>
  <c r="AR104" i="81"/>
  <c r="AV42" i="81"/>
  <c r="AY42" i="81"/>
  <c r="AZ42" i="81"/>
  <c r="AW42" i="81"/>
  <c r="BD42" i="81"/>
  <c r="BC42" i="81"/>
  <c r="AX42" i="81"/>
  <c r="BA42" i="81"/>
  <c r="BB42" i="81"/>
  <c r="BA50" i="81"/>
  <c r="BD50" i="81"/>
  <c r="AX50" i="81"/>
  <c r="BC50" i="81"/>
  <c r="AV50" i="81"/>
  <c r="BB50" i="81"/>
  <c r="AY50" i="81"/>
  <c r="AW50" i="81"/>
  <c r="AZ50" i="81"/>
  <c r="AT85" i="81"/>
  <c r="AP85" i="81"/>
  <c r="AS85" i="81"/>
  <c r="AO85" i="81"/>
  <c r="AL85" i="81"/>
  <c r="AR85" i="81"/>
  <c r="AN85" i="81"/>
  <c r="AM85" i="81"/>
  <c r="AQ85" i="81"/>
  <c r="BA46" i="81"/>
  <c r="AV46" i="81"/>
  <c r="AZ46" i="81"/>
  <c r="AY46" i="81"/>
  <c r="BB46" i="81"/>
  <c r="AX46" i="81"/>
  <c r="AW46" i="81"/>
  <c r="BC46" i="81"/>
  <c r="BD46" i="81"/>
  <c r="AZ110" i="81"/>
  <c r="AV110" i="81"/>
  <c r="BA110" i="81"/>
  <c r="BD110" i="81"/>
  <c r="BC110" i="81"/>
  <c r="AY110" i="81"/>
  <c r="AW110" i="81"/>
  <c r="AX110" i="81"/>
  <c r="BB110" i="81"/>
  <c r="AO18" i="81"/>
  <c r="AL18" i="81"/>
  <c r="AQ18" i="81"/>
  <c r="AR18" i="81"/>
  <c r="AM18" i="81"/>
  <c r="AS18" i="81"/>
  <c r="AP18" i="81"/>
  <c r="AN18" i="81"/>
  <c r="AT18" i="81"/>
  <c r="AQ44" i="81"/>
  <c r="AS44" i="81"/>
  <c r="AP44" i="81"/>
  <c r="AT44" i="81"/>
  <c r="AO44" i="81"/>
  <c r="AN44" i="81"/>
  <c r="AR44" i="81"/>
  <c r="AL44" i="81"/>
  <c r="AM44" i="81"/>
  <c r="AT62" i="81"/>
  <c r="H27" i="40"/>
  <c r="M27" i="40" s="1"/>
  <c r="AN62" i="81"/>
  <c r="AP62" i="81"/>
  <c r="AQ62" i="81"/>
  <c r="AS62" i="81"/>
  <c r="AM62" i="81"/>
  <c r="AR62" i="81"/>
  <c r="AL62" i="81"/>
  <c r="AO62" i="81"/>
  <c r="AN64" i="81"/>
  <c r="AP64" i="81"/>
  <c r="AT64" i="81"/>
  <c r="AM64" i="81"/>
  <c r="AO64" i="81"/>
  <c r="AS64" i="81"/>
  <c r="AQ64" i="81"/>
  <c r="AL64" i="81"/>
  <c r="AR64" i="81"/>
  <c r="BD88" i="81"/>
  <c r="BA88" i="81"/>
  <c r="BC88" i="81"/>
  <c r="AX88" i="81"/>
  <c r="AY88" i="81"/>
  <c r="BB88" i="81"/>
  <c r="AW88" i="81"/>
  <c r="AV88" i="81"/>
  <c r="AZ88" i="81"/>
  <c r="AZ30" i="81"/>
  <c r="BD30" i="81"/>
  <c r="AX30" i="81"/>
  <c r="AW30" i="81"/>
  <c r="BA30" i="81"/>
  <c r="BB30" i="81"/>
  <c r="AV30" i="81"/>
  <c r="AY30" i="81"/>
  <c r="BC30" i="81"/>
  <c r="AS66" i="81"/>
  <c r="AL66" i="81"/>
  <c r="AO66" i="81"/>
  <c r="AQ66" i="81"/>
  <c r="AN66" i="81"/>
  <c r="AM66" i="81"/>
  <c r="AR66" i="81"/>
  <c r="AP66" i="81"/>
  <c r="AT66" i="81"/>
  <c r="BA107" i="81"/>
  <c r="AW107" i="81"/>
  <c r="AV107" i="81"/>
  <c r="BD107" i="81"/>
  <c r="BB107" i="81"/>
  <c r="AX107" i="81"/>
  <c r="AY107" i="81"/>
  <c r="BC107" i="81"/>
  <c r="AZ107" i="81"/>
  <c r="AZ97" i="81"/>
  <c r="BD97" i="81"/>
  <c r="BB97" i="81"/>
  <c r="AV97" i="81"/>
  <c r="AW97" i="81"/>
  <c r="AX97" i="81"/>
  <c r="BA97" i="81"/>
  <c r="I42" i="40"/>
  <c r="N42" i="40" s="1"/>
  <c r="AY97" i="81"/>
  <c r="BC97" i="81"/>
  <c r="AX15" i="81"/>
  <c r="AW15" i="81"/>
  <c r="BA15" i="81"/>
  <c r="BB15" i="81"/>
  <c r="AY15" i="81"/>
  <c r="AZ15" i="81"/>
  <c r="I10" i="40"/>
  <c r="BC15" i="81"/>
  <c r="BD15" i="81"/>
  <c r="AV15" i="81"/>
  <c r="I11" i="40"/>
  <c r="AR82" i="81"/>
  <c r="AN82" i="81"/>
  <c r="AQ82" i="81"/>
  <c r="AP82" i="81"/>
  <c r="AL82" i="81"/>
  <c r="AM82" i="81"/>
  <c r="H37" i="40"/>
  <c r="M37" i="40" s="1"/>
  <c r="AT82" i="81"/>
  <c r="AS82" i="81"/>
  <c r="AO82" i="81"/>
  <c r="AK15" i="87"/>
  <c r="AW87" i="81"/>
  <c r="AZ87" i="81"/>
  <c r="BB87" i="81"/>
  <c r="AV87" i="81"/>
  <c r="BD87" i="81"/>
  <c r="BA87" i="81"/>
  <c r="AY87" i="81"/>
  <c r="AX87" i="81"/>
  <c r="BC87" i="81"/>
  <c r="AN30" i="87"/>
  <c r="AQ29" i="87"/>
  <c r="AI59" i="87"/>
  <c r="AI60" i="87" s="1"/>
  <c r="AP19" i="87"/>
  <c r="AQ44" i="87"/>
  <c r="BB91" i="81"/>
  <c r="BA91" i="81"/>
  <c r="I38" i="40"/>
  <c r="N38" i="40" s="1"/>
  <c r="AW91" i="81"/>
  <c r="AZ91" i="81"/>
  <c r="BC91" i="81"/>
  <c r="AV91" i="81"/>
  <c r="AY91" i="81"/>
  <c r="AX91" i="81"/>
  <c r="BD91" i="81"/>
  <c r="AJ40" i="87"/>
  <c r="AJ38" i="87"/>
  <c r="AQ12" i="87"/>
  <c r="AQ13" i="87"/>
  <c r="BB72" i="81"/>
  <c r="BC72" i="81"/>
  <c r="BA72" i="81"/>
  <c r="BD72" i="81"/>
  <c r="AY72" i="81"/>
  <c r="AX72" i="81"/>
  <c r="AZ72" i="81"/>
  <c r="AW72" i="81"/>
  <c r="AV72" i="81"/>
  <c r="BC12" i="81"/>
  <c r="AX12" i="81"/>
  <c r="AZ12" i="81"/>
  <c r="BD12" i="81"/>
  <c r="AV12" i="81"/>
  <c r="AW12" i="81"/>
  <c r="BA12" i="81"/>
  <c r="BB12" i="81"/>
  <c r="AY12" i="81"/>
  <c r="AL18" i="87"/>
  <c r="AN32" i="87"/>
  <c r="AQ117" i="82"/>
  <c r="AN10" i="87"/>
  <c r="AJ16" i="87"/>
  <c r="AO29" i="81"/>
  <c r="AM29" i="81"/>
  <c r="AL29" i="81"/>
  <c r="AT29" i="81"/>
  <c r="AP29" i="81"/>
  <c r="AQ29" i="81"/>
  <c r="AN29" i="81"/>
  <c r="AS29" i="81"/>
  <c r="AR29" i="81"/>
  <c r="AN39" i="87"/>
  <c r="AM20" i="81"/>
  <c r="AT20" i="81"/>
  <c r="AL20" i="81"/>
  <c r="AP20" i="81"/>
  <c r="AO20" i="81"/>
  <c r="AR20" i="81"/>
  <c r="AQ20" i="81"/>
  <c r="AN20" i="81"/>
  <c r="AS20" i="81"/>
  <c r="AO14" i="87"/>
  <c r="AR8" i="81"/>
  <c r="AN8" i="81"/>
  <c r="AO8" i="81"/>
  <c r="AP8" i="81"/>
  <c r="AS8" i="81"/>
  <c r="AQ8" i="81"/>
  <c r="AU117" i="81"/>
  <c r="AM8" i="81"/>
  <c r="H8" i="40"/>
  <c r="AL8" i="81"/>
  <c r="AT8" i="81"/>
  <c r="BB53" i="81"/>
  <c r="AV53" i="81"/>
  <c r="AY53" i="81"/>
  <c r="BA53" i="81"/>
  <c r="BD53" i="81"/>
  <c r="S23" i="40" s="1"/>
  <c r="X23" i="40" s="1"/>
  <c r="AW53" i="81"/>
  <c r="BC53" i="81"/>
  <c r="I23" i="40"/>
  <c r="N23" i="40" s="1"/>
  <c r="AZ53" i="81"/>
  <c r="AX53" i="81"/>
  <c r="AC23" i="40" s="1"/>
  <c r="AH23" i="40" s="1"/>
  <c r="AB59" i="87"/>
  <c r="AB60" i="87" s="1"/>
  <c r="AO22" i="87"/>
  <c r="AV100" i="81"/>
  <c r="AX100" i="81"/>
  <c r="BC100" i="81"/>
  <c r="AY100" i="81"/>
  <c r="AW100" i="81"/>
  <c r="AZ100" i="81"/>
  <c r="BA100" i="81"/>
  <c r="BB100" i="81"/>
  <c r="BD100" i="81"/>
  <c r="AO34" i="87"/>
  <c r="AO57" i="87" s="1"/>
  <c r="AO33" i="87"/>
  <c r="AL17" i="87"/>
  <c r="AX96" i="81"/>
  <c r="AC39" i="40" s="1"/>
  <c r="AH39" i="40" s="1"/>
  <c r="BA96" i="81"/>
  <c r="I39" i="40"/>
  <c r="N39" i="40" s="1"/>
  <c r="AY96" i="81"/>
  <c r="BC96" i="81"/>
  <c r="AW96" i="81"/>
  <c r="AZ96" i="81"/>
  <c r="BB96" i="81"/>
  <c r="AV96" i="81"/>
  <c r="BD96" i="81"/>
  <c r="S39" i="40" s="1"/>
  <c r="X39" i="40" s="1"/>
  <c r="AQ47" i="87"/>
  <c r="AO42" i="87"/>
  <c r="AO43" i="87"/>
  <c r="AO27" i="87"/>
  <c r="AB53" i="87"/>
  <c r="AP11" i="87"/>
  <c r="AT101" i="81"/>
  <c r="AR101" i="81"/>
  <c r="AN101" i="81"/>
  <c r="AO101" i="81"/>
  <c r="AM101" i="81"/>
  <c r="AP101" i="81"/>
  <c r="AS101" i="81"/>
  <c r="AL101" i="81"/>
  <c r="AQ101" i="81"/>
  <c r="AN63" i="81"/>
  <c r="AS63" i="81"/>
  <c r="AQ63" i="81"/>
  <c r="AO63" i="81"/>
  <c r="AT63" i="81"/>
  <c r="AM63" i="81"/>
  <c r="AL63" i="81"/>
  <c r="AP63" i="81"/>
  <c r="AR63" i="81"/>
  <c r="AK48" i="87"/>
  <c r="AP20" i="87"/>
  <c r="BD35" i="81"/>
  <c r="BC35" i="81"/>
  <c r="AZ35" i="81"/>
  <c r="AX35" i="81"/>
  <c r="BB35" i="81"/>
  <c r="AW35" i="81"/>
  <c r="AY35" i="81"/>
  <c r="BA35" i="81"/>
  <c r="AV35" i="81"/>
  <c r="AI50" i="87"/>
  <c r="J30" i="41"/>
  <c r="AM42" i="81"/>
  <c r="AN42" i="81"/>
  <c r="AL42" i="81"/>
  <c r="AR42" i="81"/>
  <c r="AP42" i="81"/>
  <c r="AS42" i="81"/>
  <c r="AO42" i="81"/>
  <c r="AT42" i="81"/>
  <c r="AQ42" i="81"/>
  <c r="AS50" i="81"/>
  <c r="AN50" i="81"/>
  <c r="AL50" i="81"/>
  <c r="AR50" i="81"/>
  <c r="AT50" i="81"/>
  <c r="AP50" i="81"/>
  <c r="AO50" i="81"/>
  <c r="AQ50" i="81"/>
  <c r="AM50" i="81"/>
  <c r="AN46" i="81"/>
  <c r="AQ46" i="81"/>
  <c r="AR46" i="81"/>
  <c r="AL46" i="81"/>
  <c r="AP46" i="81"/>
  <c r="AO46" i="81"/>
  <c r="AT46" i="81"/>
  <c r="AM46" i="81"/>
  <c r="AS46" i="81"/>
  <c r="AQ110" i="81"/>
  <c r="AP110" i="81"/>
  <c r="AM110" i="81"/>
  <c r="AR110" i="81"/>
  <c r="AT110" i="81"/>
  <c r="AO110" i="81"/>
  <c r="AL110" i="81"/>
  <c r="AS110" i="81"/>
  <c r="AN110" i="81"/>
  <c r="BD21" i="81"/>
  <c r="AV21" i="81"/>
  <c r="BB21" i="81"/>
  <c r="AX21" i="81"/>
  <c r="BA21" i="81"/>
  <c r="BC21" i="81"/>
  <c r="AW21" i="81"/>
  <c r="AZ21" i="81"/>
  <c r="I13" i="40"/>
  <c r="N13" i="40" s="1"/>
  <c r="AY21" i="81"/>
  <c r="BB94" i="81"/>
  <c r="BC94" i="81"/>
  <c r="AW94" i="81"/>
  <c r="AY94" i="81"/>
  <c r="AV94" i="81"/>
  <c r="AX94" i="81"/>
  <c r="BD94" i="81"/>
  <c r="AZ94" i="81"/>
  <c r="BA94" i="81"/>
  <c r="AZ27" i="81"/>
  <c r="AY27" i="81"/>
  <c r="BA27" i="81"/>
  <c r="AV27" i="81"/>
  <c r="AW27" i="81"/>
  <c r="BD27" i="81"/>
  <c r="AX27" i="81"/>
  <c r="BC27" i="81"/>
  <c r="BB27" i="81"/>
  <c r="AX78" i="81"/>
  <c r="AC35" i="40" s="1"/>
  <c r="AH35" i="40" s="1"/>
  <c r="I35" i="40"/>
  <c r="N35" i="40" s="1"/>
  <c r="AZ78" i="81"/>
  <c r="BC78" i="81"/>
  <c r="AW78" i="81"/>
  <c r="BA78" i="81"/>
  <c r="BB78" i="81"/>
  <c r="AY78" i="81"/>
  <c r="AV78" i="81"/>
  <c r="BD78" i="81"/>
  <c r="S35" i="40" s="1"/>
  <c r="X35" i="40" s="1"/>
  <c r="AY19" i="81"/>
  <c r="AW19" i="81"/>
  <c r="BB19" i="81"/>
  <c r="BC19" i="81"/>
  <c r="BD19" i="81"/>
  <c r="I12" i="40"/>
  <c r="N12" i="40" s="1"/>
  <c r="AX19" i="81"/>
  <c r="BA19" i="81"/>
  <c r="AZ19" i="81"/>
  <c r="AV19" i="81"/>
  <c r="AO26" i="87"/>
  <c r="AI55" i="87"/>
  <c r="AM88" i="81"/>
  <c r="AS88" i="81"/>
  <c r="AR88" i="81"/>
  <c r="AQ88" i="81"/>
  <c r="AT88" i="81"/>
  <c r="AO88" i="81"/>
  <c r="AN88" i="81"/>
  <c r="AP88" i="81"/>
  <c r="AL88" i="81"/>
  <c r="AT30" i="81"/>
  <c r="AN30" i="81"/>
  <c r="AL30" i="81"/>
  <c r="AO30" i="81"/>
  <c r="AR30" i="81"/>
  <c r="AQ30" i="81"/>
  <c r="AP30" i="81"/>
  <c r="AS30" i="81"/>
  <c r="AM30" i="81"/>
  <c r="I41" i="40"/>
  <c r="AZ76" i="81"/>
  <c r="AW76" i="81"/>
  <c r="I40" i="40"/>
  <c r="BA76" i="81"/>
  <c r="AX76" i="81"/>
  <c r="BB76" i="81"/>
  <c r="BD76" i="81"/>
  <c r="AV76" i="81"/>
  <c r="AY76" i="81"/>
  <c r="BC76" i="81"/>
  <c r="AM107" i="81"/>
  <c r="AO107" i="81"/>
  <c r="AP107" i="81"/>
  <c r="AN107" i="81"/>
  <c r="AQ107" i="81"/>
  <c r="AL107" i="81"/>
  <c r="AS107" i="81"/>
  <c r="AR107" i="81"/>
  <c r="AT107" i="81"/>
  <c r="AL97" i="81"/>
  <c r="AS97" i="81"/>
  <c r="H42" i="40"/>
  <c r="M42" i="40" s="1"/>
  <c r="AM97" i="81"/>
  <c r="AR97" i="81"/>
  <c r="AN97" i="81"/>
  <c r="AQ97" i="81"/>
  <c r="AP97" i="81"/>
  <c r="AT97" i="81"/>
  <c r="AO97" i="81"/>
  <c r="AO15" i="81"/>
  <c r="AN15" i="81"/>
  <c r="AM15" i="81"/>
  <c r="H11" i="40"/>
  <c r="AS15" i="81"/>
  <c r="AP15" i="81"/>
  <c r="AR15" i="81"/>
  <c r="AT15" i="81"/>
  <c r="AQ15" i="81"/>
  <c r="AL15" i="81"/>
  <c r="H10" i="40"/>
  <c r="AN15" i="87"/>
  <c r="AS87" i="81"/>
  <c r="AO87" i="81"/>
  <c r="AP87" i="81"/>
  <c r="AL87" i="81"/>
  <c r="AR87" i="81"/>
  <c r="AM87" i="81"/>
  <c r="AQ87" i="81"/>
  <c r="AT87" i="81"/>
  <c r="AN87" i="81"/>
  <c r="AP30" i="87"/>
  <c r="AN29" i="87"/>
  <c r="AN19" i="87"/>
  <c r="AP44" i="87"/>
  <c r="AQ91" i="81"/>
  <c r="AT91" i="81"/>
  <c r="AP91" i="81"/>
  <c r="AR91" i="81"/>
  <c r="AS91" i="81"/>
  <c r="AN91" i="81"/>
  <c r="AO91" i="81"/>
  <c r="AL91" i="81"/>
  <c r="H38" i="40"/>
  <c r="M38" i="40" s="1"/>
  <c r="AM91" i="81"/>
  <c r="AN40" i="87"/>
  <c r="AK38" i="87"/>
  <c r="AM12" i="87"/>
  <c r="AM13" i="87"/>
  <c r="AN72" i="81"/>
  <c r="AQ72" i="81"/>
  <c r="AT72" i="81"/>
  <c r="AM72" i="81"/>
  <c r="AP72" i="81"/>
  <c r="AS72" i="81"/>
  <c r="AR72" i="81"/>
  <c r="AL72" i="81"/>
  <c r="AO72" i="81"/>
  <c r="AL12" i="81"/>
  <c r="AP12" i="81"/>
  <c r="AT12" i="81"/>
  <c r="AS12" i="81"/>
  <c r="AN12" i="81"/>
  <c r="AR12" i="81"/>
  <c r="AO12" i="81"/>
  <c r="AM12" i="81"/>
  <c r="AQ12" i="81"/>
  <c r="AQ18" i="87"/>
  <c r="AL32" i="87"/>
  <c r="AM117" i="82"/>
  <c r="AJ10" i="87"/>
  <c r="AK16" i="87"/>
  <c r="AZ86" i="81"/>
  <c r="BD86" i="81"/>
  <c r="AW86" i="81"/>
  <c r="BC86" i="81"/>
  <c r="BB86" i="81"/>
  <c r="AV86" i="81"/>
  <c r="BA86" i="81"/>
  <c r="AX86" i="81"/>
  <c r="AY86" i="81"/>
  <c r="AE58" i="87"/>
  <c r="BB23" i="81"/>
  <c r="AY23" i="81"/>
  <c r="BD23" i="81"/>
  <c r="AX23" i="81"/>
  <c r="BA23" i="81"/>
  <c r="AZ23" i="81"/>
  <c r="AW23" i="81"/>
  <c r="BC23" i="81"/>
  <c r="AV23" i="81"/>
  <c r="BC45" i="81"/>
  <c r="BB45" i="81"/>
  <c r="AW45" i="81"/>
  <c r="AZ45" i="81"/>
  <c r="BD45" i="81"/>
  <c r="BA45" i="81"/>
  <c r="AX45" i="81"/>
  <c r="AV45" i="81"/>
  <c r="AY45" i="81"/>
  <c r="AO39" i="87"/>
  <c r="AX73" i="81"/>
  <c r="BB73" i="81"/>
  <c r="I31" i="40"/>
  <c r="BA73" i="81"/>
  <c r="I32" i="40"/>
  <c r="AZ73" i="81"/>
  <c r="BC73" i="81"/>
  <c r="AW73" i="81"/>
  <c r="AY73" i="81"/>
  <c r="BD73" i="81"/>
  <c r="AV73" i="81"/>
  <c r="AN14" i="87"/>
  <c r="AQ53" i="81"/>
  <c r="AN53" i="81"/>
  <c r="AB23" i="40" s="1"/>
  <c r="AG23" i="40" s="1"/>
  <c r="AO53" i="81"/>
  <c r="AR53" i="81"/>
  <c r="AP53" i="81"/>
  <c r="AT53" i="81"/>
  <c r="R23" i="40" s="1"/>
  <c r="W23" i="40" s="1"/>
  <c r="H23" i="40"/>
  <c r="M23" i="40" s="1"/>
  <c r="AS53" i="81"/>
  <c r="AM53" i="81"/>
  <c r="AL53" i="81"/>
  <c r="AK22" i="87"/>
  <c r="AR100" i="81"/>
  <c r="AM100" i="81"/>
  <c r="AS100" i="81"/>
  <c r="AT100" i="81"/>
  <c r="AP100" i="81"/>
  <c r="AQ100" i="81"/>
  <c r="AN100" i="81"/>
  <c r="AO100" i="81"/>
  <c r="AL100" i="81"/>
  <c r="AM33" i="87"/>
  <c r="AM34" i="87"/>
  <c r="AM57" i="87" s="1"/>
  <c r="AM17" i="87"/>
  <c r="AZ58" i="81"/>
  <c r="BD58" i="81"/>
  <c r="BA58" i="81"/>
  <c r="AY58" i="81"/>
  <c r="AV58" i="81"/>
  <c r="AX58" i="81"/>
  <c r="AW58" i="81"/>
  <c r="BC58" i="81"/>
  <c r="BB58" i="81"/>
  <c r="AS96" i="81"/>
  <c r="AN96" i="81"/>
  <c r="AB39" i="40" s="1"/>
  <c r="AG39" i="40" s="1"/>
  <c r="AT96" i="81"/>
  <c r="R39" i="40" s="1"/>
  <c r="W39" i="40" s="1"/>
  <c r="AR96" i="81"/>
  <c r="AO96" i="81"/>
  <c r="AM96" i="81"/>
  <c r="H39" i="40"/>
  <c r="M39" i="40" s="1"/>
  <c r="AQ96" i="81"/>
  <c r="AL96" i="81"/>
  <c r="AP96" i="81"/>
  <c r="AJ47" i="87"/>
  <c r="AH59" i="87"/>
  <c r="AH60" i="87" s="1"/>
  <c r="AN42" i="87"/>
  <c r="AN43" i="87"/>
  <c r="AN27" i="87"/>
  <c r="AY89" i="81"/>
  <c r="AZ89" i="81"/>
  <c r="AV89" i="81"/>
  <c r="BB89" i="81"/>
  <c r="BD89" i="81"/>
  <c r="AX89" i="81"/>
  <c r="BC89" i="81"/>
  <c r="BA89" i="81"/>
  <c r="AW89" i="81"/>
  <c r="AM11" i="87"/>
  <c r="I46" i="40"/>
  <c r="N46" i="40" s="1"/>
  <c r="AV108" i="81"/>
  <c r="BC108" i="81"/>
  <c r="BA108" i="81"/>
  <c r="BD108" i="81"/>
  <c r="AY108" i="81"/>
  <c r="AX108" i="81"/>
  <c r="AZ108" i="81"/>
  <c r="BB108" i="81"/>
  <c r="AW108" i="81"/>
  <c r="AL48" i="87"/>
  <c r="AL20" i="87"/>
  <c r="AY48" i="81"/>
  <c r="BC48" i="81"/>
  <c r="BA48" i="81"/>
  <c r="BB48" i="81"/>
  <c r="BD48" i="81"/>
  <c r="AW48" i="81"/>
  <c r="AX48" i="81"/>
  <c r="AZ48" i="81"/>
  <c r="AV48" i="81"/>
  <c r="H13" i="40"/>
  <c r="M13" i="40" s="1"/>
  <c r="AL21" i="81"/>
  <c r="AM21" i="81"/>
  <c r="AN21" i="81"/>
  <c r="AP21" i="81"/>
  <c r="AQ21" i="81"/>
  <c r="AT21" i="81"/>
  <c r="AS21" i="81"/>
  <c r="AR21" i="81"/>
  <c r="AO21" i="81"/>
  <c r="AT78" i="81"/>
  <c r="R35" i="40" s="1"/>
  <c r="W35" i="40" s="1"/>
  <c r="H35" i="40"/>
  <c r="M35" i="40" s="1"/>
  <c r="AL78" i="81"/>
  <c r="AM78" i="81"/>
  <c r="AS78" i="81"/>
  <c r="AR78" i="81"/>
  <c r="AQ78" i="81"/>
  <c r="AN78" i="81"/>
  <c r="AB35" i="40" s="1"/>
  <c r="AG35" i="40" s="1"/>
  <c r="AO78" i="81"/>
  <c r="AP78" i="81"/>
  <c r="AN19" i="81"/>
  <c r="AT19" i="81"/>
  <c r="R12" i="40" s="1"/>
  <c r="W12" i="40" s="1"/>
  <c r="AO19" i="81"/>
  <c r="AP19" i="81"/>
  <c r="AR19" i="81"/>
  <c r="H12" i="40"/>
  <c r="M12" i="40" s="1"/>
  <c r="AS19" i="81"/>
  <c r="AL19" i="81"/>
  <c r="AM19" i="81"/>
  <c r="AQ19" i="81"/>
  <c r="AB116" i="63"/>
  <c r="AF9" i="63"/>
  <c r="AF116" i="63" s="1"/>
  <c r="AI56" i="87"/>
  <c r="AS76" i="81"/>
  <c r="H41" i="40"/>
  <c r="AN76" i="81"/>
  <c r="AP76" i="81"/>
  <c r="AO76" i="81"/>
  <c r="H40" i="40"/>
  <c r="AQ76" i="81"/>
  <c r="AT76" i="81"/>
  <c r="AM76" i="81"/>
  <c r="AL76" i="81"/>
  <c r="AR76" i="81"/>
  <c r="BC10" i="81"/>
  <c r="AY10" i="81"/>
  <c r="BB10" i="81"/>
  <c r="AV10" i="81"/>
  <c r="BD10" i="81"/>
  <c r="AZ10" i="81"/>
  <c r="AX10" i="81"/>
  <c r="BA10" i="81"/>
  <c r="AW10" i="81"/>
  <c r="AY28" i="81"/>
  <c r="BC28" i="81"/>
  <c r="BA28" i="81"/>
  <c r="AV28" i="81"/>
  <c r="AX28" i="81"/>
  <c r="AW28" i="81"/>
  <c r="AZ28" i="81"/>
  <c r="BB28" i="81"/>
  <c r="BD28" i="81"/>
  <c r="BC38" i="81"/>
  <c r="AZ38" i="81"/>
  <c r="AV38" i="81"/>
  <c r="BB38" i="81"/>
  <c r="AW38" i="81"/>
  <c r="AY38" i="81"/>
  <c r="BA38" i="81"/>
  <c r="AX38" i="81"/>
  <c r="BD38" i="81"/>
  <c r="AY67" i="81"/>
  <c r="AZ67" i="81"/>
  <c r="BC67" i="81"/>
  <c r="BB67" i="81"/>
  <c r="AV67" i="81"/>
  <c r="BA67" i="81"/>
  <c r="BD67" i="81"/>
  <c r="AW67" i="81"/>
  <c r="AX67" i="81"/>
  <c r="AJ29" i="87"/>
  <c r="AY39" i="81"/>
  <c r="BD39" i="81"/>
  <c r="BB39" i="81"/>
  <c r="AX39" i="81"/>
  <c r="AW39" i="81"/>
  <c r="BC39" i="81"/>
  <c r="AZ39" i="81"/>
  <c r="BA39" i="81"/>
  <c r="I17" i="40"/>
  <c r="N17" i="40" s="1"/>
  <c r="AV39" i="81"/>
  <c r="AO19" i="87"/>
  <c r="AQ40" i="87"/>
  <c r="AL38" i="87"/>
  <c r="AJ12" i="87"/>
  <c r="AJ13" i="87"/>
  <c r="BD61" i="81"/>
  <c r="AW61" i="81"/>
  <c r="BC61" i="81"/>
  <c r="AX61" i="81"/>
  <c r="AY61" i="81"/>
  <c r="AV61" i="81"/>
  <c r="BA61" i="81"/>
  <c r="AZ61" i="81"/>
  <c r="BB61" i="81"/>
  <c r="BB60" i="81"/>
  <c r="BC60" i="81"/>
  <c r="AW60" i="81"/>
  <c r="AY60" i="81"/>
  <c r="AX60" i="81"/>
  <c r="AV60" i="81"/>
  <c r="BD60" i="81"/>
  <c r="BA60" i="81"/>
  <c r="I26" i="40"/>
  <c r="N26" i="40" s="1"/>
  <c r="AZ60" i="81"/>
  <c r="AH55" i="87"/>
  <c r="AH56" i="87" s="1"/>
  <c r="AJ32" i="87"/>
  <c r="AK10" i="87"/>
  <c r="AN117" i="82"/>
  <c r="AM16" i="87"/>
  <c r="AP86" i="81"/>
  <c r="AO86" i="81"/>
  <c r="AS86" i="81"/>
  <c r="AM86" i="81"/>
  <c r="AQ86" i="81"/>
  <c r="AL86" i="81"/>
  <c r="AR86" i="81"/>
  <c r="AT86" i="81"/>
  <c r="AN86" i="81"/>
  <c r="AQ23" i="81"/>
  <c r="AP23" i="81"/>
  <c r="AL23" i="81"/>
  <c r="AO23" i="81"/>
  <c r="AR23" i="81"/>
  <c r="AS23" i="81"/>
  <c r="AM23" i="81"/>
  <c r="AN23" i="81"/>
  <c r="AT23" i="81"/>
  <c r="AR45" i="81"/>
  <c r="AL45" i="81"/>
  <c r="AN45" i="81"/>
  <c r="AM45" i="81"/>
  <c r="AO45" i="81"/>
  <c r="AS45" i="81"/>
  <c r="AQ45" i="81"/>
  <c r="AT45" i="81"/>
  <c r="AP45" i="81"/>
  <c r="AQ39" i="87"/>
  <c r="H32" i="40"/>
  <c r="AT73" i="81"/>
  <c r="AL73" i="81"/>
  <c r="AN73" i="81"/>
  <c r="AS73" i="81"/>
  <c r="AM73" i="81"/>
  <c r="AR73" i="81"/>
  <c r="AO73" i="81"/>
  <c r="AP73" i="81"/>
  <c r="H31" i="40"/>
  <c r="AQ73" i="81"/>
  <c r="AP14" i="87"/>
  <c r="AD37" i="63"/>
  <c r="AH37" i="63" s="1"/>
  <c r="AD62" i="63"/>
  <c r="AH62" i="63" s="1"/>
  <c r="AD50" i="63"/>
  <c r="AH50" i="63" s="1"/>
  <c r="AD85" i="63"/>
  <c r="AH85" i="63" s="1"/>
  <c r="AD42" i="63"/>
  <c r="AH42" i="63" s="1"/>
  <c r="AD12" i="63"/>
  <c r="AH12" i="63" s="1"/>
  <c r="AD63" i="63"/>
  <c r="AH63" i="63" s="1"/>
  <c r="AD84" i="63"/>
  <c r="AH84" i="63" s="1"/>
  <c r="AD95" i="63"/>
  <c r="AH95" i="63" s="1"/>
  <c r="AD27" i="63"/>
  <c r="AH27" i="63" s="1"/>
  <c r="AD70" i="63"/>
  <c r="AH70" i="63" s="1"/>
  <c r="AD101" i="63"/>
  <c r="AH101" i="63" s="1"/>
  <c r="AD109" i="63"/>
  <c r="AH109" i="63" s="1"/>
  <c r="AD21" i="63"/>
  <c r="AH21" i="63" s="1"/>
  <c r="AD83" i="63"/>
  <c r="AH83" i="63" s="1"/>
  <c r="AD75" i="63"/>
  <c r="AH75" i="63" s="1"/>
  <c r="AD102" i="63"/>
  <c r="AH102" i="63" s="1"/>
  <c r="AD66" i="63"/>
  <c r="AH66" i="63" s="1"/>
  <c r="AD107" i="63"/>
  <c r="AH107" i="63" s="1"/>
  <c r="AD105" i="63"/>
  <c r="AH105" i="63" s="1"/>
  <c r="AD40" i="63"/>
  <c r="AH40" i="63" s="1"/>
  <c r="AD88" i="63"/>
  <c r="AH88" i="63" s="1"/>
  <c r="AD90" i="63"/>
  <c r="AH90" i="63" s="1"/>
  <c r="AD54" i="63"/>
  <c r="AH54" i="63" s="1"/>
  <c r="AD96" i="63"/>
  <c r="AH96" i="63" s="1"/>
  <c r="AD22" i="63"/>
  <c r="AH22" i="63" s="1"/>
  <c r="AD67" i="63"/>
  <c r="AH67" i="63" s="1"/>
  <c r="AD32" i="63"/>
  <c r="AH32" i="63" s="1"/>
  <c r="AD115" i="63"/>
  <c r="AH115" i="63" s="1"/>
  <c r="AD51" i="63"/>
  <c r="AH51" i="63" s="1"/>
  <c r="AD16" i="63"/>
  <c r="AH16" i="63" s="1"/>
  <c r="AD76" i="63"/>
  <c r="AH76" i="63" s="1"/>
  <c r="AD60" i="63"/>
  <c r="AH60" i="63" s="1"/>
  <c r="AD35" i="63"/>
  <c r="AH35" i="63" s="1"/>
  <c r="AD59" i="63"/>
  <c r="AH59" i="63" s="1"/>
  <c r="AD79" i="63"/>
  <c r="AH79" i="63" s="1"/>
  <c r="AD114" i="63"/>
  <c r="AH114" i="63" s="1"/>
  <c r="AD23" i="63"/>
  <c r="AH23" i="63" s="1"/>
  <c r="AD33" i="63"/>
  <c r="AH33" i="63" s="1"/>
  <c r="AD30" i="63"/>
  <c r="AH30" i="63" s="1"/>
  <c r="AD69" i="63"/>
  <c r="AH69" i="63" s="1"/>
  <c r="AD11" i="63"/>
  <c r="AH11" i="63" s="1"/>
  <c r="AD31" i="63"/>
  <c r="AH31" i="63" s="1"/>
  <c r="AD44" i="63"/>
  <c r="AH44" i="63" s="1"/>
  <c r="AD89" i="63"/>
  <c r="AH89" i="63" s="1"/>
  <c r="AD82" i="63"/>
  <c r="AH82" i="63" s="1"/>
  <c r="AD43" i="63"/>
  <c r="AH43" i="63" s="1"/>
  <c r="AD17" i="63"/>
  <c r="AH17" i="63" s="1"/>
  <c r="AD58" i="63"/>
  <c r="AH58" i="63" s="1"/>
  <c r="AD68" i="63"/>
  <c r="AH68" i="63" s="1"/>
  <c r="AD57" i="63"/>
  <c r="AH57" i="63" s="1"/>
  <c r="AD104" i="63"/>
  <c r="AH104" i="63" s="1"/>
  <c r="AD61" i="63"/>
  <c r="AH61" i="63" s="1"/>
  <c r="AD72" i="63"/>
  <c r="AH72" i="63" s="1"/>
  <c r="AD112" i="63"/>
  <c r="AH112" i="63" s="1"/>
  <c r="AD80" i="63"/>
  <c r="AH80" i="63" s="1"/>
  <c r="AD38" i="63"/>
  <c r="AH38" i="63" s="1"/>
  <c r="AD87" i="63"/>
  <c r="AH87" i="63" s="1"/>
  <c r="AD10" i="63"/>
  <c r="AH10" i="63" s="1"/>
  <c r="AD111" i="63"/>
  <c r="AH111" i="63" s="1"/>
  <c r="AD86" i="63"/>
  <c r="AH86" i="63" s="1"/>
  <c r="AD46" i="63"/>
  <c r="AH46" i="63" s="1"/>
  <c r="AD103" i="63"/>
  <c r="AH103" i="63" s="1"/>
  <c r="AD98" i="63"/>
  <c r="AH98" i="63" s="1"/>
  <c r="AD45" i="63"/>
  <c r="AH45" i="63" s="1"/>
  <c r="AD18" i="63"/>
  <c r="AH18" i="63" s="1"/>
  <c r="AD55" i="63"/>
  <c r="AH55" i="63" s="1"/>
  <c r="AD19" i="63"/>
  <c r="AH19" i="63" s="1"/>
  <c r="AD13" i="63"/>
  <c r="AH13" i="63" s="1"/>
  <c r="AD52" i="63"/>
  <c r="AH52" i="63" s="1"/>
  <c r="AD113" i="63"/>
  <c r="AH113" i="63" s="1"/>
  <c r="AD94" i="63"/>
  <c r="AH94" i="63" s="1"/>
  <c r="AD53" i="63"/>
  <c r="AH53" i="63" s="1"/>
  <c r="AD97" i="63"/>
  <c r="AH97" i="63" s="1"/>
  <c r="AD56" i="63"/>
  <c r="AH56" i="63" s="1"/>
  <c r="AD9" i="63"/>
  <c r="AD15" i="63"/>
  <c r="AH15" i="63" s="1"/>
  <c r="AD65" i="63"/>
  <c r="AH65" i="63" s="1"/>
  <c r="AD73" i="63"/>
  <c r="AH73" i="63" s="1"/>
  <c r="AD74" i="63"/>
  <c r="AH74" i="63" s="1"/>
  <c r="AD106" i="63"/>
  <c r="AH106" i="63" s="1"/>
  <c r="AD64" i="63"/>
  <c r="AH64" i="63" s="1"/>
  <c r="AD71" i="63"/>
  <c r="AH71" i="63" s="1"/>
  <c r="AD28" i="63"/>
  <c r="AH28" i="63" s="1"/>
  <c r="AD25" i="63"/>
  <c r="AH25" i="63" s="1"/>
  <c r="AD77" i="63"/>
  <c r="AH77" i="63" s="1"/>
  <c r="AD26" i="63"/>
  <c r="AH26" i="63" s="1"/>
  <c r="AD24" i="63"/>
  <c r="AH24" i="63" s="1"/>
  <c r="AD48" i="63"/>
  <c r="AH48" i="63" s="1"/>
  <c r="AD36" i="63"/>
  <c r="AH36" i="63" s="1"/>
  <c r="AD47" i="63"/>
  <c r="AH47" i="63" s="1"/>
  <c r="AD91" i="63"/>
  <c r="AH91" i="63" s="1"/>
  <c r="AD110" i="63"/>
  <c r="AH110" i="63" s="1"/>
  <c r="AD34" i="63"/>
  <c r="AH34" i="63" s="1"/>
  <c r="AD49" i="63"/>
  <c r="AH49" i="63" s="1"/>
  <c r="AD14" i="63"/>
  <c r="AH14" i="63" s="1"/>
  <c r="AD108" i="63"/>
  <c r="AH108" i="63" s="1"/>
  <c r="AD41" i="63"/>
  <c r="AH41" i="63" s="1"/>
  <c r="AD29" i="63"/>
  <c r="AH29" i="63" s="1"/>
  <c r="AD81" i="63"/>
  <c r="AH81" i="63" s="1"/>
  <c r="AD93" i="63"/>
  <c r="AH93" i="63" s="1"/>
  <c r="AD78" i="63"/>
  <c r="AH78" i="63" s="1"/>
  <c r="AD100" i="63"/>
  <c r="AH100" i="63" s="1"/>
  <c r="AD92" i="63"/>
  <c r="AH92" i="63" s="1"/>
  <c r="AD39" i="63"/>
  <c r="AH39" i="63" s="1"/>
  <c r="AD99" i="63"/>
  <c r="AH99" i="63" s="1"/>
  <c r="AD20" i="63"/>
  <c r="AH20" i="63" s="1"/>
  <c r="AM22" i="87"/>
  <c r="AP34" i="87"/>
  <c r="AP57" i="87" s="1"/>
  <c r="AP33" i="87"/>
  <c r="AO17" i="87"/>
  <c r="AN58" i="81"/>
  <c r="AO58" i="81"/>
  <c r="AS58" i="81"/>
  <c r="AT58" i="81"/>
  <c r="AQ58" i="81"/>
  <c r="AR58" i="81"/>
  <c r="AP58" i="81"/>
  <c r="AL58" i="81"/>
  <c r="AM58" i="81"/>
  <c r="AO47" i="87"/>
  <c r="AQ42" i="87"/>
  <c r="AQ43" i="87"/>
  <c r="AQ27" i="87"/>
  <c r="AM89" i="81"/>
  <c r="AN89" i="81"/>
  <c r="AP89" i="81"/>
  <c r="AT89" i="81"/>
  <c r="AS89" i="81"/>
  <c r="AO89" i="81"/>
  <c r="AQ89" i="81"/>
  <c r="AR89" i="81"/>
  <c r="AL89" i="81"/>
  <c r="AL11" i="87"/>
  <c r="AL108" i="81"/>
  <c r="AN108" i="81"/>
  <c r="AR108" i="81"/>
  <c r="AO108" i="81"/>
  <c r="AT108" i="81"/>
  <c r="AS108" i="81"/>
  <c r="AQ108" i="81"/>
  <c r="H46" i="40"/>
  <c r="M46" i="40" s="1"/>
  <c r="AP108" i="81"/>
  <c r="AM108" i="81"/>
  <c r="AP48" i="87"/>
  <c r="AO20" i="87"/>
  <c r="AP48" i="81"/>
  <c r="AT48" i="81"/>
  <c r="AS48" i="81"/>
  <c r="AN48" i="81"/>
  <c r="AO48" i="81"/>
  <c r="AR48" i="81"/>
  <c r="AQ48" i="81"/>
  <c r="AM48" i="81"/>
  <c r="AL48" i="81"/>
  <c r="AY65" i="81"/>
  <c r="AX65" i="81"/>
  <c r="BB65" i="81"/>
  <c r="BD65" i="81"/>
  <c r="AV65" i="81"/>
  <c r="BC65" i="81"/>
  <c r="AW65" i="81"/>
  <c r="BA65" i="81"/>
  <c r="AZ65" i="81"/>
  <c r="AT94" i="81"/>
  <c r="AO94" i="81"/>
  <c r="AM94" i="81"/>
  <c r="AS94" i="81"/>
  <c r="AP94" i="81"/>
  <c r="AQ94" i="81"/>
  <c r="AL94" i="81"/>
  <c r="AN94" i="81"/>
  <c r="AR94" i="81"/>
  <c r="AP27" i="81"/>
  <c r="AN27" i="81"/>
  <c r="AL27" i="81"/>
  <c r="AM27" i="81"/>
  <c r="AS27" i="81"/>
  <c r="AQ27" i="81"/>
  <c r="AT27" i="81"/>
  <c r="AR27" i="81"/>
  <c r="AO27" i="81"/>
  <c r="AW90" i="81"/>
  <c r="AX90" i="81"/>
  <c r="BD90" i="81"/>
  <c r="BA90" i="81"/>
  <c r="BB90" i="81"/>
  <c r="AZ90" i="81"/>
  <c r="AV90" i="81"/>
  <c r="AY90" i="81"/>
  <c r="BC90" i="81"/>
  <c r="AY26" i="81"/>
  <c r="BD26" i="81"/>
  <c r="AW26" i="81"/>
  <c r="AX26" i="81"/>
  <c r="AV26" i="81"/>
  <c r="AZ26" i="81"/>
  <c r="BC26" i="81"/>
  <c r="BB26" i="81"/>
  <c r="I14" i="40"/>
  <c r="N14" i="40" s="1"/>
  <c r="BA26" i="81"/>
  <c r="AP52" i="81"/>
  <c r="AT52" i="81"/>
  <c r="R22" i="40" s="1"/>
  <c r="W22" i="40" s="1"/>
  <c r="AO52" i="81"/>
  <c r="AM52" i="81"/>
  <c r="AR52" i="81"/>
  <c r="AQ52" i="81"/>
  <c r="H22" i="40"/>
  <c r="M22" i="40" s="1"/>
  <c r="AL52" i="81"/>
  <c r="AN52" i="81"/>
  <c r="AB22" i="40" s="1"/>
  <c r="AG22" i="40" s="1"/>
  <c r="AS52" i="81"/>
  <c r="AS65" i="81"/>
  <c r="AR65" i="81"/>
  <c r="AP65" i="81"/>
  <c r="AN65" i="81"/>
  <c r="AO65" i="81"/>
  <c r="AT65" i="81"/>
  <c r="AM65" i="81"/>
  <c r="AL65" i="81"/>
  <c r="AQ65" i="81"/>
  <c r="AT35" i="81"/>
  <c r="AS35" i="81"/>
  <c r="AL35" i="81"/>
  <c r="AP35" i="81"/>
  <c r="AM35" i="81"/>
  <c r="AQ35" i="81"/>
  <c r="AN35" i="81"/>
  <c r="AR35" i="81"/>
  <c r="AO35" i="81"/>
  <c r="AL51" i="81"/>
  <c r="AS51" i="81"/>
  <c r="AM51" i="81"/>
  <c r="AO51" i="81"/>
  <c r="AN51" i="81"/>
  <c r="AB21" i="40" s="1"/>
  <c r="AG21" i="40" s="1"/>
  <c r="AQ51" i="81"/>
  <c r="AP51" i="81"/>
  <c r="AR51" i="81"/>
  <c r="H21" i="40"/>
  <c r="M21" i="40" s="1"/>
  <c r="AT51" i="81"/>
  <c r="R21" i="40" s="1"/>
  <c r="W21" i="40" s="1"/>
  <c r="AV11" i="81"/>
  <c r="AX11" i="81"/>
  <c r="AW11" i="81"/>
  <c r="BA11" i="81"/>
  <c r="BC11" i="81"/>
  <c r="AY11" i="81"/>
  <c r="AZ11" i="81"/>
  <c r="BD11" i="81"/>
  <c r="BB11" i="81"/>
  <c r="AM21" i="87"/>
  <c r="AZ93" i="81"/>
  <c r="AW93" i="81"/>
  <c r="BC93" i="81"/>
  <c r="AY93" i="81"/>
  <c r="AV93" i="81"/>
  <c r="BB93" i="81"/>
  <c r="AX93" i="81"/>
  <c r="BA93" i="81"/>
  <c r="BD93" i="81"/>
  <c r="BA14" i="81"/>
  <c r="BC14" i="81"/>
  <c r="AY14" i="81"/>
  <c r="BB14" i="81"/>
  <c r="AV14" i="81"/>
  <c r="AW14" i="81"/>
  <c r="BD14" i="81"/>
  <c r="AX14" i="81"/>
  <c r="AZ14" i="81"/>
  <c r="AK26" i="87"/>
  <c r="BC34" i="81"/>
  <c r="AV34" i="81"/>
  <c r="AW34" i="81"/>
  <c r="AZ34" i="81"/>
  <c r="I15" i="40"/>
  <c r="N15" i="40" s="1"/>
  <c r="BA34" i="81"/>
  <c r="AY34" i="81"/>
  <c r="BB34" i="81"/>
  <c r="BD34" i="81"/>
  <c r="S15" i="40" s="1"/>
  <c r="X15" i="40" s="1"/>
  <c r="AX34" i="81"/>
  <c r="H30" i="41"/>
  <c r="AG50" i="87"/>
  <c r="AO90" i="81"/>
  <c r="AT90" i="81"/>
  <c r="AP90" i="81"/>
  <c r="AL90" i="81"/>
  <c r="AN90" i="81"/>
  <c r="AM90" i="81"/>
  <c r="AR90" i="81"/>
  <c r="AQ90" i="81"/>
  <c r="AS90" i="81"/>
  <c r="BC105" i="81"/>
  <c r="AY105" i="81"/>
  <c r="AV105" i="81"/>
  <c r="BB105" i="81"/>
  <c r="AZ105" i="81"/>
  <c r="BA105" i="81"/>
  <c r="AW105" i="81"/>
  <c r="AX105" i="81"/>
  <c r="BD105" i="81"/>
  <c r="AQ10" i="81"/>
  <c r="AS10" i="81"/>
  <c r="AM10" i="81"/>
  <c r="AO10" i="81"/>
  <c r="AR10" i="81"/>
  <c r="AN10" i="81"/>
  <c r="AT10" i="81"/>
  <c r="AL10" i="81"/>
  <c r="AP10" i="81"/>
  <c r="AL28" i="81"/>
  <c r="AM28" i="81"/>
  <c r="AR28" i="81"/>
  <c r="AQ28" i="81"/>
  <c r="AP28" i="81"/>
  <c r="AS28" i="81"/>
  <c r="AN28" i="81"/>
  <c r="AO28" i="81"/>
  <c r="AT28" i="81"/>
  <c r="AD58" i="87"/>
  <c r="AM38" i="81"/>
  <c r="AN38" i="81"/>
  <c r="AS38" i="81"/>
  <c r="AT38" i="81"/>
  <c r="AO38" i="81"/>
  <c r="AR38" i="81"/>
  <c r="AQ38" i="81"/>
  <c r="AL38" i="81"/>
  <c r="AP38" i="81"/>
  <c r="AM67" i="81"/>
  <c r="AR67" i="81"/>
  <c r="AS67" i="81"/>
  <c r="AO67" i="81"/>
  <c r="AP67" i="81"/>
  <c r="AQ67" i="81"/>
  <c r="AL67" i="81"/>
  <c r="AT67" i="81"/>
  <c r="AN67" i="81"/>
  <c r="AM15" i="87"/>
  <c r="AF50" i="87"/>
  <c r="AF54" i="87" s="1"/>
  <c r="G30" i="41"/>
  <c r="AK30" i="87"/>
  <c r="AO29" i="87"/>
  <c r="H17" i="40"/>
  <c r="M17" i="40" s="1"/>
  <c r="AP39" i="81"/>
  <c r="AM39" i="81"/>
  <c r="AR39" i="81"/>
  <c r="AO39" i="81"/>
  <c r="AS39" i="81"/>
  <c r="AL39" i="81"/>
  <c r="AN39" i="81"/>
  <c r="AQ39" i="81"/>
  <c r="AT39" i="81"/>
  <c r="AJ19" i="87"/>
  <c r="AM44" i="87"/>
  <c r="AO40" i="87"/>
  <c r="AN38" i="87"/>
  <c r="AK13" i="87"/>
  <c r="AK12" i="87"/>
  <c r="AN61" i="81"/>
  <c r="AM61" i="81"/>
  <c r="AQ61" i="81"/>
  <c r="AO61" i="81"/>
  <c r="AT61" i="81"/>
  <c r="AR61" i="81"/>
  <c r="AL61" i="81"/>
  <c r="AP61" i="81"/>
  <c r="AS61" i="81"/>
  <c r="AP60" i="81"/>
  <c r="AN60" i="81"/>
  <c r="AT60" i="81"/>
  <c r="AM60" i="81"/>
  <c r="AL60" i="81"/>
  <c r="AS60" i="81"/>
  <c r="H26" i="40"/>
  <c r="M26" i="40" s="1"/>
  <c r="AR60" i="81"/>
  <c r="AO60" i="81"/>
  <c r="AQ60" i="81"/>
  <c r="AO18" i="87"/>
  <c r="AO32" i="87"/>
  <c r="AP117" i="82"/>
  <c r="AM10" i="87"/>
  <c r="AP16" i="87"/>
  <c r="BD25" i="81"/>
  <c r="AY25" i="81"/>
  <c r="BB25" i="81"/>
  <c r="I28" i="40"/>
  <c r="N28" i="40" s="1"/>
  <c r="BC25" i="81"/>
  <c r="AX25" i="81"/>
  <c r="BA25" i="81"/>
  <c r="AW25" i="81"/>
  <c r="AZ25" i="81"/>
  <c r="AV25" i="81"/>
  <c r="AX103" i="81"/>
  <c r="AC44" i="40" s="1"/>
  <c r="AH44" i="40" s="1"/>
  <c r="AV103" i="81"/>
  <c r="BB103" i="81"/>
  <c r="BD103" i="81"/>
  <c r="S44" i="40" s="1"/>
  <c r="X44" i="40" s="1"/>
  <c r="BA103" i="81"/>
  <c r="I44" i="40"/>
  <c r="N44" i="40" s="1"/>
  <c r="BC103" i="81"/>
  <c r="AZ103" i="81"/>
  <c r="AW103" i="81"/>
  <c r="AY103" i="81"/>
  <c r="BC79" i="81"/>
  <c r="BD79" i="81"/>
  <c r="AY79" i="81"/>
  <c r="AZ79" i="81"/>
  <c r="BB79" i="81"/>
  <c r="AW79" i="81"/>
  <c r="I36" i="40"/>
  <c r="N36" i="40" s="1"/>
  <c r="BA79" i="81"/>
  <c r="AV79" i="81"/>
  <c r="AX79" i="81"/>
  <c r="BA112" i="81"/>
  <c r="AY112" i="81"/>
  <c r="AZ112" i="81"/>
  <c r="BD112" i="81"/>
  <c r="BC112" i="81"/>
  <c r="AV112" i="81"/>
  <c r="AX112" i="81"/>
  <c r="BB112" i="81"/>
  <c r="AW112" i="81"/>
  <c r="AW43" i="81"/>
  <c r="AX43" i="81"/>
  <c r="AZ43" i="81"/>
  <c r="BA43" i="81"/>
  <c r="I18" i="40"/>
  <c r="N18" i="40" s="1"/>
  <c r="BB43" i="81"/>
  <c r="BD43" i="81"/>
  <c r="BC43" i="81"/>
  <c r="AY43" i="81"/>
  <c r="AV43" i="81"/>
  <c r="BA71" i="81"/>
  <c r="BC71" i="81"/>
  <c r="BD71" i="81"/>
  <c r="AX71" i="81"/>
  <c r="BB71" i="81"/>
  <c r="AY71" i="81"/>
  <c r="AV71" i="81"/>
  <c r="AW71" i="81"/>
  <c r="AZ71" i="81"/>
  <c r="AL39" i="87"/>
  <c r="AX98" i="81"/>
  <c r="BD98" i="81"/>
  <c r="BC98" i="81"/>
  <c r="AV98" i="81"/>
  <c r="BA98" i="81"/>
  <c r="AY98" i="81"/>
  <c r="AZ98" i="81"/>
  <c r="AW98" i="81"/>
  <c r="BB98" i="81"/>
  <c r="AB55" i="87"/>
  <c r="AB56" i="87" s="1"/>
  <c r="AJ14" i="87"/>
  <c r="AD119" i="63"/>
  <c r="AD118" i="63"/>
  <c r="AD120" i="63"/>
  <c r="AD123" i="63"/>
  <c r="AD117" i="63"/>
  <c r="AD121" i="63"/>
  <c r="AD122" i="63"/>
  <c r="AN22" i="87"/>
  <c r="AL33" i="87"/>
  <c r="AL34" i="87"/>
  <c r="AL57" i="87" s="1"/>
  <c r="AQ17" i="87"/>
  <c r="BA102" i="81"/>
  <c r="AV102" i="81"/>
  <c r="AZ102" i="81"/>
  <c r="BD102" i="81"/>
  <c r="BB102" i="81"/>
  <c r="BC102" i="81"/>
  <c r="AW102" i="81"/>
  <c r="AX102" i="81"/>
  <c r="AY102" i="81"/>
  <c r="AX47" i="81"/>
  <c r="AW47" i="81"/>
  <c r="I19" i="40"/>
  <c r="N19" i="40" s="1"/>
  <c r="BC47" i="81"/>
  <c r="AY47" i="81"/>
  <c r="BD47" i="81"/>
  <c r="S19" i="40" s="1"/>
  <c r="X19" i="40" s="1"/>
  <c r="BA47" i="81"/>
  <c r="BB47" i="81"/>
  <c r="AV47" i="81"/>
  <c r="AZ47" i="81"/>
  <c r="AP47" i="87"/>
  <c r="AL42" i="87"/>
  <c r="AL43" i="87"/>
  <c r="AP27" i="87"/>
  <c r="AW81" i="81"/>
  <c r="AZ81" i="81"/>
  <c r="BB81" i="81"/>
  <c r="AV81" i="81"/>
  <c r="BA81" i="81"/>
  <c r="AY81" i="81"/>
  <c r="AX81" i="81"/>
  <c r="BD81" i="81"/>
  <c r="BC81" i="81"/>
  <c r="AJ11" i="87"/>
  <c r="AF59" i="87"/>
  <c r="AF60" i="87" s="1"/>
  <c r="AV70" i="81"/>
  <c r="AZ70" i="81"/>
  <c r="BC70" i="81"/>
  <c r="BB70" i="81"/>
  <c r="AW70" i="81"/>
  <c r="AY70" i="81"/>
  <c r="AX70" i="81"/>
  <c r="BD70" i="81"/>
  <c r="BA70" i="81"/>
  <c r="AJ48" i="87"/>
  <c r="AD53" i="87"/>
  <c r="AJ20" i="87"/>
  <c r="AY75" i="81"/>
  <c r="AV75" i="81"/>
  <c r="BB75" i="81"/>
  <c r="BC75" i="81"/>
  <c r="AX75" i="81"/>
  <c r="AC33" i="40" s="1"/>
  <c r="AH33" i="40" s="1"/>
  <c r="AW75" i="81"/>
  <c r="BA75" i="81"/>
  <c r="AZ75" i="81"/>
  <c r="I33" i="40"/>
  <c r="N33" i="40" s="1"/>
  <c r="BD75" i="81"/>
  <c r="S33" i="40" s="1"/>
  <c r="X33" i="40" s="1"/>
  <c r="AN26" i="81"/>
  <c r="H14" i="40"/>
  <c r="M14" i="40" s="1"/>
  <c r="AT26" i="81"/>
  <c r="AS26" i="81"/>
  <c r="AO26" i="81"/>
  <c r="AR26" i="81"/>
  <c r="AQ26" i="81"/>
  <c r="AM26" i="81"/>
  <c r="AL26" i="81"/>
  <c r="AP26" i="81"/>
  <c r="AX77" i="81"/>
  <c r="AC34" i="40" s="1"/>
  <c r="AH34" i="40" s="1"/>
  <c r="BB77" i="81"/>
  <c r="I34" i="40"/>
  <c r="N34" i="40" s="1"/>
  <c r="AV77" i="81"/>
  <c r="BA77" i="81"/>
  <c r="AW77" i="81"/>
  <c r="AY77" i="81"/>
  <c r="AZ77" i="81"/>
  <c r="BD77" i="81"/>
  <c r="S34" i="40" s="1"/>
  <c r="X34" i="40" s="1"/>
  <c r="BC77" i="81"/>
  <c r="AG55" i="87"/>
  <c r="AG56" i="87" s="1"/>
  <c r="AO11" i="81"/>
  <c r="AT11" i="81"/>
  <c r="AN11" i="81"/>
  <c r="AP11" i="81"/>
  <c r="AQ11" i="81"/>
  <c r="AR11" i="81"/>
  <c r="AL11" i="81"/>
  <c r="AM11" i="81"/>
  <c r="AS11" i="81"/>
  <c r="AT93" i="81"/>
  <c r="AQ93" i="81"/>
  <c r="AO93" i="81"/>
  <c r="AP93" i="81"/>
  <c r="AN93" i="81"/>
  <c r="AL93" i="81"/>
  <c r="AS93" i="81"/>
  <c r="AR93" i="81"/>
  <c r="AM93" i="81"/>
  <c r="AD59" i="87"/>
  <c r="AD60" i="87" s="1"/>
  <c r="AR14" i="81"/>
  <c r="AN14" i="81"/>
  <c r="AQ14" i="81"/>
  <c r="AT14" i="81"/>
  <c r="AS14" i="81"/>
  <c r="AL14" i="81"/>
  <c r="AM14" i="81"/>
  <c r="AO14" i="81"/>
  <c r="AP14" i="81"/>
  <c r="AR34" i="81"/>
  <c r="H15" i="40"/>
  <c r="M15" i="40" s="1"/>
  <c r="AN34" i="81"/>
  <c r="AB15" i="40" s="1"/>
  <c r="AG15" i="40" s="1"/>
  <c r="AS34" i="81"/>
  <c r="AP34" i="81"/>
  <c r="AO34" i="81"/>
  <c r="AQ34" i="81"/>
  <c r="AL34" i="81"/>
  <c r="AM34" i="81"/>
  <c r="AT34" i="81"/>
  <c r="AC53" i="87"/>
  <c r="AT105" i="81"/>
  <c r="AN105" i="81"/>
  <c r="AQ105" i="81"/>
  <c r="AM105" i="81"/>
  <c r="AO105" i="81"/>
  <c r="AP105" i="81"/>
  <c r="AR105" i="81"/>
  <c r="AL105" i="81"/>
  <c r="AS105" i="81"/>
  <c r="BC17" i="81"/>
  <c r="AY17" i="81"/>
  <c r="AZ17" i="81"/>
  <c r="AV17" i="81"/>
  <c r="BB17" i="81"/>
  <c r="AW17" i="81"/>
  <c r="BD17" i="81"/>
  <c r="BA17" i="81"/>
  <c r="AX17" i="81"/>
  <c r="AP15" i="87"/>
  <c r="BA9" i="81"/>
  <c r="AY9" i="81"/>
  <c r="BD9" i="81"/>
  <c r="AV9" i="81"/>
  <c r="BB9" i="81"/>
  <c r="AW9" i="81"/>
  <c r="AZ9" i="81"/>
  <c r="AX9" i="81"/>
  <c r="BC9" i="81"/>
  <c r="F30" i="41"/>
  <c r="AE50" i="87"/>
  <c r="AQ30" i="87"/>
  <c r="AK29" i="87"/>
  <c r="AK19" i="87"/>
  <c r="AK44" i="87"/>
  <c r="AP40" i="87"/>
  <c r="AP38" i="87"/>
  <c r="AN13" i="87"/>
  <c r="AN12" i="87"/>
  <c r="BB55" i="81"/>
  <c r="AX55" i="81"/>
  <c r="BD55" i="81"/>
  <c r="AW55" i="81"/>
  <c r="AZ55" i="81"/>
  <c r="BA55" i="81"/>
  <c r="AY55" i="81"/>
  <c r="BC55" i="81"/>
  <c r="AV55" i="81"/>
  <c r="BD57" i="81"/>
  <c r="AV57" i="81"/>
  <c r="AW57" i="81"/>
  <c r="AZ57" i="81"/>
  <c r="AX57" i="81"/>
  <c r="BA57" i="81"/>
  <c r="BB57" i="81"/>
  <c r="AY57" i="81"/>
  <c r="BC57" i="81"/>
  <c r="AJ18" i="87"/>
  <c r="AP32" i="87"/>
  <c r="AO117" i="82"/>
  <c r="AL10" i="87"/>
  <c r="AQ16" i="87"/>
  <c r="AR25" i="81"/>
  <c r="AP25" i="81"/>
  <c r="AL25" i="81"/>
  <c r="AN25" i="81"/>
  <c r="AQ25" i="81"/>
  <c r="AT25" i="81"/>
  <c r="AM25" i="81"/>
  <c r="AO25" i="81"/>
  <c r="H28" i="40"/>
  <c r="M28" i="40" s="1"/>
  <c r="AS25" i="81"/>
  <c r="AS103" i="81"/>
  <c r="AO103" i="81"/>
  <c r="H44" i="40"/>
  <c r="M44" i="40" s="1"/>
  <c r="AR103" i="81"/>
  <c r="AP103" i="81"/>
  <c r="AM103" i="81"/>
  <c r="AN103" i="81"/>
  <c r="AB44" i="40" s="1"/>
  <c r="AG44" i="40" s="1"/>
  <c r="AT103" i="81"/>
  <c r="R44" i="40" s="1"/>
  <c r="W44" i="40" s="1"/>
  <c r="AL103" i="81"/>
  <c r="AQ103" i="81"/>
  <c r="AQ79" i="81"/>
  <c r="AP79" i="81"/>
  <c r="AS79" i="81"/>
  <c r="AL79" i="81"/>
  <c r="AN79" i="81"/>
  <c r="AO79" i="81"/>
  <c r="AR79" i="81"/>
  <c r="H36" i="40"/>
  <c r="M36" i="40" s="1"/>
  <c r="AT79" i="81"/>
  <c r="AM79" i="81"/>
  <c r="AR112" i="81"/>
  <c r="AS112" i="81"/>
  <c r="AN112" i="81"/>
  <c r="AT112" i="81"/>
  <c r="AM112" i="81"/>
  <c r="AL112" i="81"/>
  <c r="AQ112" i="81"/>
  <c r="AP112" i="81"/>
  <c r="AO112" i="81"/>
  <c r="AP43" i="81"/>
  <c r="AN43" i="81"/>
  <c r="AR43" i="81"/>
  <c r="AM43" i="81"/>
  <c r="AT43" i="81"/>
  <c r="H18" i="40"/>
  <c r="M18" i="40" s="1"/>
  <c r="AS43" i="81"/>
  <c r="AQ43" i="81"/>
  <c r="AL43" i="81"/>
  <c r="AO43" i="81"/>
  <c r="AN71" i="81"/>
  <c r="AO71" i="81"/>
  <c r="AP71" i="81"/>
  <c r="AT71" i="81"/>
  <c r="AL71" i="81"/>
  <c r="AR71" i="81"/>
  <c r="AS71" i="81"/>
  <c r="AM71" i="81"/>
  <c r="AQ71" i="81"/>
  <c r="AP39" i="87"/>
  <c r="AO98" i="81"/>
  <c r="AN98" i="81"/>
  <c r="AQ98" i="81"/>
  <c r="AM98" i="81"/>
  <c r="AR98" i="81"/>
  <c r="AP98" i="81"/>
  <c r="AS98" i="81"/>
  <c r="AL98" i="81"/>
  <c r="AT98" i="81"/>
  <c r="AL14" i="87"/>
  <c r="AL22" i="87"/>
  <c r="AG58" i="87"/>
  <c r="AN33" i="87"/>
  <c r="AN34" i="87"/>
  <c r="AN57" i="87" s="1"/>
  <c r="AK17" i="87"/>
  <c r="AR102" i="81"/>
  <c r="AS102" i="81"/>
  <c r="AN102" i="81"/>
  <c r="AP102" i="81"/>
  <c r="AM102" i="81"/>
  <c r="AT102" i="81"/>
  <c r="AO102" i="81"/>
  <c r="AL102" i="81"/>
  <c r="AQ102" i="81"/>
  <c r="H19" i="40"/>
  <c r="M19" i="40" s="1"/>
  <c r="AN47" i="81"/>
  <c r="AQ47" i="81"/>
  <c r="AP47" i="81"/>
  <c r="AT47" i="81"/>
  <c r="AO47" i="81"/>
  <c r="AM47" i="81"/>
  <c r="AS47" i="81"/>
  <c r="AR47" i="81"/>
  <c r="AL47" i="81"/>
  <c r="BB68" i="81"/>
  <c r="AX68" i="81"/>
  <c r="BA68" i="81"/>
  <c r="BC68" i="81"/>
  <c r="AV68" i="81"/>
  <c r="BD68" i="81"/>
  <c r="AZ68" i="81"/>
  <c r="AY68" i="81"/>
  <c r="AW68" i="81"/>
  <c r="AK47" i="87"/>
  <c r="AJ42" i="87"/>
  <c r="AJ43" i="87"/>
  <c r="AL27" i="87"/>
  <c r="AO81" i="81"/>
  <c r="AT81" i="81"/>
  <c r="AS81" i="81"/>
  <c r="AQ81" i="81"/>
  <c r="AN81" i="81"/>
  <c r="AM81" i="81"/>
  <c r="AR81" i="81"/>
  <c r="AL81" i="81"/>
  <c r="AP81" i="81"/>
  <c r="AK11" i="87"/>
  <c r="AQ70" i="81"/>
  <c r="AO70" i="81"/>
  <c r="AN70" i="81"/>
  <c r="AM70" i="81"/>
  <c r="AS70" i="81"/>
  <c r="AT70" i="81"/>
  <c r="AL70" i="81"/>
  <c r="AR70" i="81"/>
  <c r="AP70" i="81"/>
  <c r="AM48" i="87"/>
  <c r="E30" i="41"/>
  <c r="AD50" i="87"/>
  <c r="AN20" i="87"/>
  <c r="AS75" i="81"/>
  <c r="H33" i="40"/>
  <c r="M33" i="40" s="1"/>
  <c r="AM75" i="81"/>
  <c r="AL75" i="81"/>
  <c r="AP75" i="81"/>
  <c r="AR75" i="81"/>
  <c r="AQ75" i="81"/>
  <c r="AT75" i="81"/>
  <c r="R33" i="40" s="1"/>
  <c r="W33" i="40" s="1"/>
  <c r="AN75" i="81"/>
  <c r="AB33" i="40" s="1"/>
  <c r="AG33" i="40" s="1"/>
  <c r="AO75" i="81"/>
  <c r="AV52" i="81"/>
  <c r="AZ52" i="81"/>
  <c r="AW52" i="81"/>
  <c r="AY52" i="81"/>
  <c r="I22" i="40"/>
  <c r="N22" i="40" s="1"/>
  <c r="BB52" i="81"/>
  <c r="BD52" i="81"/>
  <c r="S22" i="40" s="1"/>
  <c r="X22" i="40" s="1"/>
  <c r="AX52" i="81"/>
  <c r="AC22" i="40" s="1"/>
  <c r="AH22" i="40" s="1"/>
  <c r="BA52" i="81"/>
  <c r="BC52" i="81"/>
  <c r="AL77" i="81"/>
  <c r="AQ77" i="81"/>
  <c r="AT77" i="81"/>
  <c r="R34" i="40" s="1"/>
  <c r="W34" i="40" s="1"/>
  <c r="AR77" i="81"/>
  <c r="AM77" i="81"/>
  <c r="AP77" i="81"/>
  <c r="H34" i="40"/>
  <c r="M34" i="40" s="1"/>
  <c r="AS77" i="81"/>
  <c r="AN77" i="81"/>
  <c r="AB34" i="40" s="1"/>
  <c r="AG34" i="40" s="1"/>
  <c r="AO77" i="81"/>
  <c r="BB84" i="81"/>
  <c r="BD84" i="81"/>
  <c r="AV84" i="81"/>
  <c r="AY84" i="81"/>
  <c r="AX84" i="81"/>
  <c r="AW84" i="81"/>
  <c r="BC84" i="81"/>
  <c r="AZ84" i="81"/>
  <c r="BA84" i="81"/>
  <c r="AY80" i="81"/>
  <c r="AW80" i="81"/>
  <c r="AV80" i="81"/>
  <c r="BB80" i="81"/>
  <c r="AX80" i="81"/>
  <c r="BA80" i="81"/>
  <c r="BC80" i="81"/>
  <c r="AZ80" i="81"/>
  <c r="BD80" i="81"/>
  <c r="AZ56" i="81"/>
  <c r="BC56" i="81"/>
  <c r="I25" i="40"/>
  <c r="N25" i="40" s="1"/>
  <c r="AW56" i="81"/>
  <c r="AV56" i="81"/>
  <c r="BD56" i="81"/>
  <c r="AX56" i="81"/>
  <c r="BB56" i="81"/>
  <c r="AY56" i="81"/>
  <c r="BA56" i="81"/>
  <c r="AV36" i="81"/>
  <c r="AY36" i="81"/>
  <c r="BA36" i="81"/>
  <c r="AX36" i="81"/>
  <c r="BC36" i="81"/>
  <c r="AZ36" i="81"/>
  <c r="I16" i="40"/>
  <c r="N16" i="40" s="1"/>
  <c r="BD36" i="81"/>
  <c r="AW36" i="81"/>
  <c r="BB36" i="81"/>
  <c r="AX33" i="81"/>
  <c r="AV33" i="81"/>
  <c r="AY33" i="81"/>
  <c r="BB33" i="81"/>
  <c r="BC33" i="81"/>
  <c r="BA33" i="81"/>
  <c r="AZ33" i="81"/>
  <c r="AW33" i="81"/>
  <c r="BD33" i="81"/>
  <c r="AC50" i="87"/>
  <c r="D30" i="41"/>
  <c r="BA95" i="81"/>
  <c r="BB95" i="81"/>
  <c r="AY95" i="81"/>
  <c r="AZ95" i="81"/>
  <c r="AW95" i="81"/>
  <c r="AX95" i="81"/>
  <c r="BD95" i="81"/>
  <c r="BC95" i="81"/>
  <c r="AV95" i="81"/>
  <c r="AZ31" i="81"/>
  <c r="AW31" i="81"/>
  <c r="AX31" i="81"/>
  <c r="BB31" i="81"/>
  <c r="BA31" i="81"/>
  <c r="BD31" i="81"/>
  <c r="BC31" i="81"/>
  <c r="AY31" i="81"/>
  <c r="AV31" i="81"/>
  <c r="AM17" i="81"/>
  <c r="AP17" i="81"/>
  <c r="AN17" i="81"/>
  <c r="AT17" i="81"/>
  <c r="AL17" i="81"/>
  <c r="AQ17" i="81"/>
  <c r="AS17" i="81"/>
  <c r="AO17" i="81"/>
  <c r="AR17" i="81"/>
  <c r="BC92" i="81"/>
  <c r="BD92" i="81"/>
  <c r="BA92" i="81"/>
  <c r="AZ92" i="81"/>
  <c r="AY92" i="81"/>
  <c r="AX92" i="81"/>
  <c r="AW92" i="81"/>
  <c r="BB92" i="81"/>
  <c r="AV92" i="81"/>
  <c r="AL15" i="87"/>
  <c r="AN9" i="81"/>
  <c r="AQ9" i="81"/>
  <c r="AO9" i="81"/>
  <c r="AS9" i="81"/>
  <c r="AL9" i="81"/>
  <c r="AM9" i="81"/>
  <c r="AR9" i="81"/>
  <c r="AT9" i="81"/>
  <c r="AP9" i="81"/>
  <c r="AE53" i="87"/>
  <c r="AL30" i="87"/>
  <c r="AL29" i="87"/>
  <c r="AQ19" i="87"/>
  <c r="AO44" i="87"/>
  <c r="AK40" i="87"/>
  <c r="AQ38" i="87"/>
  <c r="AO13" i="87"/>
  <c r="AO12" i="87"/>
  <c r="AN55" i="81"/>
  <c r="AM55" i="81"/>
  <c r="AS55" i="81"/>
  <c r="AT55" i="81"/>
  <c r="AP55" i="81"/>
  <c r="AR55" i="81"/>
  <c r="AQ55" i="81"/>
  <c r="AO55" i="81"/>
  <c r="AL55" i="81"/>
  <c r="AZ99" i="81"/>
  <c r="AX99" i="81"/>
  <c r="BB99" i="81"/>
  <c r="BA99" i="81"/>
  <c r="AV99" i="81"/>
  <c r="AW99" i="81"/>
  <c r="BD99" i="81"/>
  <c r="I43" i="40"/>
  <c r="N43" i="40" s="1"/>
  <c r="AY99" i="81"/>
  <c r="BC99" i="81"/>
  <c r="AQ57" i="81"/>
  <c r="AO57" i="81"/>
  <c r="AR57" i="81"/>
  <c r="AP57" i="81"/>
  <c r="AT57" i="81"/>
  <c r="AL57" i="81"/>
  <c r="AN57" i="81"/>
  <c r="AM57" i="81"/>
  <c r="AS57" i="81"/>
  <c r="AP18" i="87"/>
  <c r="AM32" i="87"/>
  <c r="AQ10" i="87"/>
  <c r="AT117" i="82"/>
  <c r="AN16" i="87"/>
  <c r="AY54" i="81"/>
  <c r="BB54" i="81"/>
  <c r="AX54" i="81"/>
  <c r="AC24" i="40" s="1"/>
  <c r="AH24" i="40" s="1"/>
  <c r="AV54" i="81"/>
  <c r="BC54" i="81"/>
  <c r="AW54" i="81"/>
  <c r="BA54" i="81"/>
  <c r="AZ54" i="81"/>
  <c r="BD54" i="81"/>
  <c r="I24" i="40"/>
  <c r="N24" i="40" s="1"/>
  <c r="AM39" i="87"/>
  <c r="BB111" i="81"/>
  <c r="BA111" i="81"/>
  <c r="AV111" i="81"/>
  <c r="BD111" i="81"/>
  <c r="AW111" i="81"/>
  <c r="BC111" i="81"/>
  <c r="AY111" i="81"/>
  <c r="AX111" i="81"/>
  <c r="AZ111" i="81"/>
  <c r="AM14" i="87"/>
  <c r="AX13" i="81"/>
  <c r="AC9" i="40" s="1"/>
  <c r="AH9" i="40" s="1"/>
  <c r="AZ13" i="81"/>
  <c r="AV13" i="81"/>
  <c r="BD13" i="81"/>
  <c r="AW13" i="81"/>
  <c r="BB13" i="81"/>
  <c r="AY13" i="81"/>
  <c r="BC13" i="81"/>
  <c r="I9" i="40"/>
  <c r="N9" i="40" s="1"/>
  <c r="BA13" i="81"/>
  <c r="AW109" i="81"/>
  <c r="BB109" i="81"/>
  <c r="AZ109" i="81"/>
  <c r="AX109" i="81"/>
  <c r="BD109" i="81"/>
  <c r="AY109" i="81"/>
  <c r="AV109" i="81"/>
  <c r="BC109" i="81"/>
  <c r="BA109" i="81"/>
  <c r="AP22" i="87"/>
  <c r="AJ34" i="87"/>
  <c r="AJ57" i="87" s="1"/>
  <c r="AJ33" i="87"/>
  <c r="AN17" i="87"/>
  <c r="AX114" i="81"/>
  <c r="AC47" i="40" s="1"/>
  <c r="AH47" i="40" s="1"/>
  <c r="BD114" i="81"/>
  <c r="S47" i="40" s="1"/>
  <c r="X47" i="40" s="1"/>
  <c r="BB114" i="81"/>
  <c r="BA114" i="81"/>
  <c r="AV114" i="81"/>
  <c r="AZ114" i="81"/>
  <c r="AW114" i="81"/>
  <c r="I47" i="40"/>
  <c r="N47" i="40" s="1"/>
  <c r="AY114" i="81"/>
  <c r="BC114" i="81"/>
  <c r="AT68" i="81"/>
  <c r="AM68" i="81"/>
  <c r="AS68" i="81"/>
  <c r="AP68" i="81"/>
  <c r="AQ68" i="81"/>
  <c r="AN68" i="81"/>
  <c r="AR68" i="81"/>
  <c r="AO68" i="81"/>
  <c r="AL68" i="81"/>
  <c r="AM47" i="87"/>
  <c r="AP42" i="87"/>
  <c r="AP43" i="87"/>
  <c r="AK27" i="87"/>
  <c r="AN11" i="87"/>
  <c r="AO48" i="87"/>
  <c r="BC40" i="81"/>
  <c r="AV40" i="81"/>
  <c r="AW40" i="81"/>
  <c r="BA40" i="81"/>
  <c r="BB40" i="81"/>
  <c r="AY40" i="81"/>
  <c r="AZ40" i="81"/>
  <c r="BD40" i="81"/>
  <c r="AX40" i="81"/>
  <c r="AM20" i="87"/>
  <c r="AY16" i="81"/>
  <c r="BA16" i="81"/>
  <c r="AW16" i="81"/>
  <c r="BC16" i="81"/>
  <c r="AV16" i="81"/>
  <c r="BB16" i="81"/>
  <c r="AX16" i="81"/>
  <c r="BD16" i="81"/>
  <c r="AZ16" i="81"/>
  <c r="AW22" i="81"/>
  <c r="AZ22" i="81"/>
  <c r="AX22" i="81"/>
  <c r="BD22" i="81"/>
  <c r="AV22" i="81"/>
  <c r="BA22" i="81"/>
  <c r="AY22" i="81"/>
  <c r="BC22" i="81"/>
  <c r="BB22" i="81"/>
  <c r="BC59" i="81"/>
  <c r="AW59" i="81"/>
  <c r="AZ59" i="81"/>
  <c r="BD59" i="81"/>
  <c r="AX59" i="81"/>
  <c r="AV59" i="81"/>
  <c r="AY59" i="81"/>
  <c r="BA59" i="81"/>
  <c r="BB59" i="81"/>
  <c r="AM84" i="81"/>
  <c r="AQ84" i="81"/>
  <c r="AR84" i="81"/>
  <c r="AO84" i="81"/>
  <c r="AS84" i="81"/>
  <c r="AT84" i="81"/>
  <c r="AP84" i="81"/>
  <c r="AL84" i="81"/>
  <c r="AN84" i="81"/>
  <c r="AN80" i="81"/>
  <c r="AQ80" i="81"/>
  <c r="AT80" i="81"/>
  <c r="AR80" i="81"/>
  <c r="AL80" i="81"/>
  <c r="AS80" i="81"/>
  <c r="AO80" i="81"/>
  <c r="AM80" i="81"/>
  <c r="AP80" i="81"/>
  <c r="AN56" i="81"/>
  <c r="H25" i="40"/>
  <c r="M25" i="40" s="1"/>
  <c r="AT56" i="81"/>
  <c r="AP56" i="81"/>
  <c r="AM56" i="81"/>
  <c r="AQ56" i="81"/>
  <c r="AL56" i="81"/>
  <c r="AR56" i="81"/>
  <c r="AS56" i="81"/>
  <c r="AO56" i="81"/>
  <c r="H16" i="40"/>
  <c r="M16" i="40" s="1"/>
  <c r="AT36" i="81"/>
  <c r="AL36" i="81"/>
  <c r="AP36" i="81"/>
  <c r="AN36" i="81"/>
  <c r="AB16" i="40" s="1"/>
  <c r="AG16" i="40" s="1"/>
  <c r="AO36" i="81"/>
  <c r="AM36" i="81"/>
  <c r="AS36" i="81"/>
  <c r="AR36" i="81"/>
  <c r="AQ36" i="81"/>
  <c r="AO33" i="81"/>
  <c r="AR33" i="81"/>
  <c r="AL33" i="81"/>
  <c r="AS33" i="81"/>
  <c r="AQ33" i="81"/>
  <c r="AN33" i="81"/>
  <c r="AT33" i="81"/>
  <c r="AP33" i="81"/>
  <c r="AM33" i="81"/>
  <c r="AZ113" i="81"/>
  <c r="BC113" i="81"/>
  <c r="BA113" i="81"/>
  <c r="AY113" i="81"/>
  <c r="BD113" i="81"/>
  <c r="S29" i="40" s="1"/>
  <c r="X29" i="40" s="1"/>
  <c r="AX113" i="81"/>
  <c r="AC29" i="40" s="1"/>
  <c r="AH29" i="40" s="1"/>
  <c r="AV113" i="81"/>
  <c r="AW113" i="81"/>
  <c r="BB113" i="81"/>
  <c r="I29" i="40"/>
  <c r="N29" i="40" s="1"/>
  <c r="AV24" i="81"/>
  <c r="AW24" i="81"/>
  <c r="BC24" i="81"/>
  <c r="BA24" i="81"/>
  <c r="BD24" i="81"/>
  <c r="BB24" i="81"/>
  <c r="AX24" i="81"/>
  <c r="AZ24" i="81"/>
  <c r="AY24" i="81"/>
  <c r="AT95" i="81"/>
  <c r="AP95" i="81"/>
  <c r="AL95" i="81"/>
  <c r="AQ95" i="81"/>
  <c r="AM95" i="81"/>
  <c r="AR95" i="81"/>
  <c r="AS95" i="81"/>
  <c r="AO95" i="81"/>
  <c r="AN95" i="81"/>
  <c r="AP31" i="81"/>
  <c r="AM31" i="81"/>
  <c r="AN31" i="81"/>
  <c r="AS31" i="81"/>
  <c r="AO31" i="81"/>
  <c r="AL31" i="81"/>
  <c r="AQ31" i="81"/>
  <c r="AT31" i="81"/>
  <c r="AR31" i="81"/>
  <c r="AD55" i="87"/>
  <c r="AD56" i="87" s="1"/>
  <c r="AR92" i="81"/>
  <c r="AL92" i="81"/>
  <c r="AM92" i="81"/>
  <c r="AT92" i="81"/>
  <c r="AS92" i="81"/>
  <c r="AP92" i="81"/>
  <c r="AO92" i="81"/>
  <c r="AQ92" i="81"/>
  <c r="AN92" i="81"/>
  <c r="AQ15" i="87"/>
  <c r="BD37" i="81"/>
  <c r="BA37" i="81"/>
  <c r="AV37" i="81"/>
  <c r="BB37" i="81"/>
  <c r="AW37" i="81"/>
  <c r="AX37" i="81"/>
  <c r="AZ37" i="81"/>
  <c r="BC37" i="81"/>
  <c r="AY37" i="81"/>
  <c r="BD106" i="81"/>
  <c r="AY106" i="81"/>
  <c r="AZ106" i="81"/>
  <c r="BA106" i="81"/>
  <c r="AX106" i="81"/>
  <c r="BC106" i="81"/>
  <c r="BB106" i="81"/>
  <c r="AV106" i="81"/>
  <c r="AW106" i="81"/>
  <c r="AM30" i="87"/>
  <c r="AP29" i="87"/>
  <c r="AL19" i="87"/>
  <c r="AL44" i="87"/>
  <c r="BC69" i="81"/>
  <c r="BD69" i="81"/>
  <c r="I30" i="40"/>
  <c r="N30" i="40" s="1"/>
  <c r="AW69" i="81"/>
  <c r="BB69" i="81"/>
  <c r="AY69" i="81"/>
  <c r="AX69" i="81"/>
  <c r="BA69" i="81"/>
  <c r="AZ69" i="81"/>
  <c r="AV69" i="81"/>
  <c r="AL40" i="87"/>
  <c r="AO38" i="87"/>
  <c r="AP13" i="87"/>
  <c r="AP12" i="87"/>
  <c r="AY74" i="81"/>
  <c r="BA74" i="81"/>
  <c r="BC74" i="81"/>
  <c r="AZ74" i="81"/>
  <c r="AX74" i="81"/>
  <c r="AW74" i="81"/>
  <c r="AV74" i="81"/>
  <c r="BD74" i="81"/>
  <c r="BB74" i="81"/>
  <c r="AT99" i="81"/>
  <c r="AL99" i="81"/>
  <c r="AN99" i="81"/>
  <c r="AQ99" i="81"/>
  <c r="AP99" i="81"/>
  <c r="AS99" i="81"/>
  <c r="AM99" i="81"/>
  <c r="H43" i="40"/>
  <c r="M43" i="40" s="1"/>
  <c r="AR99" i="81"/>
  <c r="AO99" i="81"/>
  <c r="AN18" i="87"/>
  <c r="AK32" i="87"/>
  <c r="AH53" i="87"/>
  <c r="AS117" i="82"/>
  <c r="AP10" i="87"/>
  <c r="AO16" i="87"/>
  <c r="AT54" i="81"/>
  <c r="AP54" i="81"/>
  <c r="AR54" i="81"/>
  <c r="AN54" i="81"/>
  <c r="H24" i="40"/>
  <c r="M24" i="40" s="1"/>
  <c r="AM54" i="81"/>
  <c r="AQ54" i="81"/>
  <c r="AO54" i="81"/>
  <c r="AS54" i="81"/>
  <c r="AL54" i="81"/>
  <c r="AE55" i="87"/>
  <c r="AE56" i="87" s="1"/>
  <c r="BA32" i="81"/>
  <c r="AZ32" i="81"/>
  <c r="BC32" i="81"/>
  <c r="BD32" i="81"/>
  <c r="AW32" i="81"/>
  <c r="AX32" i="81"/>
  <c r="AV32" i="81"/>
  <c r="BB32" i="81"/>
  <c r="AY32" i="81"/>
  <c r="AK39" i="87"/>
  <c r="AR111" i="81"/>
  <c r="AL111" i="81"/>
  <c r="AT111" i="81"/>
  <c r="AN111" i="81"/>
  <c r="AP111" i="81"/>
  <c r="AS111" i="81"/>
  <c r="AQ111" i="81"/>
  <c r="AO111" i="81"/>
  <c r="AM111" i="81"/>
  <c r="AK14" i="87"/>
  <c r="AQ13" i="81"/>
  <c r="AP13" i="81"/>
  <c r="AL13" i="81"/>
  <c r="AS13" i="81"/>
  <c r="AM13" i="81"/>
  <c r="AN13" i="81"/>
  <c r="AB9" i="40" s="1"/>
  <c r="AG9" i="40" s="1"/>
  <c r="AO13" i="81"/>
  <c r="AT13" i="81"/>
  <c r="AR13" i="81"/>
  <c r="H9" i="40"/>
  <c r="M9" i="40" s="1"/>
  <c r="AT109" i="81"/>
  <c r="AN109" i="81"/>
  <c r="AO109" i="81"/>
  <c r="AR109" i="81"/>
  <c r="AQ109" i="81"/>
  <c r="AP109" i="81"/>
  <c r="AL109" i="81"/>
  <c r="AS109" i="81"/>
  <c r="AM109" i="81"/>
  <c r="BC49" i="81"/>
  <c r="AX49" i="81"/>
  <c r="AZ49" i="81"/>
  <c r="BA49" i="81"/>
  <c r="AV49" i="81"/>
  <c r="I20" i="40"/>
  <c r="N20" i="40" s="1"/>
  <c r="BB49" i="81"/>
  <c r="AY49" i="81"/>
  <c r="BD49" i="81"/>
  <c r="AW49" i="81"/>
  <c r="AQ22" i="87"/>
  <c r="AK33" i="87"/>
  <c r="AK34" i="87"/>
  <c r="AK57" i="87" s="1"/>
  <c r="AF56" i="87"/>
  <c r="AJ17" i="87"/>
  <c r="AS114" i="81"/>
  <c r="AT114" i="81"/>
  <c r="R47" i="40" s="1"/>
  <c r="W47" i="40" s="1"/>
  <c r="AQ114" i="81"/>
  <c r="AL114" i="81"/>
  <c r="H47" i="40"/>
  <c r="M47" i="40" s="1"/>
  <c r="AO114" i="81"/>
  <c r="AP114" i="81"/>
  <c r="AM114" i="81"/>
  <c r="AR114" i="81"/>
  <c r="AN114" i="81"/>
  <c r="AB47" i="40" s="1"/>
  <c r="AG47" i="40" s="1"/>
  <c r="AX83" i="81"/>
  <c r="AW83" i="81"/>
  <c r="AV83" i="81"/>
  <c r="AY83" i="81"/>
  <c r="BB83" i="81"/>
  <c r="BA83" i="81"/>
  <c r="AZ83" i="81"/>
  <c r="BC83" i="81"/>
  <c r="BD83" i="81"/>
  <c r="AL47" i="87"/>
  <c r="AK43" i="87"/>
  <c r="AK42" i="87"/>
  <c r="AM27" i="87"/>
  <c r="AO11" i="87"/>
  <c r="AV41" i="81"/>
  <c r="BC41" i="81"/>
  <c r="AY41" i="81"/>
  <c r="BD41" i="81"/>
  <c r="AW41" i="81"/>
  <c r="AX41" i="81"/>
  <c r="BB41" i="81"/>
  <c r="AZ41" i="81"/>
  <c r="BA41" i="81"/>
  <c r="AG59" i="87"/>
  <c r="AG60" i="87" s="1"/>
  <c r="AQ48" i="87"/>
  <c r="AN40" i="81"/>
  <c r="AS40" i="81"/>
  <c r="AP40" i="81"/>
  <c r="AL40" i="81"/>
  <c r="AQ40" i="81"/>
  <c r="AT40" i="81"/>
  <c r="AO40" i="81"/>
  <c r="AR40" i="81"/>
  <c r="AM40" i="81"/>
  <c r="AK20" i="87"/>
  <c r="AL16" i="81"/>
  <c r="AT16" i="81"/>
  <c r="AR16" i="81"/>
  <c r="AN16" i="81"/>
  <c r="AQ16" i="81"/>
  <c r="AP16" i="81"/>
  <c r="AS16" i="81"/>
  <c r="AM16" i="81"/>
  <c r="AO16" i="81"/>
  <c r="S24" i="40" l="1"/>
  <c r="X24" i="40" s="1"/>
  <c r="R9" i="40"/>
  <c r="W9" i="40" s="1"/>
  <c r="AG54" i="87"/>
  <c r="S43" i="40"/>
  <c r="X43" i="40" s="1"/>
  <c r="AB19" i="40"/>
  <c r="AG19" i="40" s="1"/>
  <c r="S20" i="40"/>
  <c r="X20" i="40" s="1"/>
  <c r="AC54" i="87"/>
  <c r="AJ58" i="87"/>
  <c r="AC12" i="40"/>
  <c r="AH12" i="40" s="1"/>
  <c r="R25" i="40"/>
  <c r="W25" i="40" s="1"/>
  <c r="AB12" i="40"/>
  <c r="AG12" i="40" s="1"/>
  <c r="AC20" i="40"/>
  <c r="AH20" i="40" s="1"/>
  <c r="AP59" i="87"/>
  <c r="S30" i="40"/>
  <c r="X30" i="40" s="1"/>
  <c r="S9" i="40"/>
  <c r="X9" i="40" s="1"/>
  <c r="AB125" i="63"/>
  <c r="R13" i="40"/>
  <c r="W13" i="40" s="1"/>
  <c r="AC26" i="40"/>
  <c r="AH26" i="40" s="1"/>
  <c r="AK58" i="87"/>
  <c r="AB24" i="40"/>
  <c r="AG24" i="40" s="1"/>
  <c r="R18" i="40"/>
  <c r="W18" i="40" s="1"/>
  <c r="AB43" i="40"/>
  <c r="AG43" i="40" s="1"/>
  <c r="AI54" i="87"/>
  <c r="R16" i="40"/>
  <c r="W16" i="40" s="1"/>
  <c r="R15" i="40"/>
  <c r="W15" i="40" s="1"/>
  <c r="R24" i="40"/>
  <c r="W24" i="40" s="1"/>
  <c r="AC19" i="40"/>
  <c r="AH19" i="40" s="1"/>
  <c r="AB46" i="40"/>
  <c r="AG46" i="40" s="1"/>
  <c r="S13" i="40"/>
  <c r="X13" i="40" s="1"/>
  <c r="AB45" i="40"/>
  <c r="AG45" i="40" s="1"/>
  <c r="AB54" i="87"/>
  <c r="AB14" i="40"/>
  <c r="AG14" i="40" s="1"/>
  <c r="AB26" i="40"/>
  <c r="AG26" i="40" s="1"/>
  <c r="AF125" i="63"/>
  <c r="AN59" i="87"/>
  <c r="AN60" i="87" s="1"/>
  <c r="R20" i="40"/>
  <c r="W20" i="40" s="1"/>
  <c r="AC18" i="40"/>
  <c r="AH18" i="40" s="1"/>
  <c r="R17" i="40"/>
  <c r="W17" i="40" s="1"/>
  <c r="AC15" i="40"/>
  <c r="AH15" i="40" s="1"/>
  <c r="N31" i="40"/>
  <c r="R42" i="40"/>
  <c r="W42" i="40" s="1"/>
  <c r="AC38" i="40"/>
  <c r="AH38" i="40" s="1"/>
  <c r="AB37" i="40"/>
  <c r="AG37" i="40" s="1"/>
  <c r="AO53" i="87"/>
  <c r="AC37" i="40"/>
  <c r="AH37" i="40" s="1"/>
  <c r="AC45" i="40"/>
  <c r="AH45" i="40" s="1"/>
  <c r="AB31" i="40"/>
  <c r="AB32" i="40"/>
  <c r="S26" i="40"/>
  <c r="X26" i="40" s="1"/>
  <c r="AJ55" i="87"/>
  <c r="AJ56" i="87" s="1"/>
  <c r="S46" i="40"/>
  <c r="X46" i="40" s="1"/>
  <c r="S31" i="40"/>
  <c r="S32" i="40"/>
  <c r="AJ53" i="87"/>
  <c r="N40" i="40"/>
  <c r="AQ117" i="81"/>
  <c r="AC42" i="40"/>
  <c r="AH42" i="40" s="1"/>
  <c r="AQ58" i="87"/>
  <c r="AH54" i="87"/>
  <c r="S45" i="40"/>
  <c r="X45" i="40" s="1"/>
  <c r="AS115" i="81"/>
  <c r="AH123" i="63"/>
  <c r="BC115" i="81" s="1"/>
  <c r="R41" i="40"/>
  <c r="R40" i="40"/>
  <c r="AP115" i="81"/>
  <c r="AH120" i="63"/>
  <c r="AZ115" i="81" s="1"/>
  <c r="S16" i="40"/>
  <c r="X16" i="40" s="1"/>
  <c r="R28" i="40"/>
  <c r="W28" i="40" s="1"/>
  <c r="AL50" i="87"/>
  <c r="E31" i="41"/>
  <c r="AN115" i="81"/>
  <c r="AH118" i="63"/>
  <c r="AX115" i="81" s="1"/>
  <c r="D31" i="41"/>
  <c r="AK50" i="87"/>
  <c r="M40" i="40"/>
  <c r="AM58" i="87"/>
  <c r="AC32" i="40"/>
  <c r="AC31" i="40"/>
  <c r="C31" i="41"/>
  <c r="AJ50" i="87"/>
  <c r="AS117" i="81"/>
  <c r="R37" i="40"/>
  <c r="W37" i="40" s="1"/>
  <c r="N11" i="40"/>
  <c r="I53" i="40"/>
  <c r="I54" i="40" s="1"/>
  <c r="AB20" i="40"/>
  <c r="AG20" i="40" s="1"/>
  <c r="S27" i="40"/>
  <c r="X27" i="40" s="1"/>
  <c r="AL53" i="87"/>
  <c r="S28" i="40"/>
  <c r="X28" i="40" s="1"/>
  <c r="R43" i="40"/>
  <c r="W43" i="40" s="1"/>
  <c r="AP60" i="87"/>
  <c r="AC43" i="40"/>
  <c r="AH43" i="40" s="1"/>
  <c r="R36" i="40"/>
  <c r="W36" i="40" s="1"/>
  <c r="AL59" i="87"/>
  <c r="AL60" i="87" s="1"/>
  <c r="AL58" i="87"/>
  <c r="AO115" i="81"/>
  <c r="AH119" i="63"/>
  <c r="AY115" i="81" s="1"/>
  <c r="AM53" i="87"/>
  <c r="AB17" i="40"/>
  <c r="AG17" i="40" s="1"/>
  <c r="AP58" i="87"/>
  <c r="M31" i="40"/>
  <c r="R31" i="40"/>
  <c r="R32" i="40"/>
  <c r="AK53" i="87"/>
  <c r="R38" i="40"/>
  <c r="W38" i="40" s="1"/>
  <c r="M11" i="40"/>
  <c r="H53" i="40"/>
  <c r="H54" i="40" s="1"/>
  <c r="AB42" i="40"/>
  <c r="AG42" i="40" s="1"/>
  <c r="AP117" i="81"/>
  <c r="AQ55" i="87"/>
  <c r="AQ56" i="87" s="1"/>
  <c r="AB27" i="40"/>
  <c r="AG27" i="40" s="1"/>
  <c r="AM59" i="87"/>
  <c r="AM60" i="87" s="1"/>
  <c r="S18" i="40"/>
  <c r="X18" i="40" s="1"/>
  <c r="AK55" i="87"/>
  <c r="AK56" i="87" s="1"/>
  <c r="H55" i="40"/>
  <c r="H56" i="40" s="1"/>
  <c r="M32" i="40"/>
  <c r="AC17" i="40"/>
  <c r="AH17" i="40" s="1"/>
  <c r="M10" i="40"/>
  <c r="N41" i="40"/>
  <c r="I57" i="40"/>
  <c r="I58" i="40" s="1"/>
  <c r="R8" i="40"/>
  <c r="AT117" i="81"/>
  <c r="AO117" i="81"/>
  <c r="S11" i="40"/>
  <c r="S10" i="40"/>
  <c r="AC11" i="40"/>
  <c r="AC10" i="40"/>
  <c r="R30" i="40"/>
  <c r="W30" i="40" s="1"/>
  <c r="AC36" i="40"/>
  <c r="AH36" i="40" s="1"/>
  <c r="S36" i="40"/>
  <c r="X36" i="40" s="1"/>
  <c r="AC28" i="40"/>
  <c r="AH28" i="40" s="1"/>
  <c r="AM50" i="87"/>
  <c r="F31" i="41"/>
  <c r="AP53" i="87"/>
  <c r="AC30" i="40"/>
  <c r="AH30" i="40" s="1"/>
  <c r="AC25" i="40"/>
  <c r="AH25" i="40" s="1"/>
  <c r="AR115" i="81"/>
  <c r="AH122" i="63"/>
  <c r="BB115" i="81" s="1"/>
  <c r="AC14" i="40"/>
  <c r="AH14" i="40" s="1"/>
  <c r="R46" i="40"/>
  <c r="W46" i="40" s="1"/>
  <c r="AQ59" i="87"/>
  <c r="AQ60" i="87" s="1"/>
  <c r="AD116" i="63"/>
  <c r="AH9" i="63"/>
  <c r="AH116" i="63" s="1"/>
  <c r="AB40" i="40"/>
  <c r="AB41" i="40"/>
  <c r="AB13" i="40"/>
  <c r="AG13" i="40" s="1"/>
  <c r="AB11" i="40"/>
  <c r="AB10" i="40"/>
  <c r="S41" i="40"/>
  <c r="S40" i="40"/>
  <c r="AC13" i="40"/>
  <c r="AH13" i="40" s="1"/>
  <c r="AO58" i="87"/>
  <c r="AL117" i="81"/>
  <c r="AN117" i="81"/>
  <c r="AB8" i="40"/>
  <c r="AN53" i="87"/>
  <c r="S42" i="40"/>
  <c r="X42" i="40" s="1"/>
  <c r="R27" i="40"/>
  <c r="W27" i="40" s="1"/>
  <c r="R45" i="40"/>
  <c r="W45" i="40" s="1"/>
  <c r="AB30" i="40"/>
  <c r="AG30" i="40" s="1"/>
  <c r="S37" i="40"/>
  <c r="X37" i="40" s="1"/>
  <c r="AC27" i="40"/>
  <c r="AH27" i="40" s="1"/>
  <c r="AN55" i="87"/>
  <c r="AN56" i="87" s="1"/>
  <c r="AK59" i="87"/>
  <c r="AK60" i="87" s="1"/>
  <c r="AP50" i="87"/>
  <c r="I31" i="41"/>
  <c r="AD54" i="87"/>
  <c r="AJ59" i="87"/>
  <c r="AJ60" i="87" s="1"/>
  <c r="R14" i="40"/>
  <c r="W14" i="40" s="1"/>
  <c r="AQ115" i="81"/>
  <c r="AH121" i="63"/>
  <c r="BA115" i="81" s="1"/>
  <c r="S17" i="40"/>
  <c r="X17" i="40" s="1"/>
  <c r="M41" i="40"/>
  <c r="H57" i="40"/>
  <c r="H58" i="40" s="1"/>
  <c r="N32" i="40"/>
  <c r="I55" i="40"/>
  <c r="I56" i="40" s="1"/>
  <c r="S12" i="40"/>
  <c r="X12" i="40" s="1"/>
  <c r="H48" i="40"/>
  <c r="M8" i="40"/>
  <c r="AR117" i="81"/>
  <c r="AN50" i="87"/>
  <c r="G31" i="41"/>
  <c r="N10" i="40"/>
  <c r="AZ8" i="81"/>
  <c r="AZ117" i="81" s="1"/>
  <c r="AW8" i="81"/>
  <c r="AW117" i="81" s="1"/>
  <c r="BB8" i="81"/>
  <c r="BB117" i="81" s="1"/>
  <c r="BD8" i="81"/>
  <c r="BE117" i="81"/>
  <c r="BA8" i="81"/>
  <c r="BA117" i="81" s="1"/>
  <c r="AV8" i="81"/>
  <c r="AV117" i="81" s="1"/>
  <c r="I8" i="40"/>
  <c r="AY8" i="81"/>
  <c r="AY117" i="81" s="1"/>
  <c r="AX8" i="81"/>
  <c r="BC8" i="81"/>
  <c r="BC117" i="81" s="1"/>
  <c r="AB28" i="40"/>
  <c r="AG28" i="40" s="1"/>
  <c r="AP55" i="87"/>
  <c r="AP56" i="87" s="1"/>
  <c r="AB25" i="40"/>
  <c r="AG25" i="40" s="1"/>
  <c r="J31" i="41"/>
  <c r="AQ50" i="87"/>
  <c r="AC16" i="40"/>
  <c r="AH16" i="40" s="1"/>
  <c r="S25" i="40"/>
  <c r="X25" i="40" s="1"/>
  <c r="AQ53" i="87"/>
  <c r="AO55" i="87"/>
  <c r="AO56" i="87" s="1"/>
  <c r="R19" i="40"/>
  <c r="W19" i="40" s="1"/>
  <c r="AN58" i="87"/>
  <c r="AB18" i="40"/>
  <c r="AG18" i="40" s="1"/>
  <c r="AB36" i="40"/>
  <c r="AG36" i="40" s="1"/>
  <c r="AE54" i="87"/>
  <c r="AM115" i="81"/>
  <c r="AD124" i="63"/>
  <c r="AT115" i="81" s="1"/>
  <c r="AH117" i="63"/>
  <c r="R26" i="40"/>
  <c r="W26" i="40" s="1"/>
  <c r="S14" i="40"/>
  <c r="X14" i="40" s="1"/>
  <c r="AC46" i="40"/>
  <c r="AH46" i="40" s="1"/>
  <c r="AM55" i="87"/>
  <c r="AM56" i="87" s="1"/>
  <c r="AB38" i="40"/>
  <c r="AG38" i="40" s="1"/>
  <c r="R11" i="40"/>
  <c r="R10" i="40"/>
  <c r="AC41" i="40"/>
  <c r="AC40" i="40"/>
  <c r="AO59" i="87"/>
  <c r="AO60" i="87" s="1"/>
  <c r="AM117" i="81"/>
  <c r="S38" i="40"/>
  <c r="X38" i="40" s="1"/>
  <c r="H31" i="41"/>
  <c r="AO50" i="87"/>
  <c r="AL55" i="87"/>
  <c r="AL56" i="87" s="1"/>
  <c r="AM54" i="87" l="1"/>
  <c r="AP54" i="87"/>
  <c r="AQ118" i="81"/>
  <c r="AN54" i="87"/>
  <c r="AQ54" i="87"/>
  <c r="AJ54" i="87"/>
  <c r="W10" i="40"/>
  <c r="J12" i="41"/>
  <c r="AT118" i="81"/>
  <c r="AG40" i="40"/>
  <c r="AK54" i="87"/>
  <c r="G13" i="41"/>
  <c r="G21" i="41" s="1"/>
  <c r="AZ118" i="81"/>
  <c r="AC57" i="40"/>
  <c r="AC58" i="40" s="1"/>
  <c r="AH41" i="40"/>
  <c r="AH124" i="63"/>
  <c r="BD115" i="81" s="1"/>
  <c r="AW115" i="81"/>
  <c r="H12" i="41"/>
  <c r="H20" i="41" s="1"/>
  <c r="AR118" i="81"/>
  <c r="F12" i="41"/>
  <c r="F20" i="41" s="1"/>
  <c r="AO118" i="81"/>
  <c r="AO54" i="87"/>
  <c r="D12" i="41"/>
  <c r="D20" i="41" s="1"/>
  <c r="AM118" i="81"/>
  <c r="AH125" i="63"/>
  <c r="BE115" i="81" s="1"/>
  <c r="AV115" i="81"/>
  <c r="AV118" i="81" s="1"/>
  <c r="AH31" i="40"/>
  <c r="AP118" i="81"/>
  <c r="G12" i="41"/>
  <c r="G20" i="41" s="1"/>
  <c r="W31" i="40"/>
  <c r="W11" i="40"/>
  <c r="R53" i="40"/>
  <c r="R54" i="40" s="1"/>
  <c r="X40" i="40"/>
  <c r="AD125" i="63"/>
  <c r="AU115" i="81" s="1"/>
  <c r="AL115" i="81"/>
  <c r="AL118" i="81" s="1"/>
  <c r="AH32" i="40"/>
  <c r="AC55" i="40"/>
  <c r="AC56" i="40" s="1"/>
  <c r="E13" i="41"/>
  <c r="E21" i="41" s="1"/>
  <c r="W40" i="40"/>
  <c r="I48" i="40"/>
  <c r="N8" i="40"/>
  <c r="S57" i="40"/>
  <c r="S58" i="40" s="1"/>
  <c r="X41" i="40"/>
  <c r="W8" i="40"/>
  <c r="R48" i="40"/>
  <c r="AN118" i="81"/>
  <c r="E12" i="41"/>
  <c r="W41" i="40"/>
  <c r="R57" i="40"/>
  <c r="R58" i="40" s="1"/>
  <c r="AG32" i="40"/>
  <c r="AB55" i="40"/>
  <c r="AB56" i="40" s="1"/>
  <c r="X11" i="40"/>
  <c r="S53" i="40"/>
  <c r="S54" i="40" s="1"/>
  <c r="S8" i="40"/>
  <c r="BD117" i="81"/>
  <c r="AG10" i="40"/>
  <c r="AH10" i="40"/>
  <c r="BC118" i="81"/>
  <c r="I13" i="41"/>
  <c r="I21" i="41" s="1"/>
  <c r="AG31" i="40"/>
  <c r="AH40" i="40"/>
  <c r="AG41" i="40"/>
  <c r="AB57" i="40"/>
  <c r="AB58" i="40" s="1"/>
  <c r="X31" i="40"/>
  <c r="AC8" i="40"/>
  <c r="AX117" i="81"/>
  <c r="AX118" i="81" s="1"/>
  <c r="M48" i="40"/>
  <c r="BA118" i="81"/>
  <c r="AG8" i="40"/>
  <c r="AB48" i="40"/>
  <c r="AB53" i="40"/>
  <c r="AB54" i="40" s="1"/>
  <c r="AG11" i="40"/>
  <c r="AC53" i="40"/>
  <c r="AC54" i="40" s="1"/>
  <c r="AH11" i="40"/>
  <c r="AL54" i="87"/>
  <c r="AS118" i="81"/>
  <c r="I12" i="41"/>
  <c r="I20" i="41" s="1"/>
  <c r="BB118" i="81"/>
  <c r="H13" i="41"/>
  <c r="H21" i="41" s="1"/>
  <c r="X10" i="40"/>
  <c r="W32" i="40"/>
  <c r="R55" i="40"/>
  <c r="R56" i="40" s="1"/>
  <c r="F13" i="41"/>
  <c r="F21" i="41" s="1"/>
  <c r="AY118" i="81"/>
  <c r="X32" i="40"/>
  <c r="S55" i="40"/>
  <c r="S56" i="40" s="1"/>
  <c r="C12" i="41" l="1"/>
  <c r="AU118" i="81"/>
  <c r="E20" i="41"/>
  <c r="AD51" i="40" s="1" a="1"/>
  <c r="Y51" i="40" a="1"/>
  <c r="AC48" i="40"/>
  <c r="AH8" i="40"/>
  <c r="X8" i="40"/>
  <c r="S48" i="40"/>
  <c r="W48" i="40"/>
  <c r="AG48" i="40"/>
  <c r="AW118" i="81"/>
  <c r="D13" i="41"/>
  <c r="D21" i="41" s="1"/>
  <c r="C13" i="41"/>
  <c r="C21" i="41" s="1"/>
  <c r="BE118" i="81"/>
  <c r="J13" i="41"/>
  <c r="J21" i="41" s="1"/>
  <c r="BD118" i="81"/>
  <c r="J20" i="41"/>
  <c r="N48" i="40"/>
  <c r="T51" i="40" l="1" a="1"/>
  <c r="T51" i="40" s="1"/>
  <c r="T52" i="40" s="1"/>
  <c r="C20" i="41"/>
  <c r="J51" i="40" s="1" a="1"/>
  <c r="E51" i="40" a="1"/>
  <c r="X48" i="40"/>
  <c r="AH48" i="40"/>
  <c r="O51" i="40" a="1"/>
  <c r="AA51" i="40"/>
  <c r="AA52" i="40" s="1"/>
  <c r="Z51" i="40"/>
  <c r="Z52" i="40" s="1"/>
  <c r="Y51" i="40"/>
  <c r="Y52" i="40" s="1"/>
  <c r="AC51" i="40"/>
  <c r="AC52" i="40" s="1"/>
  <c r="AB51" i="40"/>
  <c r="AB52" i="40" s="1"/>
  <c r="AE51" i="40"/>
  <c r="AE52" i="40" s="1"/>
  <c r="AH51" i="40"/>
  <c r="AD51" i="40"/>
  <c r="AD52" i="40" s="1"/>
  <c r="AG51" i="40"/>
  <c r="AG52" i="40" s="1"/>
  <c r="AF51" i="40"/>
  <c r="AF52" i="40" s="1"/>
  <c r="U51" i="40" l="1"/>
  <c r="U52" i="40" s="1"/>
  <c r="W51" i="40"/>
  <c r="W52" i="40" s="1"/>
  <c r="V51" i="40"/>
  <c r="V52" i="40" s="1"/>
  <c r="X51" i="40"/>
  <c r="X52" i="40" s="1"/>
  <c r="AH52" i="40"/>
  <c r="S51" i="40"/>
  <c r="S52" i="40" s="1"/>
  <c r="Q51" i="40"/>
  <c r="Q52" i="40" s="1"/>
  <c r="O51" i="40"/>
  <c r="O52" i="40" s="1"/>
  <c r="P51" i="40"/>
  <c r="P52" i="40" s="1"/>
  <c r="R51" i="40"/>
  <c r="R52" i="40" s="1"/>
  <c r="H51" i="40"/>
  <c r="H52" i="40" s="1"/>
  <c r="G51" i="40"/>
  <c r="G52" i="40" s="1"/>
  <c r="E51" i="40"/>
  <c r="E52" i="40" s="1"/>
  <c r="F51" i="40"/>
  <c r="F52" i="40" s="1"/>
  <c r="I51" i="40"/>
  <c r="I52" i="40" s="1"/>
  <c r="M51" i="40"/>
  <c r="M52" i="40" s="1"/>
  <c r="N51" i="40"/>
  <c r="N52" i="40" s="1"/>
  <c r="K51" i="40"/>
  <c r="K52" i="40" s="1"/>
  <c r="L51" i="40"/>
  <c r="L52" i="40" s="1"/>
  <c r="J51" i="40"/>
  <c r="J52" i="40" s="1"/>
</calcChain>
</file>

<file path=xl/comments1.xml><?xml version="1.0" encoding="utf-8"?>
<comments xmlns="http://schemas.openxmlformats.org/spreadsheetml/2006/main">
  <authors>
    <author>Gifu</author>
  </authors>
  <commentLis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平成２７年（２０１５年）県内生産額が0のため、0のみ入力できます。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平成２７年（２０１５年）県内生産額が0のため、0のみ入力できます。</t>
        </r>
      </text>
    </comment>
    <comment ref="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平成２７年（２０１５年）県内生産額が0のため、0のみ入力できます。</t>
        </r>
      </text>
    </comment>
    <comment ref="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平成２７年（２０１５年）県内生産額が0のため、0のみ入力できます。</t>
        </r>
      </text>
    </comment>
    <comment ref="D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平成２７年（２０１５年）県内生産額が0のため、0のみ入力できます。</t>
        </r>
      </text>
    </comment>
    <comment ref="F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平成２７年（２０１５年）県内生産額が0のため、0のみ入力できます。</t>
        </r>
      </text>
    </comment>
    <comment ref="C8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平成２７年（２０１５年）最終需要額が0のため、0のみ入力できます。</t>
        </r>
      </text>
    </comment>
    <comment ref="D8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平成２７年（２０１５年）最終需要額が0のため、0のみ入力できます。</t>
        </r>
      </text>
    </comment>
    <comment ref="E8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平成２７年（２０１５年）最終需要額が0のため、0のみ入力できます。</t>
        </r>
      </text>
    </comment>
    <comment ref="F8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平成２７年（２０１５年）最終需要額が0のため、0のみ入力できます。</t>
        </r>
      </text>
    </comment>
    <comment ref="C1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平成２７年（２０１５年）最終需要額が0のため、0のみ入力できます。</t>
        </r>
      </text>
    </comment>
    <comment ref="D1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平成２７年（２０１５年）最終需要額が0のため、0のみ入力できます。</t>
        </r>
      </text>
    </comment>
    <comment ref="E1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平成２７年（２０１５年）最終需要額が0のため、0のみ入力できます。</t>
        </r>
      </text>
    </comment>
    <comment ref="F1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平成２７年（２０１５年）最終需要額が0のため、0のみ入力できます。</t>
        </r>
      </text>
    </comment>
  </commentList>
</comments>
</file>

<file path=xl/sharedStrings.xml><?xml version="1.0" encoding="utf-8"?>
<sst xmlns="http://schemas.openxmlformats.org/spreadsheetml/2006/main" count="5887" uniqueCount="820">
  <si>
    <t>耕種農業</t>
  </si>
  <si>
    <t>畜産</t>
  </si>
  <si>
    <t>農業サービス</t>
  </si>
  <si>
    <t>林業</t>
  </si>
  <si>
    <t>漁業</t>
  </si>
  <si>
    <t>石炭・原油・天然ガス</t>
  </si>
  <si>
    <t>食料品</t>
  </si>
  <si>
    <t>飲料</t>
  </si>
  <si>
    <t>たばこ</t>
  </si>
  <si>
    <t>繊維工業製品</t>
  </si>
  <si>
    <t>衣服・その他の繊維既製品</t>
  </si>
  <si>
    <t>家具・装備品</t>
  </si>
  <si>
    <t>パルプ・紙・板紙・加工紙</t>
  </si>
  <si>
    <t>紙加工品</t>
  </si>
  <si>
    <t>印刷・製版・製本</t>
  </si>
  <si>
    <t>化学肥料</t>
  </si>
  <si>
    <t>無機化学工業製品</t>
  </si>
  <si>
    <t>石油化学基礎製品</t>
  </si>
  <si>
    <t>合成樹脂</t>
  </si>
  <si>
    <t>化学繊維</t>
  </si>
  <si>
    <t>医薬品</t>
  </si>
  <si>
    <t>石油製品</t>
  </si>
  <si>
    <t>石炭製品</t>
  </si>
  <si>
    <t>プラスチック製品</t>
  </si>
  <si>
    <t>ゴム製品</t>
  </si>
  <si>
    <t>なめし革・毛皮・同製品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</si>
  <si>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</si>
  <si>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</si>
  <si>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</si>
  <si>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</si>
  <si>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</si>
  <si>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</si>
  <si>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鋳鍛造品</t>
  </si>
  <si>
    <t>その他の鉄鋼製品</t>
  </si>
  <si>
    <t>非鉄金属製錬・精製</t>
  </si>
  <si>
    <t>非鉄金属加工製品</t>
  </si>
  <si>
    <t>建設・建築用金属製品</t>
  </si>
  <si>
    <t>その他の金属製品</t>
  </si>
  <si>
    <t>産業用電気機器</t>
  </si>
  <si>
    <t>電子応用装置・電気計測器</t>
  </si>
  <si>
    <t>民生用電気機器</t>
  </si>
  <si>
    <t>電子計算機・同付属装置</t>
  </si>
  <si>
    <t>その他の電子部品</t>
  </si>
  <si>
    <t>乗用車</t>
  </si>
  <si>
    <t>その他の自動車</t>
  </si>
  <si>
    <t>自動車部品・同付属品</t>
  </si>
  <si>
    <t>船舶・同修理</t>
  </si>
  <si>
    <t>その他の輸送機械・同修理</t>
  </si>
  <si>
    <t>その他の製造工業製品</t>
  </si>
  <si>
    <t>再生資源回収・加工処理</t>
  </si>
  <si>
    <t>建築</t>
  </si>
  <si>
    <t>建設補修</t>
  </si>
  <si>
    <t>公共事業</t>
  </si>
  <si>
    <t>その他の土木建設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</si>
  <si>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</si>
  <si>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</si>
  <si>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</si>
  <si>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</si>
  <si>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</si>
  <si>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</si>
  <si>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</si>
  <si>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住宅賃貸料</t>
  </si>
  <si>
    <t>住宅賃貸料（帰属家賃）</t>
  </si>
  <si>
    <t>鉄道輸送</t>
  </si>
  <si>
    <t>道路輸送（除自家輸送）</t>
  </si>
  <si>
    <t>自家輸送</t>
  </si>
  <si>
    <t>水運</t>
  </si>
  <si>
    <t>航空輸送</t>
  </si>
  <si>
    <t>貨物利用運送</t>
  </si>
  <si>
    <t>倉庫</t>
  </si>
  <si>
    <t>通信</t>
  </si>
  <si>
    <t>放送</t>
  </si>
  <si>
    <t>情報サービス</t>
  </si>
  <si>
    <t>インターネット附随サービス</t>
  </si>
  <si>
    <t>公務</t>
  </si>
  <si>
    <t>教育</t>
  </si>
  <si>
    <t>研究</t>
  </si>
  <si>
    <t>介護</t>
  </si>
  <si>
    <t>広告</t>
  </si>
  <si>
    <t>物品賃貸サービス</t>
  </si>
  <si>
    <t>その他の対事業所サービス</t>
  </si>
  <si>
    <t>娯楽サービス</t>
  </si>
  <si>
    <t>宿泊業</t>
  </si>
  <si>
    <t>洗濯・理容・美容・浴場業</t>
  </si>
  <si>
    <t>その他の対個人サービス</t>
  </si>
  <si>
    <t>事務用品</t>
  </si>
  <si>
    <t>分類不明</t>
  </si>
  <si>
    <t>合計</t>
    <rPh sb="0" eb="2">
      <t>ゴウケイ</t>
    </rPh>
    <phoneticPr fontId="3"/>
  </si>
  <si>
    <t>検算</t>
    <rPh sb="0" eb="2">
      <t>ケンザン</t>
    </rPh>
    <phoneticPr fontId="3"/>
  </si>
  <si>
    <t>内訳計</t>
    <rPh sb="0" eb="2">
      <t>ウチワケ</t>
    </rPh>
    <rPh sb="2" eb="3">
      <t>ケイ</t>
    </rPh>
    <phoneticPr fontId="3"/>
  </si>
  <si>
    <t>差分</t>
    <rPh sb="0" eb="2">
      <t>サブン</t>
    </rPh>
    <phoneticPr fontId="3"/>
  </si>
  <si>
    <t>粗付加価値誘発額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phoneticPr fontId="3"/>
  </si>
  <si>
    <t>直接効果</t>
    <rPh sb="0" eb="2">
      <t>チョクセツ</t>
    </rPh>
    <rPh sb="2" eb="4">
      <t>コウカ</t>
    </rPh>
    <phoneticPr fontId="3"/>
  </si>
  <si>
    <t>（単位：人及び人／１００万円）</t>
    <rPh sb="1" eb="3">
      <t>タンイ</t>
    </rPh>
    <rPh sb="4" eb="5">
      <t>ニン</t>
    </rPh>
    <rPh sb="5" eb="6">
      <t>オヨ</t>
    </rPh>
    <rPh sb="7" eb="8">
      <t>ヒト</t>
    </rPh>
    <rPh sb="12" eb="13">
      <t>マン</t>
    </rPh>
    <rPh sb="13" eb="14">
      <t>エン</t>
    </rPh>
    <phoneticPr fontId="3"/>
  </si>
  <si>
    <t>従業者総数</t>
    <rPh sb="0" eb="3">
      <t>ジュウギョウシャ</t>
    </rPh>
    <rPh sb="3" eb="5">
      <t>ソウスウ</t>
    </rPh>
    <phoneticPr fontId="3"/>
  </si>
  <si>
    <t>個人業主</t>
    <rPh sb="0" eb="2">
      <t>コジン</t>
    </rPh>
    <rPh sb="2" eb="4">
      <t>ギョウシュ</t>
    </rPh>
    <phoneticPr fontId="3"/>
  </si>
  <si>
    <t>家族従業者</t>
    <rPh sb="0" eb="2">
      <t>カゾク</t>
    </rPh>
    <rPh sb="2" eb="5">
      <t>ジュウギョウシャ</t>
    </rPh>
    <phoneticPr fontId="3"/>
  </si>
  <si>
    <t>有給役員</t>
    <rPh sb="0" eb="2">
      <t>ユウキュウ</t>
    </rPh>
    <rPh sb="2" eb="4">
      <t>ヤクイン</t>
    </rPh>
    <phoneticPr fontId="3"/>
  </si>
  <si>
    <t>雇用者</t>
    <rPh sb="0" eb="3">
      <t>コヨウシャ</t>
    </rPh>
    <phoneticPr fontId="3"/>
  </si>
  <si>
    <t>常用雇用</t>
    <rPh sb="0" eb="2">
      <t>ジョウヨウ</t>
    </rPh>
    <rPh sb="2" eb="4">
      <t>コヨウ</t>
    </rPh>
    <phoneticPr fontId="3"/>
  </si>
  <si>
    <t>臨時・日雇</t>
    <rPh sb="0" eb="2">
      <t>リンジ</t>
    </rPh>
    <rPh sb="3" eb="5">
      <t>ヒヤトイ</t>
    </rPh>
    <phoneticPr fontId="3"/>
  </si>
  <si>
    <t>年次</t>
    <rPh sb="0" eb="2">
      <t>ネンジ</t>
    </rPh>
    <phoneticPr fontId="3"/>
  </si>
  <si>
    <t>消費支出</t>
    <rPh sb="0" eb="2">
      <t>ショウヒ</t>
    </rPh>
    <rPh sb="2" eb="4">
      <t>シシュツ</t>
    </rPh>
    <phoneticPr fontId="3"/>
  </si>
  <si>
    <t>消費転換率</t>
    <rPh sb="0" eb="2">
      <t>ショウヒ</t>
    </rPh>
    <rPh sb="2" eb="4">
      <t>テンカン</t>
    </rPh>
    <rPh sb="4" eb="5">
      <t>リツ</t>
    </rPh>
    <phoneticPr fontId="3"/>
  </si>
  <si>
    <t>粗付加価値部門計</t>
  </si>
  <si>
    <t>家計外消費支出（行）</t>
  </si>
  <si>
    <t>雇用者所得</t>
  </si>
  <si>
    <t>営業余剰</t>
  </si>
  <si>
    <t>資本減耗引当</t>
  </si>
  <si>
    <t>資本減耗引当（社会資本等減耗分）</t>
  </si>
  <si>
    <t>（控除）経常補助金</t>
  </si>
  <si>
    <t>内生部門計</t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</si>
  <si>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</si>
  <si>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</si>
  <si>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</si>
  <si>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総合効果</t>
    <rPh sb="0" eb="2">
      <t>ソウゴウ</t>
    </rPh>
    <rPh sb="2" eb="4">
      <t>コウカ</t>
    </rPh>
    <phoneticPr fontId="3"/>
  </si>
  <si>
    <t>家計外消費支出</t>
    <rPh sb="0" eb="2">
      <t>カケイ</t>
    </rPh>
    <rPh sb="2" eb="3">
      <t>ガイ</t>
    </rPh>
    <rPh sb="3" eb="5">
      <t>ショウヒ</t>
    </rPh>
    <rPh sb="5" eb="7">
      <t>シシュツ</t>
    </rPh>
    <phoneticPr fontId="3"/>
  </si>
  <si>
    <t>雇用者所得</t>
    <rPh sb="0" eb="3">
      <t>コヨウシャ</t>
    </rPh>
    <rPh sb="3" eb="5">
      <t>ショトク</t>
    </rPh>
    <phoneticPr fontId="3"/>
  </si>
  <si>
    <t>営業余剰</t>
    <rPh sb="0" eb="2">
      <t>エイギョウ</t>
    </rPh>
    <rPh sb="2" eb="4">
      <t>ヨジョウ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</si>
  <si>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</si>
  <si>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間接税（除関税）</t>
    <rPh sb="0" eb="3">
      <t>カンセツゼイ</t>
    </rPh>
    <rPh sb="4" eb="5">
      <t>ノゾ</t>
    </rPh>
    <rPh sb="5" eb="7">
      <t>カンゼイ</t>
    </rPh>
    <phoneticPr fontId="3"/>
  </si>
  <si>
    <t>（控除）経営補助金</t>
    <rPh sb="1" eb="3">
      <t>コウジョ</t>
    </rPh>
    <rPh sb="4" eb="6">
      <t>ケイエイ</t>
    </rPh>
    <rPh sb="6" eb="9">
      <t>ホジョキン</t>
    </rPh>
    <phoneticPr fontId="3"/>
  </si>
  <si>
    <t>岐阜県経済への波及効果</t>
    <rPh sb="0" eb="3">
      <t>ギフケン</t>
    </rPh>
    <rPh sb="3" eb="5">
      <t>ケイザイ</t>
    </rPh>
    <rPh sb="7" eb="9">
      <t>ハキュウ</t>
    </rPh>
    <rPh sb="9" eb="11">
      <t>コウカ</t>
    </rPh>
    <phoneticPr fontId="3"/>
  </si>
  <si>
    <t>生産者価格</t>
    <rPh sb="0" eb="3">
      <t>セイサンシャ</t>
    </rPh>
    <rPh sb="3" eb="5">
      <t>カカク</t>
    </rPh>
    <phoneticPr fontId="3"/>
  </si>
  <si>
    <t>購入者価格</t>
    <rPh sb="0" eb="3">
      <t>コウニュウシャ</t>
    </rPh>
    <rPh sb="3" eb="5">
      <t>カカク</t>
    </rPh>
    <phoneticPr fontId="3"/>
  </si>
  <si>
    <t>最終需要額</t>
    <rPh sb="0" eb="2">
      <t>サイシュウ</t>
    </rPh>
    <rPh sb="2" eb="4">
      <t>ジュヨウ</t>
    </rPh>
    <rPh sb="4" eb="5">
      <t>ガク</t>
    </rPh>
    <phoneticPr fontId="3"/>
  </si>
  <si>
    <t>（単位：１００万円）</t>
    <phoneticPr fontId="3"/>
  </si>
  <si>
    <t>雇用者所得誘発額</t>
    <rPh sb="0" eb="3">
      <t>コヨウシャ</t>
    </rPh>
    <rPh sb="3" eb="5">
      <t>ショトク</t>
    </rPh>
    <rPh sb="5" eb="7">
      <t>ユウハツ</t>
    </rPh>
    <rPh sb="7" eb="8">
      <t>ガク</t>
    </rPh>
    <phoneticPr fontId="3"/>
  </si>
  <si>
    <t>与件データ</t>
    <rPh sb="0" eb="2">
      <t>ヨケン</t>
    </rPh>
    <phoneticPr fontId="3"/>
  </si>
  <si>
    <t>内生部門計</t>
    <rPh sb="0" eb="2">
      <t>ナイセイ</t>
    </rPh>
    <rPh sb="2" eb="4">
      <t>ブモン</t>
    </rPh>
    <rPh sb="4" eb="5">
      <t>ケイ</t>
    </rPh>
    <phoneticPr fontId="3"/>
  </si>
  <si>
    <t>計</t>
    <rPh sb="0" eb="1">
      <t>ケイ</t>
    </rPh>
    <phoneticPr fontId="3"/>
  </si>
  <si>
    <t>購入者価格</t>
  </si>
  <si>
    <t>商業（マージン）</t>
  </si>
  <si>
    <t>鉄道（貨物運賃）</t>
  </si>
  <si>
    <t>道路（貨物運賃）</t>
  </si>
  <si>
    <t>水運（貨物運賃）</t>
  </si>
  <si>
    <t>航空（貨物運賃）</t>
  </si>
  <si>
    <t>利用運送（貨物運賃）</t>
  </si>
  <si>
    <t>倉庫（貨物運賃）</t>
  </si>
  <si>
    <t>生産者価格</t>
  </si>
  <si>
    <t>直接効果＋第１次波及効果</t>
    <rPh sb="0" eb="2">
      <t>チョクセツ</t>
    </rPh>
    <rPh sb="2" eb="4">
      <t>コウカ</t>
    </rPh>
    <rPh sb="5" eb="6">
      <t>ダイ</t>
    </rPh>
    <rPh sb="7" eb="8">
      <t>ジ</t>
    </rPh>
    <rPh sb="8" eb="10">
      <t>ハキュウ</t>
    </rPh>
    <rPh sb="10" eb="12">
      <t>コウカ</t>
    </rPh>
    <phoneticPr fontId="3"/>
  </si>
  <si>
    <t>（単位：１００万円）</t>
    <rPh sb="1" eb="3">
      <t>タンイ</t>
    </rPh>
    <rPh sb="7" eb="9">
      <t>マンエン</t>
    </rPh>
    <phoneticPr fontId="3"/>
  </si>
  <si>
    <t>家計外消費支出（列）</t>
  </si>
  <si>
    <t>民間消費支出</t>
  </si>
  <si>
    <t>一般政府消費支出</t>
  </si>
  <si>
    <t>一般政府消費支出（社会資本等減耗分）</t>
  </si>
  <si>
    <t>在庫純増</t>
  </si>
  <si>
    <t>輸出</t>
  </si>
  <si>
    <t>輸出計</t>
  </si>
  <si>
    <t>移出</t>
  </si>
  <si>
    <t>移輸出計</t>
  </si>
  <si>
    <t>（控除）商業マージン及び貨物運賃</t>
    <rPh sb="1" eb="3">
      <t>コウジョ</t>
    </rPh>
    <rPh sb="4" eb="6">
      <t>ショウギョウ</t>
    </rPh>
    <rPh sb="10" eb="11">
      <t>オヨ</t>
    </rPh>
    <rPh sb="12" eb="14">
      <t>カモツ</t>
    </rPh>
    <rPh sb="14" eb="16">
      <t>ウンチン</t>
    </rPh>
    <phoneticPr fontId="3"/>
  </si>
  <si>
    <t>（加算）商業マージン及び貨物運賃</t>
    <rPh sb="1" eb="3">
      <t>カサン</t>
    </rPh>
    <rPh sb="4" eb="6">
      <t>ショウギョウ</t>
    </rPh>
    <rPh sb="10" eb="11">
      <t>オヨ</t>
    </rPh>
    <rPh sb="12" eb="14">
      <t>カモツ</t>
    </rPh>
    <rPh sb="14" eb="16">
      <t>ウンチン</t>
    </rPh>
    <phoneticPr fontId="3"/>
  </si>
  <si>
    <t>（金額の単位：１００万円）</t>
    <rPh sb="1" eb="3">
      <t>キンガク</t>
    </rPh>
    <rPh sb="4" eb="6">
      <t>タンイ</t>
    </rPh>
    <rPh sb="10" eb="12">
      <t>マンエン</t>
    </rPh>
    <phoneticPr fontId="3"/>
  </si>
  <si>
    <t>対購入者価格比率</t>
    <rPh sb="0" eb="1">
      <t>タイ</t>
    </rPh>
    <rPh sb="1" eb="4">
      <t>コウニュウシャ</t>
    </rPh>
    <rPh sb="4" eb="6">
      <t>カカク</t>
    </rPh>
    <rPh sb="6" eb="8">
      <t>ヒリツ</t>
    </rPh>
    <phoneticPr fontId="3"/>
  </si>
  <si>
    <t>商業マージン及び貨物運賃</t>
    <rPh sb="0" eb="2">
      <t>ショウギョウ</t>
    </rPh>
    <rPh sb="6" eb="7">
      <t>オヨ</t>
    </rPh>
    <rPh sb="8" eb="10">
      <t>カモツ</t>
    </rPh>
    <rPh sb="10" eb="12">
      <t>ウンチン</t>
    </rPh>
    <phoneticPr fontId="3"/>
  </si>
  <si>
    <t>最終需要計</t>
  </si>
  <si>
    <t>県内生産額</t>
  </si>
  <si>
    <t>家計消費支出</t>
    <rPh sb="0" eb="2">
      <t>カケイ</t>
    </rPh>
    <rPh sb="2" eb="4">
      <t>ショウヒ</t>
    </rPh>
    <rPh sb="4" eb="6">
      <t>シシュツ</t>
    </rPh>
    <phoneticPr fontId="3"/>
  </si>
  <si>
    <t>金額</t>
    <rPh sb="0" eb="2">
      <t>キンガク</t>
    </rPh>
    <phoneticPr fontId="3"/>
  </si>
  <si>
    <t>構成比</t>
    <rPh sb="0" eb="3">
      <t>コウセイヒ</t>
    </rPh>
    <phoneticPr fontId="3"/>
  </si>
  <si>
    <t>（単位：人）</t>
    <rPh sb="1" eb="3">
      <t>タンイ</t>
    </rPh>
    <rPh sb="4" eb="5">
      <t>ニン</t>
    </rPh>
    <phoneticPr fontId="3"/>
  </si>
  <si>
    <t>第１次波及効果</t>
    <phoneticPr fontId="3"/>
  </si>
  <si>
    <t>第２次波及効果</t>
    <rPh sb="0" eb="1">
      <t>ダイ</t>
    </rPh>
    <phoneticPr fontId="3"/>
  </si>
  <si>
    <t>総合効果</t>
    <rPh sb="0" eb="2">
      <t>ソウゴウ</t>
    </rPh>
    <phoneticPr fontId="3"/>
  </si>
  <si>
    <t>農林水産業</t>
  </si>
  <si>
    <t>鉱業</t>
  </si>
  <si>
    <t>製造業</t>
  </si>
  <si>
    <t>飲食料品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</si>
  <si>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</si>
  <si>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</si>
  <si>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</si>
  <si>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</si>
  <si>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</si>
  <si>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</si>
  <si>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</si>
  <si>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</si>
  <si>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電気機械</t>
  </si>
  <si>
    <t>電子部品</t>
  </si>
  <si>
    <t>輸送機械</t>
  </si>
  <si>
    <t>建設</t>
  </si>
  <si>
    <t>電力・ガス･水道</t>
  </si>
  <si>
    <t>電力・ガス・熱供給</t>
  </si>
  <si>
    <t>不動産</t>
  </si>
  <si>
    <t>情報通信</t>
  </si>
  <si>
    <t>サービス</t>
  </si>
  <si>
    <t>教育・研究</t>
  </si>
  <si>
    <t>対事業所サービス</t>
  </si>
  <si>
    <t>対個人サービス</t>
  </si>
  <si>
    <t>直接効果＋第１次波及効果</t>
    <rPh sb="2" eb="4">
      <t>コウカ</t>
    </rPh>
    <phoneticPr fontId="3"/>
  </si>
  <si>
    <t>１３部門分類</t>
    <rPh sb="2" eb="4">
      <t>ブモン</t>
    </rPh>
    <rPh sb="4" eb="6">
      <t>ブンルイ</t>
    </rPh>
    <phoneticPr fontId="3"/>
  </si>
  <si>
    <t>生産誘発係数</t>
    <rPh sb="0" eb="2">
      <t>セイサン</t>
    </rPh>
    <rPh sb="2" eb="4">
      <t>ユウハツ</t>
    </rPh>
    <rPh sb="4" eb="6">
      <t>ケイスウ</t>
    </rPh>
    <phoneticPr fontId="3"/>
  </si>
  <si>
    <t>粗付加価値誘発係数</t>
    <rPh sb="0" eb="1">
      <t>ソ</t>
    </rPh>
    <rPh sb="1" eb="3">
      <t>フカ</t>
    </rPh>
    <rPh sb="3" eb="5">
      <t>カチ</t>
    </rPh>
    <rPh sb="5" eb="7">
      <t>ユウハツ</t>
    </rPh>
    <rPh sb="7" eb="9">
      <t>ケイスウ</t>
    </rPh>
    <phoneticPr fontId="3"/>
  </si>
  <si>
    <t>総合計</t>
    <rPh sb="0" eb="2">
      <t>ソウゴウ</t>
    </rPh>
    <rPh sb="2" eb="3">
      <t>ケイ</t>
    </rPh>
    <phoneticPr fontId="3"/>
  </si>
  <si>
    <t>雇用者所得誘発係数</t>
    <rPh sb="0" eb="3">
      <t>コヨウシャ</t>
    </rPh>
    <rPh sb="3" eb="5">
      <t>ショトク</t>
    </rPh>
    <rPh sb="5" eb="7">
      <t>ユウハツ</t>
    </rPh>
    <rPh sb="7" eb="9">
      <t>ケイスウ</t>
    </rPh>
    <phoneticPr fontId="3"/>
  </si>
  <si>
    <t>（最終需要額＝1）</t>
    <rPh sb="1" eb="3">
      <t>サイシュウ</t>
    </rPh>
    <rPh sb="3" eb="5">
      <t>ジュヨウ</t>
    </rPh>
    <rPh sb="5" eb="6">
      <t>ガク</t>
    </rPh>
    <phoneticPr fontId="3"/>
  </si>
  <si>
    <t>岐阜県内への就業誘発効果</t>
    <rPh sb="0" eb="2">
      <t>ギフ</t>
    </rPh>
    <rPh sb="2" eb="4">
      <t>ケンナイ</t>
    </rPh>
    <rPh sb="6" eb="8">
      <t>シュウギョウ</t>
    </rPh>
    <rPh sb="8" eb="10">
      <t>ユウハツ</t>
    </rPh>
    <rPh sb="10" eb="12">
      <t>コウカ</t>
    </rPh>
    <phoneticPr fontId="3"/>
  </si>
  <si>
    <t>資料</t>
    <rPh sb="0" eb="2">
      <t>シリョウ</t>
    </rPh>
    <phoneticPr fontId="3"/>
  </si>
  <si>
    <t>価格評価</t>
    <rPh sb="0" eb="2">
      <t>カカク</t>
    </rPh>
    <rPh sb="2" eb="4">
      <t>ヒョウカ</t>
    </rPh>
    <phoneticPr fontId="3"/>
  </si>
  <si>
    <t>分析年価格</t>
    <rPh sb="0" eb="2">
      <t>ブンセキ</t>
    </rPh>
    <rPh sb="2" eb="3">
      <t>ネン</t>
    </rPh>
    <rPh sb="3" eb="5">
      <t>カカク</t>
    </rPh>
    <phoneticPr fontId="3"/>
  </si>
  <si>
    <t>直接効果（合計）</t>
    <rPh sb="0" eb="2">
      <t>チョクセツ</t>
    </rPh>
    <rPh sb="2" eb="4">
      <t>コウカ</t>
    </rPh>
    <rPh sb="5" eb="7">
      <t>ゴウケイ</t>
    </rPh>
    <phoneticPr fontId="3"/>
  </si>
  <si>
    <t>賃金・俸給</t>
    <rPh sb="0" eb="2">
      <t>チンギン</t>
    </rPh>
    <rPh sb="3" eb="5">
      <t>ホウキュウ</t>
    </rPh>
    <phoneticPr fontId="3"/>
  </si>
  <si>
    <t>県産品需要額</t>
    <rPh sb="0" eb="1">
      <t>ケン</t>
    </rPh>
    <rPh sb="1" eb="3">
      <t>サンピン</t>
    </rPh>
    <rPh sb="3" eb="5">
      <t>ジュヨウ</t>
    </rPh>
    <rPh sb="5" eb="6">
      <t>ガク</t>
    </rPh>
    <phoneticPr fontId="3"/>
  </si>
  <si>
    <t>価格評価選択</t>
    <rPh sb="0" eb="2">
      <t>カカク</t>
    </rPh>
    <rPh sb="2" eb="4">
      <t>ヒョウカ</t>
    </rPh>
    <rPh sb="4" eb="6">
      <t>センタク</t>
    </rPh>
    <phoneticPr fontId="3"/>
  </si>
  <si>
    <t>分析年価格</t>
    <rPh sb="3" eb="5">
      <t>カカク</t>
    </rPh>
    <phoneticPr fontId="3"/>
  </si>
  <si>
    <t>投入係数表</t>
    <rPh sb="0" eb="2">
      <t>トウニュウ</t>
    </rPh>
    <rPh sb="2" eb="4">
      <t>ケイスウ</t>
    </rPh>
    <rPh sb="4" eb="5">
      <t>ヒョウ</t>
    </rPh>
    <phoneticPr fontId="3"/>
  </si>
  <si>
    <t>内生部門内訳計</t>
    <rPh sb="0" eb="2">
      <t>ナイセイ</t>
    </rPh>
    <rPh sb="2" eb="4">
      <t>ブモン</t>
    </rPh>
    <rPh sb="4" eb="6">
      <t>ウチワケ</t>
    </rPh>
    <rPh sb="6" eb="7">
      <t>ケイ</t>
    </rPh>
    <phoneticPr fontId="3"/>
  </si>
  <si>
    <t>品目</t>
    <rPh sb="0" eb="2">
      <t>ヒンモク</t>
    </rPh>
    <phoneticPr fontId="3"/>
  </si>
  <si>
    <t>分析結果総括表１（波及効果及び就業誘発効果）（分析年価格）</t>
    <rPh sb="0" eb="2">
      <t>ブンセキ</t>
    </rPh>
    <rPh sb="2" eb="4">
      <t>ケッカ</t>
    </rPh>
    <rPh sb="4" eb="6">
      <t>ソウカツ</t>
    </rPh>
    <rPh sb="6" eb="7">
      <t>ヒョウ</t>
    </rPh>
    <rPh sb="9" eb="11">
      <t>ハキュウ</t>
    </rPh>
    <rPh sb="11" eb="13">
      <t>コウカ</t>
    </rPh>
    <rPh sb="13" eb="14">
      <t>オヨ</t>
    </rPh>
    <rPh sb="15" eb="17">
      <t>シュウギョウ</t>
    </rPh>
    <rPh sb="17" eb="19">
      <t>ユウハツ</t>
    </rPh>
    <rPh sb="19" eb="21">
      <t>コウカ</t>
    </rPh>
    <phoneticPr fontId="3"/>
  </si>
  <si>
    <t>粗付加価値誘発係数（内訳）</t>
    <rPh sb="0" eb="1">
      <t>ソ</t>
    </rPh>
    <rPh sb="1" eb="3">
      <t>フカ</t>
    </rPh>
    <rPh sb="3" eb="5">
      <t>カチ</t>
    </rPh>
    <rPh sb="5" eb="7">
      <t>ユウハツ</t>
    </rPh>
    <rPh sb="7" eb="9">
      <t>ケイスウ</t>
    </rPh>
    <rPh sb="10" eb="12">
      <t>ウチワケ</t>
    </rPh>
    <phoneticPr fontId="3"/>
  </si>
  <si>
    <t>（金額の単位：円）</t>
    <rPh sb="1" eb="3">
      <t>キンガク</t>
    </rPh>
    <rPh sb="4" eb="6">
      <t>タンイ</t>
    </rPh>
    <rPh sb="7" eb="8">
      <t>エン</t>
    </rPh>
    <phoneticPr fontId="3"/>
  </si>
  <si>
    <t>（単位：１００万円及び人／１００万円）</t>
    <rPh sb="1" eb="3">
      <t>タンイ</t>
    </rPh>
    <rPh sb="7" eb="9">
      <t>マンエン</t>
    </rPh>
    <rPh sb="9" eb="10">
      <t>オヨ</t>
    </rPh>
    <rPh sb="11" eb="12">
      <t>ヒト</t>
    </rPh>
    <rPh sb="16" eb="17">
      <t>マン</t>
    </rPh>
    <rPh sb="17" eb="18">
      <t>エン</t>
    </rPh>
    <phoneticPr fontId="3"/>
  </si>
  <si>
    <t>県内生産額</t>
    <rPh sb="0" eb="2">
      <t>ケンナイ</t>
    </rPh>
    <rPh sb="2" eb="5">
      <t>セイサンガク</t>
    </rPh>
    <phoneticPr fontId="3"/>
  </si>
  <si>
    <t>生産者価格・購入者価格</t>
    <rPh sb="0" eb="3">
      <t>セイサンシャ</t>
    </rPh>
    <rPh sb="3" eb="5">
      <t>カカク</t>
    </rPh>
    <rPh sb="6" eb="9">
      <t>コウニュウシャ</t>
    </rPh>
    <rPh sb="9" eb="11">
      <t>カカク</t>
    </rPh>
    <phoneticPr fontId="3"/>
  </si>
  <si>
    <t>入力する与件データ</t>
    <rPh sb="0" eb="2">
      <t>ニュウリョク</t>
    </rPh>
    <rPh sb="4" eb="6">
      <t>ヨケン</t>
    </rPh>
    <phoneticPr fontId="3"/>
  </si>
  <si>
    <t>②100％
（県産品のみ）</t>
    <rPh sb="7" eb="8">
      <t>ケン</t>
    </rPh>
    <rPh sb="8" eb="10">
      <t>サンピン</t>
    </rPh>
    <phoneticPr fontId="3"/>
  </si>
  <si>
    <t>④100％
（県産品のみ）</t>
    <rPh sb="7" eb="8">
      <t>ケン</t>
    </rPh>
    <rPh sb="8" eb="10">
      <t>サンピン</t>
    </rPh>
    <phoneticPr fontId="3"/>
  </si>
  <si>
    <t>最終需要額（県内最終需要額（消費額＋投資額）及び移輸出額）</t>
    <rPh sb="0" eb="2">
      <t>サイシュウ</t>
    </rPh>
    <rPh sb="2" eb="4">
      <t>ジュヨウ</t>
    </rPh>
    <rPh sb="4" eb="5">
      <t>ガク</t>
    </rPh>
    <rPh sb="6" eb="8">
      <t>ケンナイ</t>
    </rPh>
    <rPh sb="8" eb="10">
      <t>サイシュウ</t>
    </rPh>
    <rPh sb="10" eb="12">
      <t>ジュヨウ</t>
    </rPh>
    <rPh sb="12" eb="13">
      <t>ガク</t>
    </rPh>
    <rPh sb="14" eb="16">
      <t>ショウヒ</t>
    </rPh>
    <rPh sb="16" eb="17">
      <t>ガク</t>
    </rPh>
    <rPh sb="18" eb="20">
      <t>トウシ</t>
    </rPh>
    <rPh sb="20" eb="21">
      <t>ガク</t>
    </rPh>
    <rPh sb="22" eb="23">
      <t>オヨ</t>
    </rPh>
    <rPh sb="24" eb="25">
      <t>イ</t>
    </rPh>
    <rPh sb="25" eb="27">
      <t>ユシュツ</t>
    </rPh>
    <rPh sb="27" eb="28">
      <t>ガク</t>
    </rPh>
    <phoneticPr fontId="3"/>
  </si>
  <si>
    <t>購入者価格（③）を生産者価格に変換したもの</t>
    <rPh sb="0" eb="3">
      <t>コウニュウシャ</t>
    </rPh>
    <rPh sb="3" eb="5">
      <t>カカク</t>
    </rPh>
    <rPh sb="9" eb="12">
      <t>セイサンシャ</t>
    </rPh>
    <rPh sb="12" eb="14">
      <t>カカク</t>
    </rPh>
    <rPh sb="15" eb="17">
      <t>ヘンカン</t>
    </rPh>
    <phoneticPr fontId="3"/>
  </si>
  <si>
    <t>購入者価格（④）を生産者価格に変換したもの</t>
    <rPh sb="0" eb="3">
      <t>コウニュウシャ</t>
    </rPh>
    <rPh sb="3" eb="5">
      <t>カカク</t>
    </rPh>
    <rPh sb="9" eb="12">
      <t>セイサンシャ</t>
    </rPh>
    <rPh sb="12" eb="14">
      <t>カカク</t>
    </rPh>
    <rPh sb="15" eb="17">
      <t>ヘンカン</t>
    </rPh>
    <phoneticPr fontId="3"/>
  </si>
  <si>
    <t>生産者価格（①）</t>
    <rPh sb="0" eb="3">
      <t>セイサンシャ</t>
    </rPh>
    <rPh sb="3" eb="5">
      <t>カカク</t>
    </rPh>
    <phoneticPr fontId="3"/>
  </si>
  <si>
    <t>生産者価格（②）</t>
    <rPh sb="0" eb="3">
      <t>セイサンシャ</t>
    </rPh>
    <rPh sb="3" eb="5">
      <t>カカク</t>
    </rPh>
    <phoneticPr fontId="3"/>
  </si>
  <si>
    <t>最終需要額に占める県産品需要額の割合＝産業連関表の自給率</t>
    <rPh sb="0" eb="2">
      <t>サイシュウ</t>
    </rPh>
    <rPh sb="2" eb="4">
      <t>ジュヨウ</t>
    </rPh>
    <rPh sb="4" eb="5">
      <t>ガク</t>
    </rPh>
    <rPh sb="6" eb="7">
      <t>シ</t>
    </rPh>
    <rPh sb="9" eb="10">
      <t>ケン</t>
    </rPh>
    <rPh sb="10" eb="12">
      <t>サンピン</t>
    </rPh>
    <rPh sb="12" eb="14">
      <t>ジュヨウ</t>
    </rPh>
    <rPh sb="14" eb="15">
      <t>ガク</t>
    </rPh>
    <rPh sb="16" eb="18">
      <t>ワリアイ</t>
    </rPh>
    <rPh sb="19" eb="21">
      <t>サンギョウ</t>
    </rPh>
    <rPh sb="21" eb="23">
      <t>レンカン</t>
    </rPh>
    <rPh sb="23" eb="24">
      <t>ヒョウ</t>
    </rPh>
    <rPh sb="25" eb="28">
      <t>ジキュウリツ</t>
    </rPh>
    <phoneticPr fontId="3"/>
  </si>
  <si>
    <t>最終需要額に占める県産品需要額の割合＝100％</t>
    <rPh sb="0" eb="2">
      <t>サイシュウ</t>
    </rPh>
    <rPh sb="2" eb="4">
      <t>ジュヨウ</t>
    </rPh>
    <rPh sb="4" eb="5">
      <t>ガク</t>
    </rPh>
    <rPh sb="6" eb="7">
      <t>シ</t>
    </rPh>
    <rPh sb="9" eb="10">
      <t>ケン</t>
    </rPh>
    <rPh sb="10" eb="12">
      <t>サンピン</t>
    </rPh>
    <rPh sb="12" eb="14">
      <t>ジュヨウ</t>
    </rPh>
    <rPh sb="14" eb="15">
      <t>ガク</t>
    </rPh>
    <rPh sb="16" eb="18">
      <t>ワリアイ</t>
    </rPh>
    <phoneticPr fontId="3"/>
  </si>
  <si>
    <t>直接効果（最終需要額に占める県産品需要額の割合＝産業連関表の自給率）</t>
    <rPh sb="0" eb="2">
      <t>チョクセツ</t>
    </rPh>
    <rPh sb="2" eb="4">
      <t>コウカ</t>
    </rPh>
    <rPh sb="5" eb="7">
      <t>サイシュウ</t>
    </rPh>
    <rPh sb="7" eb="9">
      <t>ジュヨウ</t>
    </rPh>
    <rPh sb="9" eb="10">
      <t>ガク</t>
    </rPh>
    <rPh sb="11" eb="12">
      <t>シ</t>
    </rPh>
    <rPh sb="14" eb="15">
      <t>ケン</t>
    </rPh>
    <rPh sb="15" eb="17">
      <t>サンピン</t>
    </rPh>
    <rPh sb="17" eb="19">
      <t>ジュヨウ</t>
    </rPh>
    <rPh sb="19" eb="20">
      <t>ガク</t>
    </rPh>
    <rPh sb="21" eb="23">
      <t>ワリアイ</t>
    </rPh>
    <rPh sb="24" eb="26">
      <t>サンギョウ</t>
    </rPh>
    <rPh sb="26" eb="28">
      <t>レンカン</t>
    </rPh>
    <rPh sb="28" eb="29">
      <t>ヒョウ</t>
    </rPh>
    <rPh sb="30" eb="33">
      <t>ジキュウリツ</t>
    </rPh>
    <phoneticPr fontId="3"/>
  </si>
  <si>
    <t>直接効果（最終需要額に占める県産品需要額の割合＝100%）</t>
    <rPh sb="0" eb="2">
      <t>チョクセツ</t>
    </rPh>
    <rPh sb="2" eb="4">
      <t>コウカ</t>
    </rPh>
    <rPh sb="5" eb="7">
      <t>サイシュウ</t>
    </rPh>
    <rPh sb="7" eb="9">
      <t>ジュヨウ</t>
    </rPh>
    <rPh sb="9" eb="10">
      <t>ガク</t>
    </rPh>
    <rPh sb="11" eb="12">
      <t>シ</t>
    </rPh>
    <rPh sb="14" eb="15">
      <t>ケン</t>
    </rPh>
    <rPh sb="15" eb="17">
      <t>サンピン</t>
    </rPh>
    <rPh sb="17" eb="19">
      <t>ジュヨウ</t>
    </rPh>
    <rPh sb="19" eb="20">
      <t>ガク</t>
    </rPh>
    <rPh sb="21" eb="23">
      <t>ワリアイ</t>
    </rPh>
    <phoneticPr fontId="3"/>
  </si>
  <si>
    <t>ID</t>
    <phoneticPr fontId="3"/>
  </si>
  <si>
    <t>西暦年</t>
    <rPh sb="0" eb="2">
      <t>セイレキ</t>
    </rPh>
    <rPh sb="2" eb="3">
      <t>ネン</t>
    </rPh>
    <phoneticPr fontId="3"/>
  </si>
  <si>
    <t>与件データ③分</t>
    <rPh sb="0" eb="2">
      <t>ヨケン</t>
    </rPh>
    <rPh sb="6" eb="7">
      <t>ブン</t>
    </rPh>
    <phoneticPr fontId="3"/>
  </si>
  <si>
    <t>与件データ④分</t>
    <rPh sb="0" eb="2">
      <t>ヨケン</t>
    </rPh>
    <rPh sb="6" eb="7">
      <t>ブン</t>
    </rPh>
    <phoneticPr fontId="3"/>
  </si>
  <si>
    <t>最終需要額に占める県産品需要額の割合</t>
    <phoneticPr fontId="3"/>
  </si>
  <si>
    <t>分析テーマ名：</t>
    <rPh sb="0" eb="2">
      <t>ブンセキ</t>
    </rPh>
    <rPh sb="5" eb="6">
      <t>メイ</t>
    </rPh>
    <phoneticPr fontId="3"/>
  </si>
  <si>
    <t>（注）四捨五入の関係で内訳は必ずしも合計と一致しない。</t>
    <rPh sb="1" eb="2">
      <t>チュウ</t>
    </rPh>
    <rPh sb="3" eb="7">
      <t>シシャゴニュウ</t>
    </rPh>
    <rPh sb="8" eb="10">
      <t>カンケイ</t>
    </rPh>
    <rPh sb="11" eb="13">
      <t>ウチワケ</t>
    </rPh>
    <rPh sb="14" eb="15">
      <t>カナラ</t>
    </rPh>
    <rPh sb="18" eb="20">
      <t>ゴウケイ</t>
    </rPh>
    <rPh sb="21" eb="23">
      <t>イッチ</t>
    </rPh>
    <phoneticPr fontId="3"/>
  </si>
  <si>
    <t>C</t>
    <phoneticPr fontId="3"/>
  </si>
  <si>
    <t>デフレータ</t>
    <phoneticPr fontId="3"/>
  </si>
  <si>
    <t>デフレータの逆数</t>
    <rPh sb="6" eb="8">
      <t>ギャクスウ</t>
    </rPh>
    <phoneticPr fontId="3"/>
  </si>
  <si>
    <t>デフレータ</t>
  </si>
  <si>
    <t>デフレータ</t>
    <phoneticPr fontId="3"/>
  </si>
  <si>
    <t>（就業係数）</t>
    <rPh sb="1" eb="3">
      <t>シュウギョウ</t>
    </rPh>
    <rPh sb="3" eb="5">
      <t>ケイスウ</t>
    </rPh>
    <phoneticPr fontId="3"/>
  </si>
  <si>
    <t>従業者総数／県内生産額</t>
    <rPh sb="0" eb="3">
      <t>ジュウギョウシャ</t>
    </rPh>
    <rPh sb="3" eb="5">
      <t>ソウスウ</t>
    </rPh>
    <rPh sb="6" eb="8">
      <t>ケンナイ</t>
    </rPh>
    <rPh sb="8" eb="11">
      <t>セイサンガク</t>
    </rPh>
    <phoneticPr fontId="3"/>
  </si>
  <si>
    <t>（雇用係数）</t>
    <rPh sb="1" eb="3">
      <t>コヨウ</t>
    </rPh>
    <rPh sb="3" eb="5">
      <t>ケイスウ</t>
    </rPh>
    <phoneticPr fontId="3"/>
  </si>
  <si>
    <t>個人業主数／県内生産額</t>
    <rPh sb="0" eb="2">
      <t>コジン</t>
    </rPh>
    <rPh sb="2" eb="4">
      <t>ギョウシュ</t>
    </rPh>
    <rPh sb="4" eb="5">
      <t>スウ</t>
    </rPh>
    <rPh sb="6" eb="8">
      <t>ケンナイ</t>
    </rPh>
    <rPh sb="8" eb="11">
      <t>セイサンガク</t>
    </rPh>
    <phoneticPr fontId="3"/>
  </si>
  <si>
    <t>家族従業者数／県内生産額</t>
    <rPh sb="0" eb="2">
      <t>カゾク</t>
    </rPh>
    <rPh sb="2" eb="5">
      <t>ジュウギョウシャ</t>
    </rPh>
    <rPh sb="5" eb="6">
      <t>スウ</t>
    </rPh>
    <rPh sb="7" eb="9">
      <t>ケンナイ</t>
    </rPh>
    <rPh sb="9" eb="12">
      <t>セイサンガク</t>
    </rPh>
    <phoneticPr fontId="3"/>
  </si>
  <si>
    <t>（有給役員数＋雇用者数）／県内生産額</t>
    <rPh sb="1" eb="3">
      <t>ユウキュウ</t>
    </rPh>
    <rPh sb="3" eb="5">
      <t>ヤクイン</t>
    </rPh>
    <rPh sb="5" eb="6">
      <t>スウ</t>
    </rPh>
    <rPh sb="7" eb="10">
      <t>コヨウシャ</t>
    </rPh>
    <rPh sb="10" eb="11">
      <t>スウ</t>
    </rPh>
    <rPh sb="13" eb="15">
      <t>ケンナイ</t>
    </rPh>
    <rPh sb="15" eb="18">
      <t>セイサンガク</t>
    </rPh>
    <phoneticPr fontId="3"/>
  </si>
  <si>
    <t>有給役員数／県内生産額</t>
    <rPh sb="0" eb="2">
      <t>ユウキュウ</t>
    </rPh>
    <rPh sb="2" eb="4">
      <t>ヤクイン</t>
    </rPh>
    <rPh sb="4" eb="5">
      <t>スウ</t>
    </rPh>
    <phoneticPr fontId="3"/>
  </si>
  <si>
    <t>雇用者数／県内生産額</t>
    <rPh sb="0" eb="3">
      <t>コヨウシャ</t>
    </rPh>
    <rPh sb="3" eb="4">
      <t>スウ</t>
    </rPh>
    <phoneticPr fontId="3"/>
  </si>
  <si>
    <t>常用雇用者数／県内生産額</t>
    <rPh sb="0" eb="2">
      <t>ジョウヨウ</t>
    </rPh>
    <rPh sb="2" eb="4">
      <t>コヨウ</t>
    </rPh>
    <rPh sb="4" eb="5">
      <t>シャ</t>
    </rPh>
    <rPh sb="5" eb="6">
      <t>スウ</t>
    </rPh>
    <phoneticPr fontId="3"/>
  </si>
  <si>
    <t>実収入</t>
    <rPh sb="0" eb="1">
      <t>ジツ</t>
    </rPh>
    <rPh sb="1" eb="3">
      <t>シュウニュウ</t>
    </rPh>
    <phoneticPr fontId="3"/>
  </si>
  <si>
    <t>消費転換率（消費支出／実収入）</t>
    <rPh sb="0" eb="2">
      <t>ショウヒ</t>
    </rPh>
    <rPh sb="2" eb="4">
      <t>テンカン</t>
    </rPh>
    <rPh sb="4" eb="5">
      <t>リツ</t>
    </rPh>
    <rPh sb="6" eb="8">
      <t>ショウヒ</t>
    </rPh>
    <rPh sb="8" eb="10">
      <t>シシュツ</t>
    </rPh>
    <rPh sb="11" eb="14">
      <t>ジツシュウニュウ</t>
    </rPh>
    <phoneticPr fontId="3"/>
  </si>
  <si>
    <t>①産業連関表の自給率
（１－移輸入係数）</t>
    <rPh sb="1" eb="3">
      <t>サンギョウ</t>
    </rPh>
    <rPh sb="3" eb="5">
      <t>レンカン</t>
    </rPh>
    <rPh sb="5" eb="6">
      <t>ヒョウ</t>
    </rPh>
    <rPh sb="7" eb="10">
      <t>ジキュウリツ</t>
    </rPh>
    <rPh sb="14" eb="15">
      <t>イ</t>
    </rPh>
    <rPh sb="15" eb="17">
      <t>ユニュウ</t>
    </rPh>
    <rPh sb="17" eb="19">
      <t>ケイスウ</t>
    </rPh>
    <phoneticPr fontId="3"/>
  </si>
  <si>
    <t>③産業連関表の自給率
（１－移輸入係数）</t>
    <rPh sb="1" eb="3">
      <t>サンギョウ</t>
    </rPh>
    <rPh sb="3" eb="5">
      <t>レンカン</t>
    </rPh>
    <rPh sb="5" eb="6">
      <t>ヒョウ</t>
    </rPh>
    <rPh sb="7" eb="10">
      <t>ジキュウリツ</t>
    </rPh>
    <rPh sb="14" eb="15">
      <t>イ</t>
    </rPh>
    <rPh sb="15" eb="17">
      <t>ユニュウ</t>
    </rPh>
    <rPh sb="17" eb="19">
      <t>ケイスウ</t>
    </rPh>
    <phoneticPr fontId="3"/>
  </si>
  <si>
    <t>家計調査（家計収支編）（総務省）　総世帯　１世帯当たり１か月間の収入と支出（総世帯のうち勤労者世帯）</t>
    <rPh sb="0" eb="2">
      <t>カケイ</t>
    </rPh>
    <rPh sb="2" eb="4">
      <t>チョウサ</t>
    </rPh>
    <rPh sb="5" eb="7">
      <t>カケイ</t>
    </rPh>
    <rPh sb="7" eb="9">
      <t>シュウシ</t>
    </rPh>
    <rPh sb="9" eb="10">
      <t>ヘン</t>
    </rPh>
    <rPh sb="12" eb="15">
      <t>ソウムショウ</t>
    </rPh>
    <rPh sb="17" eb="18">
      <t>ソウ</t>
    </rPh>
    <rPh sb="18" eb="20">
      <t>セタイ</t>
    </rPh>
    <rPh sb="22" eb="24">
      <t>セタイ</t>
    </rPh>
    <rPh sb="24" eb="25">
      <t>ア</t>
    </rPh>
    <rPh sb="29" eb="31">
      <t>ゲツカン</t>
    </rPh>
    <rPh sb="32" eb="34">
      <t>シュウニュウ</t>
    </rPh>
    <rPh sb="35" eb="37">
      <t>シシュツ</t>
    </rPh>
    <rPh sb="44" eb="47">
      <t>キンロウシャ</t>
    </rPh>
    <rPh sb="47" eb="49">
      <t>セタイ</t>
    </rPh>
    <phoneticPr fontId="3"/>
  </si>
  <si>
    <t>A</t>
  </si>
  <si>
    <t>農産物（除畜産物）の加重平均</t>
  </si>
  <si>
    <t>畜産物</t>
  </si>
  <si>
    <t>F</t>
  </si>
  <si>
    <t>総平均</t>
  </si>
  <si>
    <t>B</t>
  </si>
  <si>
    <t>G</t>
  </si>
  <si>
    <t>生鮮魚介</t>
  </si>
  <si>
    <t>C</t>
  </si>
  <si>
    <t>D</t>
  </si>
  <si>
    <t>飼料・有機質肥料（除別掲）</t>
  </si>
  <si>
    <t>E</t>
  </si>
  <si>
    <t>持家の帰属家賃を除く家賃</t>
  </si>
  <si>
    <t>持家の帰属家賃</t>
  </si>
  <si>
    <t>介護料</t>
  </si>
  <si>
    <t>自動車整備・機械修理</t>
  </si>
  <si>
    <t>宿泊料</t>
  </si>
  <si>
    <t>製造業部門別投入・産出物価指数　２００５年基準　産出物価指数  製造業総合部門（日本銀行）</t>
  </si>
  <si>
    <t>建設工事費デフレーター　２００５年度基準（国土交通省）</t>
  </si>
  <si>
    <t>企業向けサービス価格指数　２００５年基準（日本銀行）</t>
  </si>
  <si>
    <t>011</t>
  </si>
  <si>
    <t>012</t>
  </si>
  <si>
    <t>013</t>
  </si>
  <si>
    <t>015</t>
  </si>
  <si>
    <t>017</t>
  </si>
  <si>
    <t>061</t>
  </si>
  <si>
    <t>062</t>
  </si>
  <si>
    <t>111</t>
  </si>
  <si>
    <t>112</t>
  </si>
  <si>
    <t>113</t>
  </si>
  <si>
    <t>114</t>
  </si>
  <si>
    <t>151</t>
  </si>
  <si>
    <t>152</t>
  </si>
  <si>
    <t>161</t>
  </si>
  <si>
    <t>162</t>
  </si>
  <si>
    <t>163</t>
  </si>
  <si>
    <t>164</t>
  </si>
  <si>
    <t>191</t>
  </si>
  <si>
    <t>201</t>
  </si>
  <si>
    <t>202</t>
  </si>
  <si>
    <t>203</t>
  </si>
  <si>
    <t>204</t>
  </si>
  <si>
    <t>205</t>
  </si>
  <si>
    <t>206</t>
  </si>
  <si>
    <t>207</t>
  </si>
  <si>
    <t>208</t>
  </si>
  <si>
    <t>211</t>
  </si>
  <si>
    <t>212</t>
  </si>
  <si>
    <t>221</t>
  </si>
  <si>
    <t>222</t>
  </si>
  <si>
    <t>231</t>
  </si>
  <si>
    <t>251</t>
  </si>
  <si>
    <t>252</t>
  </si>
  <si>
    <t>253</t>
  </si>
  <si>
    <t>259</t>
  </si>
  <si>
    <t>261</t>
  </si>
  <si>
    <t>262</t>
  </si>
  <si>
    <t>263</t>
  </si>
  <si>
    <t>269</t>
  </si>
  <si>
    <t>271</t>
  </si>
  <si>
    <t>272</t>
  </si>
  <si>
    <t>281</t>
  </si>
  <si>
    <t>289</t>
  </si>
  <si>
    <t>291</t>
  </si>
  <si>
    <t>301</t>
  </si>
  <si>
    <t>311</t>
  </si>
  <si>
    <t>321</t>
  </si>
  <si>
    <t>329</t>
  </si>
  <si>
    <t>331</t>
  </si>
  <si>
    <t>332</t>
  </si>
  <si>
    <t>333</t>
  </si>
  <si>
    <t>339</t>
  </si>
  <si>
    <t>341</t>
  </si>
  <si>
    <t>342</t>
  </si>
  <si>
    <t>351</t>
  </si>
  <si>
    <t>352</t>
  </si>
  <si>
    <t>353</t>
  </si>
  <si>
    <t>354</t>
  </si>
  <si>
    <t>359</t>
  </si>
  <si>
    <t>391</t>
  </si>
  <si>
    <t>392</t>
  </si>
  <si>
    <t>411</t>
  </si>
  <si>
    <t>412</t>
  </si>
  <si>
    <t>413</t>
  </si>
  <si>
    <t>419</t>
  </si>
  <si>
    <t>461</t>
  </si>
  <si>
    <t>462</t>
  </si>
  <si>
    <t>471</t>
  </si>
  <si>
    <t>481</t>
  </si>
  <si>
    <t>511</t>
  </si>
  <si>
    <t>531</t>
  </si>
  <si>
    <t>551</t>
  </si>
  <si>
    <t>552</t>
  </si>
  <si>
    <t>553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</si>
  <si>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</si>
  <si>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</si>
  <si>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</si>
  <si>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</si>
  <si>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</si>
  <si>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</si>
  <si>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</si>
  <si>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</si>
  <si>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</si>
  <si>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591</t>
  </si>
  <si>
    <t>592</t>
  </si>
  <si>
    <t>593</t>
  </si>
  <si>
    <t>594</t>
  </si>
  <si>
    <t>595</t>
  </si>
  <si>
    <t>611</t>
  </si>
  <si>
    <t>631</t>
  </si>
  <si>
    <t>632</t>
  </si>
  <si>
    <t>641</t>
  </si>
  <si>
    <t>642</t>
  </si>
  <si>
    <t>643</t>
  </si>
  <si>
    <t>644</t>
  </si>
  <si>
    <t>659</t>
  </si>
  <si>
    <t>661</t>
  </si>
  <si>
    <t>662</t>
  </si>
  <si>
    <t>663</t>
  </si>
  <si>
    <t>669</t>
  </si>
  <si>
    <t>671</t>
  </si>
  <si>
    <t>672</t>
  </si>
  <si>
    <t>673</t>
  </si>
  <si>
    <t>674</t>
  </si>
  <si>
    <t>679</t>
  </si>
  <si>
    <t>681</t>
  </si>
  <si>
    <t>691</t>
  </si>
  <si>
    <t>700</t>
  </si>
  <si>
    <t>711</t>
  </si>
  <si>
    <t>721</t>
  </si>
  <si>
    <t>731</t>
  </si>
  <si>
    <t>732</t>
  </si>
  <si>
    <t>741</t>
  </si>
  <si>
    <t>751</t>
  </si>
  <si>
    <t>761</t>
  </si>
  <si>
    <t>801</t>
  </si>
  <si>
    <t>810</t>
  </si>
  <si>
    <t>820</t>
  </si>
  <si>
    <t>970</t>
  </si>
  <si>
    <t>飼料・有機質肥料（別掲を除く。）</t>
  </si>
  <si>
    <t>木材・木製品</t>
  </si>
  <si>
    <t>化学最終製品（医薬品を除く。）</t>
  </si>
  <si>
    <t>はん用機械</t>
  </si>
  <si>
    <t>生産用機械</t>
  </si>
  <si>
    <t>業務用機械</t>
  </si>
  <si>
    <t>電子デバイス</t>
  </si>
  <si>
    <t>その他の電気機械</t>
  </si>
  <si>
    <t>電子計算機・同附属装置</t>
  </si>
  <si>
    <t>自動車部品・同附属品</t>
  </si>
  <si>
    <t>道路輸送（自家輸送を除く。）</t>
  </si>
  <si>
    <t>運輸附帯サービス</t>
  </si>
  <si>
    <t>郵便・信書便</t>
  </si>
  <si>
    <t>映像・音声・文字情報制作</t>
  </si>
  <si>
    <t>医療</t>
  </si>
  <si>
    <t>保健衛生</t>
  </si>
  <si>
    <t>社会保険・社会福祉</t>
  </si>
  <si>
    <t>飲食サービス</t>
  </si>
  <si>
    <t>911</t>
  </si>
  <si>
    <t>921</t>
  </si>
  <si>
    <t>931</t>
  </si>
  <si>
    <t>932</t>
  </si>
  <si>
    <t>941</t>
  </si>
  <si>
    <t>間接税（関税・輸入品商品税を除く。）</t>
  </si>
  <si>
    <t>951</t>
  </si>
  <si>
    <t>960</t>
  </si>
  <si>
    <t>行和</t>
    <rPh sb="0" eb="1">
      <t>ギョウ</t>
    </rPh>
    <rPh sb="1" eb="2">
      <t>ワ</t>
    </rPh>
    <phoneticPr fontId="6"/>
  </si>
  <si>
    <t>感応度係数</t>
    <rPh sb="0" eb="3">
      <t>カンノウド</t>
    </rPh>
    <rPh sb="3" eb="5">
      <t>ケイスウ</t>
    </rPh>
    <phoneticPr fontId="6"/>
  </si>
  <si>
    <t>列和</t>
    <rPh sb="0" eb="1">
      <t>レツ</t>
    </rPh>
    <rPh sb="1" eb="2">
      <t>ワ</t>
    </rPh>
    <phoneticPr fontId="6"/>
  </si>
  <si>
    <t>影響力係数</t>
    <rPh sb="0" eb="3">
      <t>エイキョウリョク</t>
    </rPh>
    <rPh sb="3" eb="5">
      <t>ケイスウ</t>
    </rPh>
    <phoneticPr fontId="6"/>
  </si>
  <si>
    <t>鉄道輸送</t>
    <phoneticPr fontId="3"/>
  </si>
  <si>
    <t>航空輸送</t>
    <phoneticPr fontId="3"/>
  </si>
  <si>
    <t>運輸・郵便</t>
  </si>
  <si>
    <t>医療・福祉</t>
  </si>
  <si>
    <t>01</t>
  </si>
  <si>
    <t>02</t>
  </si>
  <si>
    <t>06</t>
  </si>
  <si>
    <t>03</t>
  </si>
  <si>
    <t>11</t>
  </si>
  <si>
    <t>15</t>
  </si>
  <si>
    <t>16</t>
  </si>
  <si>
    <t>39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</si>
  <si>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</si>
  <si>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</si>
  <si>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</si>
  <si>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</si>
  <si>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</si>
  <si>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</si>
  <si>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</si>
  <si>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</si>
  <si>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</si>
  <si>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</si>
  <si>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</si>
  <si>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</si>
  <si>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</si>
  <si>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</si>
  <si>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04</t>
  </si>
  <si>
    <t>41</t>
  </si>
  <si>
    <t>05</t>
  </si>
  <si>
    <t>電力・ガス・水道</t>
  </si>
  <si>
    <t>46</t>
  </si>
  <si>
    <t>47</t>
  </si>
  <si>
    <t>48</t>
  </si>
  <si>
    <t>51</t>
  </si>
  <si>
    <t>07</t>
  </si>
  <si>
    <t>53</t>
  </si>
  <si>
    <t>08</t>
  </si>
  <si>
    <t>55</t>
  </si>
  <si>
    <t>09</t>
  </si>
  <si>
    <t>57</t>
  </si>
  <si>
    <t>10</t>
  </si>
  <si>
    <t>59</t>
  </si>
  <si>
    <t>61</t>
  </si>
  <si>
    <t>12</t>
  </si>
  <si>
    <t>63</t>
  </si>
  <si>
    <t>64</t>
  </si>
  <si>
    <t>65</t>
  </si>
  <si>
    <t>66</t>
  </si>
  <si>
    <t>67</t>
  </si>
  <si>
    <t>68</t>
  </si>
  <si>
    <t>13</t>
  </si>
  <si>
    <t>69</t>
  </si>
  <si>
    <t>70</t>
  </si>
  <si>
    <t>参考</t>
    <rPh sb="0" eb="2">
      <t>サンコウ</t>
    </rPh>
    <phoneticPr fontId="6"/>
  </si>
  <si>
    <t>従業者総数</t>
  </si>
  <si>
    <t>個人業主</t>
  </si>
  <si>
    <t>家族従業者</t>
  </si>
  <si>
    <t>有給役員_x000D_</t>
  </si>
  <si>
    <t>有給役員</t>
  </si>
  <si>
    <t>雇用者</t>
  </si>
  <si>
    <t>雇用者</t>
    <rPh sb="0" eb="3">
      <t>コヨウシャ</t>
    </rPh>
    <phoneticPr fontId="2"/>
  </si>
  <si>
    <t>常用雇用者</t>
  </si>
  <si>
    <t>臨時雇用者</t>
  </si>
  <si>
    <t>就業係数</t>
    <rPh sb="0" eb="2">
      <t>シュウギョウ</t>
    </rPh>
    <rPh sb="2" eb="4">
      <t>ケイスウ</t>
    </rPh>
    <phoneticPr fontId="6"/>
  </si>
  <si>
    <t>雇用係数</t>
    <rPh sb="0" eb="2">
      <t>コヨウ</t>
    </rPh>
    <rPh sb="2" eb="4">
      <t>ケイスウ</t>
    </rPh>
    <phoneticPr fontId="6"/>
  </si>
  <si>
    <t>正社員・
正職員</t>
  </si>
  <si>
    <t>正社員・_x000D_
正職員以外</t>
  </si>
  <si>
    <t>臨時雇用者数／県内生産額</t>
    <rPh sb="0" eb="2">
      <t>リンジ</t>
    </rPh>
    <rPh sb="2" eb="4">
      <t>コヨウ</t>
    </rPh>
    <rPh sb="4" eb="5">
      <t>シャ</t>
    </rPh>
    <rPh sb="5" eb="6">
      <t>スウ</t>
    </rPh>
    <phoneticPr fontId="3"/>
  </si>
  <si>
    <t>780</t>
  </si>
  <si>
    <t>790</t>
  </si>
  <si>
    <t>県内総固定資本形成（公的）</t>
  </si>
  <si>
    <t>県内総固定資本形成（民間）</t>
  </si>
  <si>
    <t>県内最終需要計</t>
  </si>
  <si>
    <t>県内需要合計</t>
  </si>
  <si>
    <t>平均</t>
    <rPh sb="0" eb="2">
      <t>ヘイキン</t>
    </rPh>
    <phoneticPr fontId="20"/>
  </si>
  <si>
    <t>丸太</t>
    <rPh sb="0" eb="2">
      <t>マルタ</t>
    </rPh>
    <phoneticPr fontId="3"/>
  </si>
  <si>
    <t>都市ガス</t>
    <phoneticPr fontId="3"/>
  </si>
  <si>
    <t>水道</t>
    <phoneticPr fontId="3"/>
  </si>
  <si>
    <t>建築総合</t>
    <phoneticPr fontId="3"/>
  </si>
  <si>
    <t>建設総合</t>
    <rPh sb="0" eb="2">
      <t>ケンセツ</t>
    </rPh>
    <phoneticPr fontId="3"/>
  </si>
  <si>
    <t>公共工事</t>
    <rPh sb="0" eb="2">
      <t>コウキョウ</t>
    </rPh>
    <rPh sb="2" eb="4">
      <t>コウジ</t>
    </rPh>
    <phoneticPr fontId="3"/>
  </si>
  <si>
    <t>その他の土木</t>
    <rPh sb="2" eb="3">
      <t>タ</t>
    </rPh>
    <rPh sb="4" eb="6">
      <t>ドボク</t>
    </rPh>
    <phoneticPr fontId="3"/>
  </si>
  <si>
    <t>通信</t>
    <phoneticPr fontId="3"/>
  </si>
  <si>
    <t>放送</t>
    <rPh sb="0" eb="2">
      <t>ホウソウ</t>
    </rPh>
    <phoneticPr fontId="3"/>
  </si>
  <si>
    <t>情報サービス</t>
    <rPh sb="0" eb="2">
      <t>ジョウホウ</t>
    </rPh>
    <phoneticPr fontId="3"/>
  </si>
  <si>
    <t>インターネット付随サービス</t>
    <rPh sb="7" eb="9">
      <t>フズイ</t>
    </rPh>
    <phoneticPr fontId="3"/>
  </si>
  <si>
    <t>リース・レンタル</t>
    <phoneticPr fontId="3"/>
  </si>
  <si>
    <t>広告</t>
    <rPh sb="0" eb="2">
      <t>コウコク</t>
    </rPh>
    <phoneticPr fontId="3"/>
  </si>
  <si>
    <t>自動車整備・機械修理</t>
    <rPh sb="0" eb="3">
      <t>ジドウシャ</t>
    </rPh>
    <rPh sb="3" eb="5">
      <t>セイビ</t>
    </rPh>
    <rPh sb="6" eb="8">
      <t>キカイ</t>
    </rPh>
    <rPh sb="8" eb="10">
      <t>シュウリ</t>
    </rPh>
    <phoneticPr fontId="3"/>
  </si>
  <si>
    <t>持家の帰属家賃を除く総合</t>
  </si>
  <si>
    <t>文房具</t>
  </si>
  <si>
    <t>被服関連サービス,理美容サービスの加重平均</t>
    <rPh sb="17" eb="19">
      <t>カジュウ</t>
    </rPh>
    <rPh sb="19" eb="21">
      <t>ヘイキン</t>
    </rPh>
    <phoneticPr fontId="3"/>
  </si>
  <si>
    <t>外食（一般サービス）</t>
    <phoneticPr fontId="3"/>
  </si>
  <si>
    <t>化学最終製品（除医薬品）</t>
    <phoneticPr fontId="3"/>
  </si>
  <si>
    <t>海上旅客輸送及び海上貨物輸送の加重平均</t>
  </si>
  <si>
    <t>保健医療サービス</t>
  </si>
  <si>
    <t>鉄道旅客輸送及び鉄道貨物輸送の加重平均</t>
    <rPh sb="0" eb="2">
      <t>テツドウ</t>
    </rPh>
    <rPh sb="2" eb="4">
      <t>リョカク</t>
    </rPh>
    <rPh sb="4" eb="6">
      <t>ユソウ</t>
    </rPh>
    <rPh sb="8" eb="10">
      <t>テツドウ</t>
    </rPh>
    <rPh sb="10" eb="12">
      <t>カモツ</t>
    </rPh>
    <rPh sb="12" eb="14">
      <t>ユソウ</t>
    </rPh>
    <rPh sb="15" eb="17">
      <t>カジュウ</t>
    </rPh>
    <rPh sb="17" eb="19">
      <t>ヘイキン</t>
    </rPh>
    <phoneticPr fontId="3"/>
  </si>
  <si>
    <t>道路旅客輸送及び道路貨物輸送の加重平均</t>
    <rPh sb="15" eb="17">
      <t>カジュウ</t>
    </rPh>
    <rPh sb="17" eb="19">
      <t>ヘイキン</t>
    </rPh>
    <phoneticPr fontId="3"/>
  </si>
  <si>
    <t>医療・福祉関連サービス（公共サービス）及び医療・福祉関連サービス（一般サービス）の加重平均</t>
    <rPh sb="12" eb="14">
      <t>コウキョウ</t>
    </rPh>
    <rPh sb="33" eb="35">
      <t>イッパン</t>
    </rPh>
    <rPh sb="41" eb="43">
      <t>カジュウ</t>
    </rPh>
    <rPh sb="43" eb="45">
      <t>ヘイキン</t>
    </rPh>
    <phoneticPr fontId="3"/>
  </si>
  <si>
    <t>専門サービス、技術サービス、職業紹介・労働者派遣サービス及びその他諸サービスの加重平均</t>
    <rPh sb="0" eb="2">
      <t>センモン</t>
    </rPh>
    <rPh sb="7" eb="9">
      <t>ギジュツ</t>
    </rPh>
    <rPh sb="14" eb="16">
      <t>ショクギョウ</t>
    </rPh>
    <rPh sb="16" eb="18">
      <t>ショウカイ</t>
    </rPh>
    <rPh sb="19" eb="22">
      <t>ロウドウシャ</t>
    </rPh>
    <rPh sb="22" eb="24">
      <t>ハケン</t>
    </rPh>
    <rPh sb="32" eb="33">
      <t>タ</t>
    </rPh>
    <rPh sb="33" eb="34">
      <t>ショ</t>
    </rPh>
    <rPh sb="39" eb="41">
      <t>カジュウ</t>
    </rPh>
    <rPh sb="41" eb="43">
      <t>ヘイキン</t>
    </rPh>
    <phoneticPr fontId="3"/>
  </si>
  <si>
    <t>保健医療サービス</t>
    <phoneticPr fontId="3"/>
  </si>
  <si>
    <t>その他の電気機器</t>
    <phoneticPr fontId="3"/>
  </si>
  <si>
    <t>その他の製造工業製品及び時計、その他の光学機械の加重平均</t>
    <rPh sb="10" eb="11">
      <t>オヨ</t>
    </rPh>
    <rPh sb="12" eb="14">
      <t>トケイ</t>
    </rPh>
    <rPh sb="17" eb="18">
      <t>タ</t>
    </rPh>
    <rPh sb="19" eb="21">
      <t>コウガク</t>
    </rPh>
    <rPh sb="21" eb="23">
      <t>キカイ</t>
    </rPh>
    <rPh sb="24" eb="26">
      <t>カジュウ</t>
    </rPh>
    <rPh sb="26" eb="28">
      <t>ヘイキン</t>
    </rPh>
    <phoneticPr fontId="3"/>
  </si>
  <si>
    <t>分析結果総括表２（１３部門分類及び統合大分類（３７部門）　波及効果）（分析年価格）</t>
    <rPh sb="0" eb="2">
      <t>ブンセキ</t>
    </rPh>
    <rPh sb="2" eb="4">
      <t>ケッカ</t>
    </rPh>
    <rPh sb="4" eb="6">
      <t>ソウカツ</t>
    </rPh>
    <rPh sb="6" eb="7">
      <t>ヒョウ</t>
    </rPh>
    <rPh sb="25" eb="26">
      <t>ブ</t>
    </rPh>
    <rPh sb="29" eb="31">
      <t>ハキュウ</t>
    </rPh>
    <rPh sb="31" eb="33">
      <t>コウカ</t>
    </rPh>
    <phoneticPr fontId="3"/>
  </si>
  <si>
    <t>分析結果総括表３（１３部門分類及び統合大分類（３７部門）　就業誘発効果）</t>
    <rPh sb="0" eb="2">
      <t>ブンセキ</t>
    </rPh>
    <rPh sb="2" eb="4">
      <t>ケッカ</t>
    </rPh>
    <rPh sb="4" eb="6">
      <t>ソウカツ</t>
    </rPh>
    <rPh sb="6" eb="7">
      <t>ヒョウ</t>
    </rPh>
    <rPh sb="29" eb="31">
      <t>シュウギョウ</t>
    </rPh>
    <rPh sb="31" eb="33">
      <t>ユウハツ</t>
    </rPh>
    <rPh sb="33" eb="35">
      <t>コウカ</t>
    </rPh>
    <phoneticPr fontId="3"/>
  </si>
  <si>
    <t>統合大分類（３７部門）</t>
    <rPh sb="0" eb="2">
      <t>トウゴウ</t>
    </rPh>
    <rPh sb="2" eb="3">
      <t>ダイ</t>
    </rPh>
    <rPh sb="3" eb="5">
      <t>ブンルイ</t>
    </rPh>
    <rPh sb="8" eb="10">
      <t>ブモン</t>
    </rPh>
    <phoneticPr fontId="3"/>
  </si>
  <si>
    <t>耕種農業</t>
    <rPh sb="0" eb="1">
      <t>コウ</t>
    </rPh>
    <rPh sb="1" eb="2">
      <t>シュ</t>
    </rPh>
    <rPh sb="2" eb="4">
      <t>ノウギョウ</t>
    </rPh>
    <phoneticPr fontId="2" alignment="distributed"/>
  </si>
  <si>
    <t>畜産</t>
    <rPh sb="0" eb="2">
      <t>チクサン</t>
    </rPh>
    <phoneticPr fontId="2" alignment="distributed"/>
  </si>
  <si>
    <t>農業サービス</t>
    <rPh sb="0" eb="2">
      <t>ノウギョウ</t>
    </rPh>
    <rPh sb="2" eb="6">
      <t>サービス</t>
    </rPh>
    <phoneticPr fontId="2" alignment="distributed"/>
  </si>
  <si>
    <t>林業</t>
    <rPh sb="0" eb="2">
      <t>リンギョウ</t>
    </rPh>
    <phoneticPr fontId="2" alignment="distributed"/>
  </si>
  <si>
    <t>漁業</t>
    <rPh sb="0" eb="2">
      <t>ギョギョウ</t>
    </rPh>
    <phoneticPr fontId="2" alignment="distributed"/>
  </si>
  <si>
    <t>石炭・原油・天然ガス</t>
    <rPh sb="0" eb="2">
      <t>セキタン</t>
    </rPh>
    <rPh sb="3" eb="5">
      <t>ゲンユ</t>
    </rPh>
    <rPh sb="6" eb="8">
      <t>テンネン</t>
    </rPh>
    <rPh sb="8" eb="10">
      <t>ガス</t>
    </rPh>
    <phoneticPr fontId="2" alignment="distributed"/>
  </si>
  <si>
    <t>その他の鉱業</t>
    <rPh sb="0" eb="3">
      <t>ソノタ</t>
    </rPh>
    <rPh sb="4" eb="6">
      <t>コウギョウ</t>
    </rPh>
    <phoneticPr fontId="2" alignment="distributed"/>
  </si>
  <si>
    <t>食料品</t>
    <rPh sb="0" eb="3">
      <t>ショクリョウヒン</t>
    </rPh>
    <phoneticPr fontId="2" alignment="distributed"/>
  </si>
  <si>
    <t>飲料</t>
    <rPh sb="0" eb="2">
      <t>インリョウ</t>
    </rPh>
    <phoneticPr fontId="2" alignment="distributed"/>
  </si>
  <si>
    <t>飼料・有機質肥料（別掲を除く。）</t>
    <rPh sb="0" eb="2">
      <t>シリョウ</t>
    </rPh>
    <rPh sb="3" eb="6">
      <t>ユウキシツ</t>
    </rPh>
    <rPh sb="6" eb="8">
      <t>ヒリョウ</t>
    </rPh>
    <rPh sb="9" eb="11">
      <t>ベッケイ</t>
    </rPh>
    <rPh sb="12" eb="14">
      <t>ノゾク</t>
    </rPh>
    <phoneticPr fontId="2" alignment="distributed"/>
  </si>
  <si>
    <t>繊維工業製品</t>
    <rPh sb="0" eb="2">
      <t>センイ</t>
    </rPh>
    <rPh sb="2" eb="4">
      <t>コウギョウ</t>
    </rPh>
    <rPh sb="4" eb="6">
      <t>セイヒン</t>
    </rPh>
    <phoneticPr fontId="2" alignment="distributed"/>
  </si>
  <si>
    <t>衣服・その他の繊維既製品</t>
    <rPh sb="0" eb="2">
      <t>イフク</t>
    </rPh>
    <rPh sb="3" eb="6">
      <t>ソノタ</t>
    </rPh>
    <rPh sb="7" eb="9">
      <t>センイ</t>
    </rPh>
    <rPh sb="9" eb="12">
      <t>キセイヒン</t>
    </rPh>
    <phoneticPr fontId="2" alignment="distributed"/>
  </si>
  <si>
    <t>木材・木製品</t>
    <rPh sb="0" eb="2">
      <t>モクザイ</t>
    </rPh>
    <rPh sb="3" eb="4">
      <t>モク</t>
    </rPh>
    <rPh sb="4" eb="6">
      <t>セイヒン</t>
    </rPh>
    <phoneticPr fontId="2" alignment="distributed"/>
  </si>
  <si>
    <t>家具・装備品</t>
    <rPh sb="0" eb="2">
      <t>カグ</t>
    </rPh>
    <rPh sb="3" eb="4">
      <t>ソウ</t>
    </rPh>
    <rPh sb="4" eb="6">
      <t>ビヒン</t>
    </rPh>
    <phoneticPr fontId="2" alignment="distributed"/>
  </si>
  <si>
    <t>パルプ・紙・板紙・加工紙</t>
    <rPh sb="0" eb="3">
      <t>パルプ</t>
    </rPh>
    <rPh sb="4" eb="5">
      <t>カミ</t>
    </rPh>
    <rPh sb="6" eb="8">
      <t>イタガミ</t>
    </rPh>
    <rPh sb="9" eb="12">
      <t>カコウシ</t>
    </rPh>
    <phoneticPr fontId="2" alignment="distributed"/>
  </si>
  <si>
    <t>紙加工品</t>
    <rPh sb="0" eb="1">
      <t>カミ</t>
    </rPh>
    <rPh sb="1" eb="4">
      <t>カコウヒン</t>
    </rPh>
    <phoneticPr fontId="2" alignment="distributed"/>
  </si>
  <si>
    <t>印刷・製版・製本</t>
    <rPh sb="0" eb="2">
      <t>インサツ</t>
    </rPh>
    <rPh sb="3" eb="5">
      <t>セイハン</t>
    </rPh>
    <rPh sb="6" eb="8">
      <t>セイホン</t>
    </rPh>
    <phoneticPr fontId="2" alignment="distributed"/>
  </si>
  <si>
    <t>化学肥料</t>
    <rPh sb="0" eb="2">
      <t>カガク</t>
    </rPh>
    <rPh sb="2" eb="4">
      <t>ヒリョウ</t>
    </rPh>
    <phoneticPr fontId="2" alignment="distributed"/>
  </si>
  <si>
    <t>無機化学工業製品</t>
    <rPh sb="0" eb="2">
      <t>ムキ</t>
    </rPh>
    <rPh sb="2" eb="4">
      <t>カガク</t>
    </rPh>
    <rPh sb="4" eb="6">
      <t>コウギョウ</t>
    </rPh>
    <rPh sb="6" eb="8">
      <t>セイヒン</t>
    </rPh>
    <phoneticPr fontId="2" alignment="distributed"/>
  </si>
  <si>
    <t>石油化学系基礎製品</t>
    <rPh sb="0" eb="9">
      <t>セキユカガクケイキソセイヒン</t>
    </rPh>
    <phoneticPr fontId="2"/>
  </si>
  <si>
    <t>有機化学工業製品（石油化学系基礎製品・合成樹脂を除く。）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4">
      <t>カガクケイ</t>
    </rPh>
    <rPh sb="14" eb="16">
      <t>キソ</t>
    </rPh>
    <rPh sb="16" eb="18">
      <t>セイヒン</t>
    </rPh>
    <rPh sb="19" eb="21">
      <t>ゴウセイ</t>
    </rPh>
    <rPh sb="21" eb="23">
      <t>ジュシ</t>
    </rPh>
    <rPh sb="24" eb="25">
      <t>ノゾ</t>
    </rPh>
    <phoneticPr fontId="2"/>
  </si>
  <si>
    <t>合成樹脂</t>
    <rPh sb="0" eb="2">
      <t>ゴウセイ</t>
    </rPh>
    <rPh sb="2" eb="4">
      <t>ジュシ</t>
    </rPh>
    <phoneticPr fontId="2" alignment="distributed"/>
  </si>
  <si>
    <t>化学繊維</t>
    <rPh sb="0" eb="2">
      <t>カガク</t>
    </rPh>
    <rPh sb="2" eb="4">
      <t>センイ</t>
    </rPh>
    <phoneticPr fontId="2" alignment="distributed"/>
  </si>
  <si>
    <t>医薬品</t>
    <rPh sb="0" eb="1">
      <t>イ</t>
    </rPh>
    <rPh sb="1" eb="3">
      <t>ヤクヒン</t>
    </rPh>
    <phoneticPr fontId="2" alignment="distributed"/>
  </si>
  <si>
    <t>化学最終製品（医薬品を除く。）</t>
    <rPh sb="0" eb="2">
      <t>カガク</t>
    </rPh>
    <rPh sb="2" eb="4">
      <t>サイシュウ</t>
    </rPh>
    <rPh sb="4" eb="6">
      <t>セイヒン</t>
    </rPh>
    <rPh sb="7" eb="8">
      <t>イ</t>
    </rPh>
    <rPh sb="8" eb="10">
      <t>ヤクヒン</t>
    </rPh>
    <rPh sb="11" eb="13">
      <t>ノゾク</t>
    </rPh>
    <phoneticPr fontId="2" alignment="distributed"/>
  </si>
  <si>
    <t>石油製品</t>
    <rPh sb="0" eb="2">
      <t>セキユ</t>
    </rPh>
    <rPh sb="2" eb="4">
      <t>セイヒン</t>
    </rPh>
    <phoneticPr fontId="2" alignment="distributed"/>
  </si>
  <si>
    <t>石炭製品</t>
    <rPh sb="0" eb="2">
      <t>セキタン</t>
    </rPh>
    <rPh sb="2" eb="4">
      <t>セイヒン</t>
    </rPh>
    <phoneticPr fontId="2" alignment="distributed"/>
  </si>
  <si>
    <t>プラスチック製品</t>
    <rPh sb="0" eb="6">
      <t>プラスチック</t>
    </rPh>
    <rPh sb="6" eb="8">
      <t>セイヒン</t>
    </rPh>
    <phoneticPr fontId="2" alignment="distributed"/>
  </si>
  <si>
    <t>ゴム製品</t>
    <rPh sb="0" eb="2">
      <t>ゴム</t>
    </rPh>
    <rPh sb="2" eb="4">
      <t>セイヒン</t>
    </rPh>
    <phoneticPr fontId="2" alignment="distributed"/>
  </si>
  <si>
    <t>なめし革・革製品・毛皮</t>
    <rPh sb="0" eb="11">
      <t>ナメシガワ・カワセイヒン・ケガワ</t>
    </rPh>
    <phoneticPr fontId="2"/>
  </si>
  <si>
    <t>ガラス・ガラス製品</t>
    <rPh sb="0" eb="3">
      <t>ガラス</t>
    </rPh>
    <rPh sb="4" eb="7">
      <t>ガラス</t>
    </rPh>
    <rPh sb="7" eb="9">
      <t>セイヒン</t>
    </rPh>
    <phoneticPr fontId="2" alignment="distributed"/>
  </si>
  <si>
    <t>セメント・セメント製品</t>
    <rPh sb="0" eb="4">
      <t>セメント</t>
    </rPh>
    <rPh sb="5" eb="9">
      <t>セメント</t>
    </rPh>
    <rPh sb="9" eb="11">
      <t>セイヒン</t>
    </rPh>
    <phoneticPr fontId="2" alignment="distributed"/>
  </si>
  <si>
    <t>陶磁器</t>
    <rPh sb="0" eb="3">
      <t>トウジキ</t>
    </rPh>
    <phoneticPr fontId="2" alignment="distributed"/>
  </si>
  <si>
    <t>その他の窯業・土石製品</t>
    <rPh sb="0" eb="3">
      <t>ソノタ</t>
    </rPh>
    <rPh sb="4" eb="6">
      <t>ヨウギョウ</t>
    </rPh>
    <rPh sb="7" eb="9">
      <t>ドセキ</t>
    </rPh>
    <rPh sb="9" eb="11">
      <t>セイヒン</t>
    </rPh>
    <phoneticPr fontId="2" alignment="distributed"/>
  </si>
  <si>
    <t>銑鉄・粗鋼</t>
    <rPh sb="0" eb="2">
      <t>センテツ</t>
    </rPh>
    <rPh sb="3" eb="5">
      <t>ソコウ</t>
    </rPh>
    <phoneticPr fontId="2" alignment="distributed"/>
  </si>
  <si>
    <t>鋼材</t>
    <rPh sb="0" eb="2">
      <t>コウザイ</t>
    </rPh>
    <phoneticPr fontId="2" alignment="distributed"/>
  </si>
  <si>
    <t>鋳鍛造品（鉄）</t>
    <rPh sb="0" eb="7">
      <t>イタンゾウシナ（テツ）</t>
    </rPh>
    <phoneticPr fontId="2"/>
  </si>
  <si>
    <t>その他の鉄鋼製品</t>
    <rPh sb="0" eb="3">
      <t>ソノタ</t>
    </rPh>
    <rPh sb="4" eb="6">
      <t>テッコウ</t>
    </rPh>
    <rPh sb="6" eb="8">
      <t>セイヒン</t>
    </rPh>
    <phoneticPr fontId="2" alignment="distributed"/>
  </si>
  <si>
    <t>非鉄金属製錬・精製</t>
    <rPh sb="0" eb="2">
      <t>ヒテツ</t>
    </rPh>
    <rPh sb="2" eb="4">
      <t>キンゾク</t>
    </rPh>
    <rPh sb="4" eb="6">
      <t>セイレン</t>
    </rPh>
    <rPh sb="7" eb="9">
      <t>セイセイ</t>
    </rPh>
    <phoneticPr fontId="2" alignment="distributed"/>
  </si>
  <si>
    <t>非鉄金属加工製品</t>
    <rPh sb="0" eb="2">
      <t>ヒテツ</t>
    </rPh>
    <rPh sb="2" eb="4">
      <t>キンゾク</t>
    </rPh>
    <rPh sb="4" eb="6">
      <t>カコウ</t>
    </rPh>
    <rPh sb="6" eb="8">
      <t>セイヒン</t>
    </rPh>
    <phoneticPr fontId="2" alignment="distributed"/>
  </si>
  <si>
    <t>建設用・建築用金属製品</t>
    <rPh sb="0" eb="11">
      <t>ケンセツヨウ・ケンチクヨウキンゾクセイヒン</t>
    </rPh>
    <phoneticPr fontId="2"/>
  </si>
  <si>
    <t>その他の金属製品</t>
    <rPh sb="0" eb="3">
      <t>ソノタ</t>
    </rPh>
    <rPh sb="4" eb="6">
      <t>キンゾク</t>
    </rPh>
    <rPh sb="6" eb="8">
      <t>セイヒン</t>
    </rPh>
    <phoneticPr fontId="2" alignment="distributed"/>
  </si>
  <si>
    <t>はん用機械</t>
    <rPh sb="0" eb="3">
      <t>ハンヨウ</t>
    </rPh>
    <rPh sb="3" eb="5">
      <t>キカイ</t>
    </rPh>
    <phoneticPr fontId="2" alignment="distributed"/>
  </si>
  <si>
    <t>生産用機械</t>
    <rPh sb="0" eb="3">
      <t>セイサンヨウ</t>
    </rPh>
    <rPh sb="3" eb="5">
      <t>キカイ</t>
    </rPh>
    <phoneticPr fontId="2" alignment="distributed"/>
  </si>
  <si>
    <t>業務用機械</t>
    <rPh sb="0" eb="3">
      <t>ギョウムヨウ</t>
    </rPh>
    <rPh sb="3" eb="5">
      <t>キカイ</t>
    </rPh>
    <phoneticPr fontId="2" alignment="distributed"/>
  </si>
  <si>
    <t>電子デバイス</t>
    <rPh sb="0" eb="2">
      <t>デンシ</t>
    </rPh>
    <rPh sb="2" eb="6">
      <t>デバイス</t>
    </rPh>
    <phoneticPr fontId="2" alignment="distributed"/>
  </si>
  <si>
    <t>その他の電子部品</t>
    <rPh sb="0" eb="3">
      <t>ソノタ</t>
    </rPh>
    <rPh sb="4" eb="6">
      <t>デンシ</t>
    </rPh>
    <rPh sb="6" eb="8">
      <t>ブヒン</t>
    </rPh>
    <phoneticPr fontId="2" alignment="distributed"/>
  </si>
  <si>
    <t>産業用電気機器</t>
    <rPh sb="0" eb="3">
      <t>サンギョウヨウ</t>
    </rPh>
    <rPh sb="3" eb="5">
      <t>デンキ</t>
    </rPh>
    <rPh sb="5" eb="7">
      <t>キキ</t>
    </rPh>
    <phoneticPr fontId="2" alignment="distributed"/>
  </si>
  <si>
    <t>民生用電気機器</t>
    <rPh sb="0" eb="3">
      <t>ミンセイヨウ</t>
    </rPh>
    <rPh sb="3" eb="5">
      <t>デンキ</t>
    </rPh>
    <rPh sb="5" eb="7">
      <t>キキ</t>
    </rPh>
    <phoneticPr fontId="2" alignment="distributed"/>
  </si>
  <si>
    <t>電子応用装置・電気計測器</t>
    <rPh sb="0" eb="2">
      <t>デンシ</t>
    </rPh>
    <rPh sb="2" eb="4">
      <t>オウヨウ</t>
    </rPh>
    <rPh sb="4" eb="6">
      <t>ソウチ</t>
    </rPh>
    <rPh sb="7" eb="10">
      <t>デンキケイ</t>
    </rPh>
    <rPh sb="10" eb="12">
      <t>ソクキ</t>
    </rPh>
    <phoneticPr fontId="2" alignment="distributed"/>
  </si>
  <si>
    <t>その他の電気機械</t>
    <rPh sb="0" eb="3">
      <t>ソノタ</t>
    </rPh>
    <rPh sb="4" eb="6">
      <t>デンキ</t>
    </rPh>
    <rPh sb="6" eb="8">
      <t>キカイ</t>
    </rPh>
    <phoneticPr fontId="2" alignment="distributed"/>
  </si>
  <si>
    <t>通信・映像・音響機器</t>
    <rPh sb="0" eb="2">
      <t>ツウシン</t>
    </rPh>
    <rPh sb="3" eb="5">
      <t>エイゾウ</t>
    </rPh>
    <rPh sb="6" eb="8">
      <t>オンキョウ</t>
    </rPh>
    <rPh sb="8" eb="10">
      <t>キキ</t>
    </rPh>
    <phoneticPr fontId="2" alignment="distributed"/>
  </si>
  <si>
    <t>電子計算機・同附属装置</t>
    <rPh sb="0" eb="2">
      <t>デンシ</t>
    </rPh>
    <rPh sb="2" eb="5">
      <t>ケイサンキ</t>
    </rPh>
    <rPh sb="6" eb="9">
      <t>ドウフゾク</t>
    </rPh>
    <rPh sb="9" eb="11">
      <t>ソウチ</t>
    </rPh>
    <phoneticPr fontId="2" alignment="distributed"/>
  </si>
  <si>
    <t>乗用車</t>
    <rPh sb="0" eb="3">
      <t>ジョウヨウシャ</t>
    </rPh>
    <phoneticPr fontId="2" alignment="distributed"/>
  </si>
  <si>
    <t>その他の自動車</t>
    <rPh sb="0" eb="3">
      <t>ソノタ</t>
    </rPh>
    <rPh sb="4" eb="7">
      <t>ジドウシャ</t>
    </rPh>
    <phoneticPr fontId="2" alignment="distributed"/>
  </si>
  <si>
    <t>自動車部品・同附属品</t>
    <rPh sb="0" eb="3">
      <t>ジドウシャ</t>
    </rPh>
    <rPh sb="3" eb="5">
      <t>ブヒン</t>
    </rPh>
    <rPh sb="6" eb="10">
      <t>ドウフゾクヒン</t>
    </rPh>
    <phoneticPr fontId="2" alignment="distributed"/>
  </si>
  <si>
    <t>船舶・同修理</t>
    <rPh sb="0" eb="2">
      <t>センパク</t>
    </rPh>
    <rPh sb="3" eb="6">
      <t>ドウシュウリ</t>
    </rPh>
    <phoneticPr fontId="2" alignment="distributed"/>
  </si>
  <si>
    <t>その他の輸送機械・同修理</t>
    <rPh sb="0" eb="3">
      <t>ソノタ</t>
    </rPh>
    <rPh sb="4" eb="6">
      <t>ユソウ</t>
    </rPh>
    <rPh sb="6" eb="8">
      <t>キカイ</t>
    </rPh>
    <rPh sb="9" eb="12">
      <t>ドウシュウリ</t>
    </rPh>
    <phoneticPr fontId="2" alignment="distributed"/>
  </si>
  <si>
    <t>その他の製造工業製品</t>
    <rPh sb="0" eb="3">
      <t>ソノタ</t>
    </rPh>
    <rPh sb="4" eb="6">
      <t>セイゾウ</t>
    </rPh>
    <rPh sb="6" eb="8">
      <t>コウギョウ</t>
    </rPh>
    <rPh sb="8" eb="10">
      <t>セイヒン</t>
    </rPh>
    <phoneticPr fontId="2" alignment="distributed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</si>
  <si>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2" alignment="distributed"/>
  </si>
  <si>
    <t>建築</t>
    <rPh sb="0" eb="2">
      <t>ケンチク</t>
    </rPh>
    <phoneticPr fontId="2" alignment="distributed"/>
  </si>
  <si>
    <t>建設補修</t>
    <rPh sb="0" eb="2">
      <t>ケンセツ</t>
    </rPh>
    <rPh sb="2" eb="4">
      <t>ホシュウ</t>
    </rPh>
    <phoneticPr fontId="2" alignment="distributed"/>
  </si>
  <si>
    <t>公共事業</t>
    <rPh sb="0" eb="2">
      <t>コウキョウ</t>
    </rPh>
    <rPh sb="2" eb="4">
      <t>ジギョウ</t>
    </rPh>
    <phoneticPr fontId="2" alignment="distributed"/>
  </si>
  <si>
    <t>その他の土木建設</t>
    <rPh sb="0" eb="3">
      <t>ソノタ</t>
    </rPh>
    <rPh sb="4" eb="6">
      <t>ドボク</t>
    </rPh>
    <rPh sb="6" eb="8">
      <t>ケンセツ</t>
    </rPh>
    <phoneticPr fontId="2" alignment="distributed"/>
  </si>
  <si>
    <t>電力</t>
    <rPh sb="0" eb="2">
      <t>デンリョク</t>
    </rPh>
    <phoneticPr fontId="2" alignment="distributed"/>
  </si>
  <si>
    <t>ガス・熱供給</t>
    <rPh sb="0" eb="2">
      <t>ガス</t>
    </rPh>
    <rPh sb="3" eb="4">
      <t>ネツ</t>
    </rPh>
    <rPh sb="4" eb="6">
      <t>キョウキュウ</t>
    </rPh>
    <phoneticPr fontId="2" alignment="distributed"/>
  </si>
  <si>
    <t>水道</t>
    <rPh sb="0" eb="2">
      <t>スイドウ</t>
    </rPh>
    <phoneticPr fontId="2" alignment="distributed"/>
  </si>
  <si>
    <t>廃棄物処理</t>
    <rPh sb="0" eb="3">
      <t>ハイキブツ</t>
    </rPh>
    <rPh sb="3" eb="5">
      <t>ショリ</t>
    </rPh>
    <phoneticPr fontId="2" alignment="distributed"/>
  </si>
  <si>
    <t>商業</t>
    <rPh sb="0" eb="2">
      <t>ショウギョウ</t>
    </rPh>
    <phoneticPr fontId="2" alignment="distributed"/>
  </si>
  <si>
    <t>金融・保険</t>
    <rPh sb="0" eb="2">
      <t>キンユウ</t>
    </rPh>
    <rPh sb="3" eb="5">
      <t>ホケン</t>
    </rPh>
    <phoneticPr fontId="2" alignment="distributed"/>
  </si>
  <si>
    <t>不動産仲介及び賃貸</t>
    <rPh sb="0" eb="3">
      <t>フドウサン</t>
    </rPh>
    <rPh sb="3" eb="5">
      <t>チュウカイ</t>
    </rPh>
    <rPh sb="5" eb="7">
      <t>オヨビ</t>
    </rPh>
    <rPh sb="7" eb="9">
      <t>チンタイ</t>
    </rPh>
    <phoneticPr fontId="2" alignment="distributed"/>
  </si>
  <si>
    <t>住宅賃貸料</t>
    <rPh sb="0" eb="2">
      <t>ジュウタク</t>
    </rPh>
    <rPh sb="2" eb="5">
      <t>チンタイリョウ</t>
    </rPh>
    <phoneticPr fontId="2" alignment="distributed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</si>
  <si>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2" alignment="distributed"/>
  </si>
  <si>
    <t>鉄道輸送</t>
    <rPh sb="0" eb="2">
      <t>テツドウ</t>
    </rPh>
    <rPh sb="2" eb="4">
      <t>ユソウ</t>
    </rPh>
    <phoneticPr fontId="2" alignment="distributed"/>
  </si>
  <si>
    <t>道路輸送（自家輸送を除く。）</t>
    <rPh sb="0" eb="2">
      <t>ドウロ</t>
    </rPh>
    <rPh sb="2" eb="4">
      <t>ユソウ</t>
    </rPh>
    <rPh sb="5" eb="7">
      <t>ジカ</t>
    </rPh>
    <rPh sb="7" eb="9">
      <t>ユソウ</t>
    </rPh>
    <rPh sb="10" eb="12">
      <t>ノゾク</t>
    </rPh>
    <phoneticPr fontId="2" alignment="distributed"/>
  </si>
  <si>
    <t>自家輸送</t>
    <rPh sb="0" eb="2">
      <t>ジカ</t>
    </rPh>
    <rPh sb="2" eb="4">
      <t>ユソウ</t>
    </rPh>
    <phoneticPr fontId="2" alignment="distributed"/>
  </si>
  <si>
    <t>水運</t>
    <rPh sb="0" eb="2">
      <t>スイウン</t>
    </rPh>
    <phoneticPr fontId="2" alignment="distributed"/>
  </si>
  <si>
    <t>航空輸送</t>
    <rPh sb="0" eb="2">
      <t>コウクウ</t>
    </rPh>
    <rPh sb="2" eb="4">
      <t>ユソウ</t>
    </rPh>
    <phoneticPr fontId="2" alignment="distributed"/>
  </si>
  <si>
    <t>貨物利用運送</t>
    <rPh sb="0" eb="2">
      <t>カモツ</t>
    </rPh>
    <rPh sb="2" eb="4">
      <t>リヨウ</t>
    </rPh>
    <rPh sb="4" eb="6">
      <t>ウンソウ</t>
    </rPh>
    <phoneticPr fontId="2" alignment="distributed"/>
  </si>
  <si>
    <t>倉庫</t>
    <rPh sb="0" eb="2">
      <t>ソウコ</t>
    </rPh>
    <phoneticPr fontId="2" alignment="distributed"/>
  </si>
  <si>
    <t>運輸附帯サービス</t>
    <rPh sb="0" eb="2">
      <t>ウンユ</t>
    </rPh>
    <rPh sb="2" eb="4">
      <t>フタイ</t>
    </rPh>
    <rPh sb="4" eb="8">
      <t>サービス</t>
    </rPh>
    <phoneticPr fontId="2" alignment="distributed"/>
  </si>
  <si>
    <t>郵便・信書便</t>
    <rPh sb="0" eb="2">
      <t>ユウビン</t>
    </rPh>
    <rPh sb="3" eb="6">
      <t>シンショビン</t>
    </rPh>
    <phoneticPr fontId="2" alignment="distributed"/>
  </si>
  <si>
    <t>通信</t>
    <rPh sb="0" eb="2">
      <t>ツウシン</t>
    </rPh>
    <phoneticPr fontId="2" alignment="distributed"/>
  </si>
  <si>
    <t>放送</t>
    <rPh sb="0" eb="2">
      <t>ホウソウ</t>
    </rPh>
    <phoneticPr fontId="2" alignment="distributed"/>
  </si>
  <si>
    <t>情報サービス</t>
    <rPh sb="0" eb="2">
      <t>ジョウホウ</t>
    </rPh>
    <rPh sb="2" eb="6">
      <t>サービス</t>
    </rPh>
    <phoneticPr fontId="2" alignment="distributed"/>
  </si>
  <si>
    <t>インターネット附随サービス</t>
    <rPh sb="0" eb="7">
      <t>インターネット</t>
    </rPh>
    <rPh sb="7" eb="9">
      <t>フズイ</t>
    </rPh>
    <rPh sb="9" eb="13">
      <t>サービス</t>
    </rPh>
    <phoneticPr fontId="2" alignment="distributed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</si>
  <si>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2" alignment="distributed"/>
  </si>
  <si>
    <t>公務</t>
    <rPh sb="0" eb="2">
      <t>コウム</t>
    </rPh>
    <phoneticPr fontId="2" alignment="distributed"/>
  </si>
  <si>
    <t>教育</t>
    <rPh sb="0" eb="2">
      <t>キョウイク</t>
    </rPh>
    <phoneticPr fontId="2" alignment="distributed"/>
  </si>
  <si>
    <t>研究</t>
    <rPh sb="0" eb="2">
      <t>ケンキュウ</t>
    </rPh>
    <phoneticPr fontId="2"/>
  </si>
  <si>
    <t>医療</t>
    <rPh sb="0" eb="2">
      <t>イリョウ</t>
    </rPh>
    <phoneticPr fontId="2" alignment="distributed"/>
  </si>
  <si>
    <t>保健衛生</t>
    <rPh sb="0" eb="2">
      <t>ホケン</t>
    </rPh>
    <rPh sb="2" eb="4">
      <t>エイセイ</t>
    </rPh>
    <phoneticPr fontId="2" alignment="distributed"/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</si>
  <si>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2" alignment="distributed"/>
  </si>
  <si>
    <t>介護</t>
    <rPh sb="0" eb="2">
      <t>カイゴ</t>
    </rPh>
    <phoneticPr fontId="2" alignment="distributed"/>
  </si>
  <si>
    <t>物品賃貸サービス</t>
    <rPh sb="0" eb="2">
      <t>ブッピン</t>
    </rPh>
    <rPh sb="2" eb="4">
      <t>チンタイ</t>
    </rPh>
    <rPh sb="4" eb="8">
      <t>サービス</t>
    </rPh>
    <phoneticPr fontId="2" alignment="distributed"/>
  </si>
  <si>
    <t>広告</t>
    <rPh sb="0" eb="2">
      <t>コウコク</t>
    </rPh>
    <phoneticPr fontId="2" alignment="distributed"/>
  </si>
  <si>
    <t>自動車整備・機械修理</t>
    <rPh sb="0" eb="3">
      <t>ジドウシャ</t>
    </rPh>
    <rPh sb="3" eb="5">
      <t>セイビ</t>
    </rPh>
    <rPh sb="6" eb="8">
      <t>キカイ</t>
    </rPh>
    <rPh sb="8" eb="10">
      <t>シュウリ</t>
    </rPh>
    <phoneticPr fontId="2" alignment="distributed"/>
  </si>
  <si>
    <t>その他の対事業所サービス</t>
    <rPh sb="0" eb="3">
      <t>ソノタ</t>
    </rPh>
    <rPh sb="4" eb="8">
      <t>タイジギョウショ</t>
    </rPh>
    <rPh sb="8" eb="12">
      <t>サービス</t>
    </rPh>
    <phoneticPr fontId="2" alignment="distributed"/>
  </si>
  <si>
    <t>宿泊業</t>
    <rPh sb="0" eb="3">
      <t>シュクハクギョウ</t>
    </rPh>
    <phoneticPr fontId="2" alignment="distributed"/>
  </si>
  <si>
    <t>飲食サービス</t>
    <rPh sb="0" eb="2">
      <t>インショク</t>
    </rPh>
    <rPh sb="2" eb="6">
      <t>サービス</t>
    </rPh>
    <phoneticPr fontId="2" alignment="distributed"/>
  </si>
  <si>
    <t>洗濯・理容・美容・浴場業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2" alignment="distributed"/>
  </si>
  <si>
    <t>娯楽サービス</t>
    <rPh sb="0" eb="2">
      <t>ゴラク</t>
    </rPh>
    <rPh sb="2" eb="6">
      <t>サービス</t>
    </rPh>
    <phoneticPr fontId="2" alignment="distributed"/>
  </si>
  <si>
    <t>その他の対個人サービス</t>
    <rPh sb="0" eb="3">
      <t>ソノタ</t>
    </rPh>
    <rPh sb="4" eb="5">
      <t>タイ</t>
    </rPh>
    <rPh sb="5" eb="7">
      <t>コジン</t>
    </rPh>
    <rPh sb="7" eb="11">
      <t>サービス</t>
    </rPh>
    <phoneticPr fontId="2" alignment="distributed"/>
  </si>
  <si>
    <t>事務用品</t>
    <rPh sb="0" eb="2">
      <t>ジム</t>
    </rPh>
    <rPh sb="2" eb="4">
      <t>ヨウヒン</t>
    </rPh>
    <phoneticPr fontId="2" alignment="distributed"/>
  </si>
  <si>
    <t>分類不明</t>
    <rPh sb="0" eb="2">
      <t>ブンルイ</t>
    </rPh>
    <rPh sb="2" eb="4">
      <t>フメイ</t>
    </rPh>
    <phoneticPr fontId="2" alignment="distributed"/>
  </si>
  <si>
    <t>他に分類されない会員制団体</t>
  </si>
  <si>
    <t>農林漁業</t>
    <rPh sb="0" eb="2">
      <t>ノウリン</t>
    </rPh>
    <rPh sb="2" eb="4">
      <t>ギョギョウ</t>
    </rPh>
    <phoneticPr fontId="2"/>
  </si>
  <si>
    <t>プラスチック・ゴム製品</t>
  </si>
  <si>
    <t>情報通信機器</t>
    <rPh sb="0" eb="4">
      <t>ジョウホウツウシン</t>
    </rPh>
    <rPh sb="4" eb="6">
      <t>キキ</t>
    </rPh>
    <phoneticPr fontId="6"/>
  </si>
  <si>
    <t>平成２７年（２０１５年）価格</t>
    <rPh sb="0" eb="2">
      <t>ヘイセイ</t>
    </rPh>
    <rPh sb="4" eb="5">
      <t>ネン</t>
    </rPh>
    <rPh sb="10" eb="11">
      <t>ネン</t>
    </rPh>
    <rPh sb="12" eb="14">
      <t>カカク</t>
    </rPh>
    <phoneticPr fontId="3"/>
  </si>
  <si>
    <t>平成２８年（２０１６年）価格</t>
    <rPh sb="0" eb="2">
      <t>ヘイセイ</t>
    </rPh>
    <rPh sb="4" eb="5">
      <t>ネン</t>
    </rPh>
    <rPh sb="10" eb="11">
      <t>ネン</t>
    </rPh>
    <rPh sb="12" eb="14">
      <t>カカク</t>
    </rPh>
    <phoneticPr fontId="3"/>
  </si>
  <si>
    <t>平成２９年（２０１７年）価格</t>
    <rPh sb="0" eb="2">
      <t>ヘイセイ</t>
    </rPh>
    <rPh sb="4" eb="5">
      <t>ネン</t>
    </rPh>
    <rPh sb="10" eb="11">
      <t>ネン</t>
    </rPh>
    <rPh sb="12" eb="14">
      <t>カカク</t>
    </rPh>
    <phoneticPr fontId="3"/>
  </si>
  <si>
    <t>平成３０年（２０１８年）価格</t>
    <rPh sb="0" eb="2">
      <t>ヘイセイ</t>
    </rPh>
    <rPh sb="4" eb="5">
      <t>ネン</t>
    </rPh>
    <rPh sb="10" eb="11">
      <t>ネン</t>
    </rPh>
    <rPh sb="12" eb="14">
      <t>カカク</t>
    </rPh>
    <phoneticPr fontId="3"/>
  </si>
  <si>
    <t>その他の鉱業</t>
  </si>
  <si>
    <t>情報通信機器</t>
  </si>
  <si>
    <t>通信・映像・音響機器</t>
  </si>
  <si>
    <t>その他の製造工業製品（３／３）</t>
  </si>
  <si>
    <t>農林漁業</t>
  </si>
  <si>
    <t>その他の製造工業製品（１／３）</t>
  </si>
  <si>
    <t>石油化学系基礎製品</t>
  </si>
  <si>
    <t>有機化学工業製品（石油化学系基礎製品・合成樹脂を除く。）</t>
  </si>
  <si>
    <t>その他の製造工業製品（２／３）</t>
  </si>
  <si>
    <t>なめし革・革製品・毛皮</t>
  </si>
  <si>
    <t>鋳鍛造品（鉄）</t>
  </si>
  <si>
    <t>建設用・建築用金属製品</t>
  </si>
  <si>
    <t>平成２８年（２０１６年）</t>
    <rPh sb="0" eb="2">
      <t>ヘイセイ</t>
    </rPh>
    <rPh sb="4" eb="5">
      <t>ネン</t>
    </rPh>
    <rPh sb="10" eb="11">
      <t>ネン</t>
    </rPh>
    <phoneticPr fontId="3"/>
  </si>
  <si>
    <t>平成２９年（２０１７年）</t>
    <rPh sb="0" eb="2">
      <t>ヘイセイ</t>
    </rPh>
    <rPh sb="4" eb="5">
      <t>ネン</t>
    </rPh>
    <rPh sb="10" eb="11">
      <t>ネン</t>
    </rPh>
    <phoneticPr fontId="3"/>
  </si>
  <si>
    <t>平成３０年（２０１８年）</t>
    <rPh sb="0" eb="2">
      <t>ヘイセイ</t>
    </rPh>
    <rPh sb="4" eb="5">
      <t>ネン</t>
    </rPh>
    <rPh sb="10" eb="11">
      <t>ネン</t>
    </rPh>
    <phoneticPr fontId="3"/>
  </si>
  <si>
    <t>統合中分類（１０７部門）　家計消費支出</t>
    <rPh sb="2" eb="3">
      <t>チュウ</t>
    </rPh>
    <rPh sb="13" eb="15">
      <t>カケイ</t>
    </rPh>
    <rPh sb="15" eb="17">
      <t>ショウヒ</t>
    </rPh>
    <rPh sb="17" eb="19">
      <t>シシュツ</t>
    </rPh>
    <phoneticPr fontId="3"/>
  </si>
  <si>
    <t>第５－３表　雇用表　統合中分類（１０７部門）</t>
    <rPh sb="0" eb="1">
      <t>ダイ</t>
    </rPh>
    <rPh sb="4" eb="5">
      <t>ヒョウ</t>
    </rPh>
    <rPh sb="6" eb="8">
      <t>コヨウ</t>
    </rPh>
    <rPh sb="8" eb="9">
      <t>ヒョウ</t>
    </rPh>
    <rPh sb="10" eb="13">
      <t>トウゴウチュウ</t>
    </rPh>
    <rPh sb="13" eb="15">
      <t>ブンルイ</t>
    </rPh>
    <rPh sb="19" eb="21">
      <t>ブモン</t>
    </rPh>
    <phoneticPr fontId="3"/>
  </si>
  <si>
    <t>統合中分類（１０７部門）　賃金・俸給率対角行列</t>
    <rPh sb="2" eb="3">
      <t>チュウ</t>
    </rPh>
    <rPh sb="13" eb="15">
      <t>チンギン</t>
    </rPh>
    <rPh sb="16" eb="18">
      <t>ホウキュウ</t>
    </rPh>
    <rPh sb="18" eb="19">
      <t>リツ</t>
    </rPh>
    <rPh sb="19" eb="21">
      <t>タイカク</t>
    </rPh>
    <rPh sb="21" eb="23">
      <t>ギョウレツ</t>
    </rPh>
    <phoneticPr fontId="3"/>
  </si>
  <si>
    <t>統合中分類（１０７部門）　購入者価格から生産者価格への変換（分析年価格）</t>
    <rPh sb="2" eb="3">
      <t>チュウ</t>
    </rPh>
    <rPh sb="13" eb="16">
      <t>コウニュウシャ</t>
    </rPh>
    <rPh sb="16" eb="18">
      <t>カカク</t>
    </rPh>
    <rPh sb="20" eb="23">
      <t>セイサンシャ</t>
    </rPh>
    <rPh sb="23" eb="25">
      <t>カカク</t>
    </rPh>
    <rPh sb="27" eb="29">
      <t>ヘンカン</t>
    </rPh>
    <rPh sb="30" eb="32">
      <t>ブンセキ</t>
    </rPh>
    <rPh sb="32" eb="33">
      <t>ネン</t>
    </rPh>
    <rPh sb="33" eb="35">
      <t>カカク</t>
    </rPh>
    <phoneticPr fontId="3"/>
  </si>
  <si>
    <t>統合中分類（１０７部門）　与件データ（生産者価格表示）（分析年価格）</t>
    <rPh sb="2" eb="3">
      <t>チュウ</t>
    </rPh>
    <rPh sb="13" eb="15">
      <t>ヨケン</t>
    </rPh>
    <rPh sb="28" eb="30">
      <t>ブンセキ</t>
    </rPh>
    <rPh sb="30" eb="31">
      <t>ネン</t>
    </rPh>
    <rPh sb="31" eb="33">
      <t>カカク</t>
    </rPh>
    <phoneticPr fontId="3"/>
  </si>
  <si>
    <t>統合中分類（１０７部門）　県産品需要額</t>
    <rPh sb="2" eb="3">
      <t>チュウ</t>
    </rPh>
    <rPh sb="13" eb="14">
      <t>ケン</t>
    </rPh>
    <rPh sb="14" eb="16">
      <t>サンピン</t>
    </rPh>
    <rPh sb="16" eb="18">
      <t>ジュヨウ</t>
    </rPh>
    <rPh sb="18" eb="19">
      <t>ガク</t>
    </rPh>
    <phoneticPr fontId="3"/>
  </si>
  <si>
    <t>平成２７年（２０１５年）価格</t>
    <phoneticPr fontId="3"/>
  </si>
  <si>
    <t>平成２７年（２０１５年）価格</t>
    <phoneticPr fontId="3"/>
  </si>
  <si>
    <t>統合中分類（１０７部門）　波及効果（総括表）</t>
    <rPh sb="0" eb="2">
      <t>トウゴウ</t>
    </rPh>
    <rPh sb="2" eb="3">
      <t>チュウ</t>
    </rPh>
    <rPh sb="3" eb="5">
      <t>ブンルイ</t>
    </rPh>
    <rPh sb="9" eb="11">
      <t>ブモン</t>
    </rPh>
    <rPh sb="13" eb="15">
      <t>ハキュウ</t>
    </rPh>
    <rPh sb="15" eb="17">
      <t>コウカ</t>
    </rPh>
    <rPh sb="18" eb="20">
      <t>ソウカツ</t>
    </rPh>
    <rPh sb="20" eb="21">
      <t>ヒョウ</t>
    </rPh>
    <phoneticPr fontId="3"/>
  </si>
  <si>
    <t>石油・石炭製品</t>
    <phoneticPr fontId="3"/>
  </si>
  <si>
    <t>その他の製造工業製品</t>
    <phoneticPr fontId="3"/>
  </si>
  <si>
    <t>第３－２表　統合中分類（１０7部門）　投入係数表</t>
    <rPh sb="0" eb="1">
      <t>ダイ</t>
    </rPh>
    <rPh sb="4" eb="5">
      <t>ヒョウ</t>
    </rPh>
    <rPh sb="8" eb="9">
      <t>チュウ</t>
    </rPh>
    <rPh sb="19" eb="21">
      <t>トウニュウ</t>
    </rPh>
    <rPh sb="21" eb="23">
      <t>ケイスウ</t>
    </rPh>
    <rPh sb="23" eb="24">
      <t>ヒョウ</t>
    </rPh>
    <phoneticPr fontId="3"/>
  </si>
  <si>
    <t>統合中分類（１０７部門）　波及効果（粗付加価値部門等内訳）（分析年価格）</t>
    <rPh sb="13" eb="15">
      <t>ハキュウ</t>
    </rPh>
    <rPh sb="15" eb="17">
      <t>コウカ</t>
    </rPh>
    <rPh sb="18" eb="19">
      <t>ソ</t>
    </rPh>
    <rPh sb="19" eb="21">
      <t>フカ</t>
    </rPh>
    <rPh sb="21" eb="23">
      <t>カチ</t>
    </rPh>
    <rPh sb="23" eb="26">
      <t>ブモントウ</t>
    </rPh>
    <rPh sb="26" eb="28">
      <t>ウチワケ</t>
    </rPh>
    <rPh sb="30" eb="32">
      <t>ブンセキ</t>
    </rPh>
    <rPh sb="32" eb="33">
      <t>ネン</t>
    </rPh>
    <rPh sb="33" eb="35">
      <t>カカク</t>
    </rPh>
    <phoneticPr fontId="3"/>
  </si>
  <si>
    <t>統合中分類（１０７部門）　就業誘発効果</t>
    <rPh sb="13" eb="15">
      <t>シュウギョウ</t>
    </rPh>
    <rPh sb="15" eb="17">
      <t>ユウハツ</t>
    </rPh>
    <rPh sb="17" eb="19">
      <t>コウカ</t>
    </rPh>
    <phoneticPr fontId="3"/>
  </si>
  <si>
    <t>統合中分類（１０７部門）　自給率対角行列</t>
    <rPh sb="2" eb="3">
      <t>チュウ</t>
    </rPh>
    <rPh sb="13" eb="16">
      <t>ジキュウリツ</t>
    </rPh>
    <rPh sb="16" eb="18">
      <t>タイカク</t>
    </rPh>
    <rPh sb="18" eb="20">
      <t>ギョウレツ</t>
    </rPh>
    <phoneticPr fontId="3"/>
  </si>
  <si>
    <t>統合中分類（１０７部門）</t>
    <phoneticPr fontId="3"/>
  </si>
  <si>
    <t>第３－３表　統合中分類（１０７部門）　逆行列係数表</t>
    <rPh sb="0" eb="1">
      <t>ダイ</t>
    </rPh>
    <rPh sb="4" eb="5">
      <t>ヒョウ</t>
    </rPh>
    <rPh sb="8" eb="9">
      <t>チュウ</t>
    </rPh>
    <rPh sb="19" eb="22">
      <t>ギャクギョウレツ</t>
    </rPh>
    <rPh sb="22" eb="24">
      <t>ケイスウ</t>
    </rPh>
    <rPh sb="24" eb="25">
      <t>ヒョウ</t>
    </rPh>
    <phoneticPr fontId="3"/>
  </si>
  <si>
    <t>統合中分類（１０７部門）</t>
    <rPh sb="0" eb="2">
      <t>トウゴウ</t>
    </rPh>
    <rPh sb="2" eb="5">
      <t>チュウブンルイ</t>
    </rPh>
    <rPh sb="9" eb="11">
      <t>ブモン</t>
    </rPh>
    <phoneticPr fontId="3"/>
  </si>
  <si>
    <t>011</t>
    <phoneticPr fontId="3"/>
  </si>
  <si>
    <t>012</t>
    <phoneticPr fontId="3"/>
  </si>
  <si>
    <t>013</t>
    <phoneticPr fontId="3"/>
  </si>
  <si>
    <t>015</t>
    <phoneticPr fontId="3"/>
  </si>
  <si>
    <t>017</t>
    <phoneticPr fontId="3"/>
  </si>
  <si>
    <t>061</t>
    <phoneticPr fontId="3"/>
  </si>
  <si>
    <t>062</t>
    <phoneticPr fontId="3"/>
  </si>
  <si>
    <t>111</t>
    <phoneticPr fontId="3"/>
  </si>
  <si>
    <t>112</t>
    <phoneticPr fontId="3"/>
  </si>
  <si>
    <t>011</t>
    <phoneticPr fontId="3"/>
  </si>
  <si>
    <t>015</t>
    <phoneticPr fontId="3"/>
  </si>
  <si>
    <t>062</t>
    <phoneticPr fontId="3"/>
  </si>
  <si>
    <t>114</t>
    <phoneticPr fontId="3"/>
  </si>
  <si>
    <t>152</t>
    <phoneticPr fontId="3"/>
  </si>
  <si>
    <t>平成２７年（２０１５年）岐阜県産業連関表</t>
    <rPh sb="0" eb="2">
      <t>ヘイセイ</t>
    </rPh>
    <rPh sb="4" eb="5">
      <t>ネン</t>
    </rPh>
    <rPh sb="10" eb="11">
      <t>ネン</t>
    </rPh>
    <rPh sb="12" eb="15">
      <t>ギフケン</t>
    </rPh>
    <rPh sb="15" eb="17">
      <t>サンギョウ</t>
    </rPh>
    <rPh sb="17" eb="19">
      <t>レンカン</t>
    </rPh>
    <rPh sb="19" eb="20">
      <t>ヒョウ</t>
    </rPh>
    <phoneticPr fontId="3"/>
  </si>
  <si>
    <t>平成２7年（２０１５年）＝1</t>
    <rPh sb="0" eb="2">
      <t>ヘイセイ</t>
    </rPh>
    <rPh sb="4" eb="5">
      <t>ネン</t>
    </rPh>
    <rPh sb="10" eb="11">
      <t>ネン</t>
    </rPh>
    <phoneticPr fontId="3"/>
  </si>
  <si>
    <t>平成２7年（２０１５年）</t>
    <rPh sb="0" eb="2">
      <t>ヘイセイ</t>
    </rPh>
    <rPh sb="4" eb="5">
      <t>ネン</t>
    </rPh>
    <rPh sb="10" eb="11">
      <t>ネン</t>
    </rPh>
    <phoneticPr fontId="3"/>
  </si>
  <si>
    <t>林業</t>
    <phoneticPr fontId="3"/>
  </si>
  <si>
    <t>原油・石炭・天然ガス</t>
    <rPh sb="0" eb="2">
      <t>ゲンユ</t>
    </rPh>
    <rPh sb="3" eb="5">
      <t>セキタン</t>
    </rPh>
    <rPh sb="6" eb="8">
      <t>テンネン</t>
    </rPh>
    <phoneticPr fontId="3"/>
  </si>
  <si>
    <t>その他の鉱業</t>
    <phoneticPr fontId="3"/>
  </si>
  <si>
    <t>B</t>
    <phoneticPr fontId="1"/>
  </si>
  <si>
    <t>非金属鉱物</t>
    <rPh sb="0" eb="1">
      <t>ヒ</t>
    </rPh>
    <rPh sb="1" eb="3">
      <t>キンゾク</t>
    </rPh>
    <rPh sb="3" eb="5">
      <t>コウブツ</t>
    </rPh>
    <phoneticPr fontId="1"/>
  </si>
  <si>
    <t>食料品</t>
    <phoneticPr fontId="3"/>
  </si>
  <si>
    <t>飲料及び農産びん･かん詰の加重平均</t>
    <rPh sb="2" eb="3">
      <t>オヨ</t>
    </rPh>
    <rPh sb="4" eb="6">
      <t>ノウサン</t>
    </rPh>
    <rPh sb="11" eb="12">
      <t>ツ</t>
    </rPh>
    <rPh sb="13" eb="15">
      <t>カジュウ</t>
    </rPh>
    <rPh sb="15" eb="17">
      <t>ヘイキン</t>
    </rPh>
    <phoneticPr fontId="1"/>
  </si>
  <si>
    <t>繊維工業製品</t>
    <phoneticPr fontId="3"/>
  </si>
  <si>
    <t>衣服・その他の繊維既製品</t>
    <phoneticPr fontId="3"/>
  </si>
  <si>
    <t>衣服・その他の繊維既製品</t>
    <phoneticPr fontId="3"/>
  </si>
  <si>
    <t>木材・木製品</t>
    <phoneticPr fontId="3"/>
  </si>
  <si>
    <t>木材･木製品</t>
    <rPh sb="0" eb="2">
      <t>モクザイ</t>
    </rPh>
    <rPh sb="3" eb="6">
      <t>モクセイヒン</t>
    </rPh>
    <phoneticPr fontId="3"/>
  </si>
  <si>
    <t>家具・装備品</t>
    <phoneticPr fontId="3"/>
  </si>
  <si>
    <t>パルプ・紙・板紙・加工紙</t>
    <phoneticPr fontId="3"/>
  </si>
  <si>
    <t>紙加工品</t>
    <phoneticPr fontId="3"/>
  </si>
  <si>
    <t>紙加工品</t>
    <phoneticPr fontId="3"/>
  </si>
  <si>
    <t>印刷・製版・製本</t>
    <phoneticPr fontId="3"/>
  </si>
  <si>
    <t>有機化学工業製品（除石油化学基礎製品）及びその他の石油化学基礎製品の加重平均</t>
    <rPh sb="19" eb="20">
      <t>オヨ</t>
    </rPh>
    <rPh sb="23" eb="24">
      <t>タ</t>
    </rPh>
    <rPh sb="25" eb="27">
      <t>セキユ</t>
    </rPh>
    <rPh sb="27" eb="29">
      <t>カガク</t>
    </rPh>
    <rPh sb="29" eb="31">
      <t>キソ</t>
    </rPh>
    <rPh sb="31" eb="33">
      <t>セイヒン</t>
    </rPh>
    <rPh sb="34" eb="36">
      <t>カジュウ</t>
    </rPh>
    <rPh sb="36" eb="38">
      <t>ヘイキン</t>
    </rPh>
    <phoneticPr fontId="3"/>
  </si>
  <si>
    <t>合成樹脂</t>
    <phoneticPr fontId="3"/>
  </si>
  <si>
    <t>石油製品</t>
    <phoneticPr fontId="3"/>
  </si>
  <si>
    <t>はん用機械</t>
    <rPh sb="2" eb="3">
      <t>ヨウ</t>
    </rPh>
    <rPh sb="3" eb="5">
      <t>キカイ</t>
    </rPh>
    <phoneticPr fontId="3"/>
  </si>
  <si>
    <t>生産用機械</t>
    <phoneticPr fontId="3"/>
  </si>
  <si>
    <t>生産用機械</t>
    <rPh sb="0" eb="3">
      <t>セイサンヨウ</t>
    </rPh>
    <rPh sb="3" eb="5">
      <t>キカイ</t>
    </rPh>
    <phoneticPr fontId="3"/>
  </si>
  <si>
    <t>業務用機械</t>
    <phoneticPr fontId="3"/>
  </si>
  <si>
    <t>業務用機械</t>
    <rPh sb="0" eb="3">
      <t>ギョウムヨウ</t>
    </rPh>
    <rPh sb="3" eb="5">
      <t>キカイ</t>
    </rPh>
    <phoneticPr fontId="3"/>
  </si>
  <si>
    <t>電子デバイス</t>
    <phoneticPr fontId="3"/>
  </si>
  <si>
    <t>電子デバイス及びその他の電子部品</t>
    <rPh sb="0" eb="2">
      <t>デンシ</t>
    </rPh>
    <rPh sb="6" eb="7">
      <t>オヨ</t>
    </rPh>
    <rPh sb="10" eb="11">
      <t>タ</t>
    </rPh>
    <rPh sb="12" eb="14">
      <t>デンシ</t>
    </rPh>
    <rPh sb="14" eb="16">
      <t>ブヒン</t>
    </rPh>
    <phoneticPr fontId="3"/>
  </si>
  <si>
    <t>その他の電子部品</t>
    <phoneticPr fontId="3"/>
  </si>
  <si>
    <t>その他の電子部品</t>
    <rPh sb="2" eb="3">
      <t>タ</t>
    </rPh>
    <rPh sb="4" eb="6">
      <t>デンシ</t>
    </rPh>
    <rPh sb="6" eb="8">
      <t>ブヒン</t>
    </rPh>
    <phoneticPr fontId="3"/>
  </si>
  <si>
    <t>産業用電気機器</t>
    <phoneticPr fontId="3"/>
  </si>
  <si>
    <t>電子応用装置・電気計測器</t>
    <phoneticPr fontId="3"/>
  </si>
  <si>
    <t>その他の電気機械</t>
    <phoneticPr fontId="3"/>
  </si>
  <si>
    <t>通信・映像・音響機器</t>
    <phoneticPr fontId="3"/>
  </si>
  <si>
    <t>通信機械･同関連機器</t>
    <rPh sb="0" eb="2">
      <t>ツウシン</t>
    </rPh>
    <rPh sb="2" eb="4">
      <t>キカイ</t>
    </rPh>
    <rPh sb="5" eb="6">
      <t>ドウ</t>
    </rPh>
    <rPh sb="6" eb="8">
      <t>カンレン</t>
    </rPh>
    <rPh sb="8" eb="10">
      <t>キキ</t>
    </rPh>
    <phoneticPr fontId="3"/>
  </si>
  <si>
    <t>電子計算機・同附属装置</t>
    <phoneticPr fontId="3"/>
  </si>
  <si>
    <t>再生資源回収・加工処理</t>
    <phoneticPr fontId="3"/>
  </si>
  <si>
    <t>建築</t>
    <phoneticPr fontId="3"/>
  </si>
  <si>
    <t>建設補修</t>
    <phoneticPr fontId="3"/>
  </si>
  <si>
    <t>公共事業</t>
    <phoneticPr fontId="3"/>
  </si>
  <si>
    <t>その他の土木建設</t>
    <phoneticPr fontId="3"/>
  </si>
  <si>
    <t>電力</t>
    <phoneticPr fontId="3"/>
  </si>
  <si>
    <t>水道</t>
    <phoneticPr fontId="3"/>
  </si>
  <si>
    <t>廃棄物処理</t>
    <phoneticPr fontId="3"/>
  </si>
  <si>
    <t>総平均</t>
    <rPh sb="0" eb="3">
      <t>ソウヘイキン</t>
    </rPh>
    <phoneticPr fontId="1"/>
  </si>
  <si>
    <t>金融・保険</t>
    <phoneticPr fontId="1"/>
  </si>
  <si>
    <t>不動産</t>
    <phoneticPr fontId="3"/>
  </si>
  <si>
    <t>住宅賃貸料</t>
    <phoneticPr fontId="3"/>
  </si>
  <si>
    <t>道路輸送（自家輸送を除く。）</t>
    <phoneticPr fontId="3"/>
  </si>
  <si>
    <t>自家輸送</t>
    <phoneticPr fontId="3"/>
  </si>
  <si>
    <t>水運</t>
    <phoneticPr fontId="3"/>
  </si>
  <si>
    <t>国際航空旅客輸送、国内航空旅客輸送及び航空貨物輸送の加重平均</t>
    <rPh sb="17" eb="18">
      <t>オヨ</t>
    </rPh>
    <rPh sb="19" eb="25">
      <t>コウクウカモツユソウ</t>
    </rPh>
    <rPh sb="26" eb="28">
      <t>カジュウ</t>
    </rPh>
    <rPh sb="28" eb="30">
      <t>ヘイキン</t>
    </rPh>
    <phoneticPr fontId="3"/>
  </si>
  <si>
    <t>貨物利用運送</t>
    <phoneticPr fontId="3"/>
  </si>
  <si>
    <t>陸上貨物輸送、海上貨物輸送及び航空貨物輸送の加重平均</t>
    <rPh sb="22" eb="24">
      <t>カジュウ</t>
    </rPh>
    <rPh sb="24" eb="26">
      <t>ヘイキン</t>
    </rPh>
    <phoneticPr fontId="3"/>
  </si>
  <si>
    <t>倉庫</t>
    <phoneticPr fontId="3"/>
  </si>
  <si>
    <t>こん包、有料道路、水運附帯サービス及び航空施設管理・航空附帯サービスの加重平均</t>
    <rPh sb="17" eb="18">
      <t>オヨ</t>
    </rPh>
    <rPh sb="35" eb="37">
      <t>カジュウ</t>
    </rPh>
    <rPh sb="37" eb="39">
      <t>ヘイキン</t>
    </rPh>
    <phoneticPr fontId="3"/>
  </si>
  <si>
    <t>郵便・信書便</t>
    <phoneticPr fontId="3"/>
  </si>
  <si>
    <t>郵便･信書</t>
    <rPh sb="3" eb="5">
      <t>シンショ</t>
    </rPh>
    <phoneticPr fontId="3"/>
  </si>
  <si>
    <t>放送</t>
    <phoneticPr fontId="3"/>
  </si>
  <si>
    <t>情報サービス</t>
    <phoneticPr fontId="3"/>
  </si>
  <si>
    <t>インターネット附随サービス</t>
    <phoneticPr fontId="3"/>
  </si>
  <si>
    <t>映像・音声・文字情報制作</t>
    <phoneticPr fontId="3"/>
  </si>
  <si>
    <t>映像･文字情報制作</t>
    <rPh sb="0" eb="2">
      <t>エイゾウ</t>
    </rPh>
    <rPh sb="3" eb="5">
      <t>モジ</t>
    </rPh>
    <rPh sb="5" eb="7">
      <t>ジョウホウ</t>
    </rPh>
    <rPh sb="7" eb="9">
      <t>セイサク</t>
    </rPh>
    <phoneticPr fontId="3"/>
  </si>
  <si>
    <t>公務</t>
    <phoneticPr fontId="3"/>
  </si>
  <si>
    <t>医療</t>
    <phoneticPr fontId="1"/>
  </si>
  <si>
    <t>保健衛生</t>
    <phoneticPr fontId="3"/>
  </si>
  <si>
    <t>介護</t>
    <phoneticPr fontId="3"/>
  </si>
  <si>
    <t>広告</t>
    <phoneticPr fontId="3"/>
  </si>
  <si>
    <t>自動車整備・機械修理</t>
    <phoneticPr fontId="3"/>
  </si>
  <si>
    <t>その他の対事業所サービス</t>
    <phoneticPr fontId="3"/>
  </si>
  <si>
    <t>宿泊業</t>
    <phoneticPr fontId="3"/>
  </si>
  <si>
    <t>洗濯・理容・美容・浴場業</t>
    <phoneticPr fontId="3"/>
  </si>
  <si>
    <t>娯楽サービス</t>
    <phoneticPr fontId="3"/>
  </si>
  <si>
    <t>入場・ゲーム代及び他の娯楽サービス</t>
    <rPh sb="7" eb="8">
      <t>オヨ</t>
    </rPh>
    <rPh sb="9" eb="10">
      <t>ホカ</t>
    </rPh>
    <rPh sb="11" eb="13">
      <t>ゴラク</t>
    </rPh>
    <phoneticPr fontId="3"/>
  </si>
  <si>
    <t>その他の対個人サービス</t>
    <phoneticPr fontId="3"/>
  </si>
  <si>
    <t>A</t>
    <phoneticPr fontId="3"/>
  </si>
  <si>
    <t>農業物価指数　平成２２年基準（農林水産省）</t>
    <phoneticPr fontId="3"/>
  </si>
  <si>
    <t>B</t>
    <phoneticPr fontId="3"/>
  </si>
  <si>
    <t>企業物価指数　２０１０年基準　国内企業物価指数（日本銀行）</t>
    <phoneticPr fontId="3"/>
  </si>
  <si>
    <t>企業物価指数　２０１０年基準　輸入物価指数　円ベース（日本銀行）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</si>
  <si>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</si>
  <si>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</si>
  <si>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</si>
  <si>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</si>
  <si>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平成２２年基準消費者物価指数（全国）（総務省）</t>
    <phoneticPr fontId="3"/>
  </si>
  <si>
    <t>平成２７年（２０１５年）県内生産額及び労働力投入係数</t>
    <rPh sb="0" eb="2">
      <t>ヘイセイ</t>
    </rPh>
    <rPh sb="4" eb="5">
      <t>ネン</t>
    </rPh>
    <rPh sb="10" eb="11">
      <t>ネン</t>
    </rPh>
    <rPh sb="12" eb="14">
      <t>ケンナイ</t>
    </rPh>
    <rPh sb="14" eb="17">
      <t>セイサンガク</t>
    </rPh>
    <rPh sb="17" eb="18">
      <t>オヨ</t>
    </rPh>
    <rPh sb="19" eb="22">
      <t>ロウドウリョク</t>
    </rPh>
    <rPh sb="22" eb="24">
      <t>トウニュウ</t>
    </rPh>
    <rPh sb="24" eb="26">
      <t>ケイスウ</t>
    </rPh>
    <phoneticPr fontId="3"/>
  </si>
  <si>
    <t>他に分類されない会員制団体</t>
    <phoneticPr fontId="2" alignment="distributed"/>
  </si>
  <si>
    <t>医療</t>
    <rPh sb="0" eb="2">
      <t>イリョウ</t>
    </rPh>
    <phoneticPr fontId="2"/>
  </si>
  <si>
    <t>研究</t>
    <rPh sb="0" eb="2">
      <t>ケンキュウ</t>
    </rPh>
    <phoneticPr fontId="2" alignment="distributed"/>
  </si>
  <si>
    <t>その他の金属製品</t>
    <rPh sb="0" eb="3">
      <t>ソノタ</t>
    </rPh>
    <rPh sb="4" eb="6">
      <t>キンゾク</t>
    </rPh>
    <rPh sb="6" eb="8">
      <t>セイヒン</t>
    </rPh>
    <phoneticPr fontId="2"/>
  </si>
  <si>
    <t>建設用・建築用金属製品</t>
    <rPh sb="0" eb="11">
      <t>ケンセツヨウ・ケンチクヨウキンゾクセイヒン</t>
    </rPh>
    <phoneticPr fontId="2" alignment="distributed"/>
  </si>
  <si>
    <t>その他の鉄鋼製品</t>
    <rPh sb="0" eb="3">
      <t>ソノタ</t>
    </rPh>
    <rPh sb="4" eb="6">
      <t>テッコウ</t>
    </rPh>
    <rPh sb="6" eb="8">
      <t>セイヒン</t>
    </rPh>
    <phoneticPr fontId="2"/>
  </si>
  <si>
    <t>鋳鍛造品（鉄）</t>
    <rPh sb="0" eb="7">
      <t>イタンゾウシナ（テツ）</t>
    </rPh>
    <phoneticPr fontId="2" alignment="distributed"/>
  </si>
  <si>
    <t>ガラス・ガラス製品</t>
    <rPh sb="0" eb="3">
      <t>ガラス</t>
    </rPh>
    <rPh sb="4" eb="7">
      <t>ガラス</t>
    </rPh>
    <rPh sb="7" eb="9">
      <t>セイヒン</t>
    </rPh>
    <phoneticPr fontId="2"/>
  </si>
  <si>
    <t>なめし革・革製品・毛皮</t>
    <rPh sb="0" eb="11">
      <t>ナメシガワ・カワセイヒン・ケガワ</t>
    </rPh>
    <phoneticPr fontId="2" alignment="distributed"/>
  </si>
  <si>
    <t>合成樹脂</t>
    <rPh sb="0" eb="2">
      <t>ゴウセイ</t>
    </rPh>
    <rPh sb="2" eb="4">
      <t>ジュシ</t>
    </rPh>
    <phoneticPr fontId="2"/>
  </si>
  <si>
    <t>石油化学系基礎製品</t>
    <rPh sb="0" eb="9">
      <t>セキユカガクケイキソセイヒン</t>
    </rPh>
    <phoneticPr fontId="2" alignment="distributed"/>
  </si>
  <si>
    <t>たばこ</t>
    <phoneticPr fontId="2" alignment="distributed"/>
  </si>
  <si>
    <t>保健衛生</t>
    <rPh sb="0" eb="2">
      <t>ホケン</t>
    </rPh>
    <rPh sb="2" eb="4">
      <t>エイセイ</t>
    </rPh>
    <phoneticPr fontId="2"/>
  </si>
  <si>
    <t>はん用機械</t>
    <rPh sb="0" eb="3">
      <t>ハンヨウ</t>
    </rPh>
    <rPh sb="3" eb="5">
      <t>キカイ</t>
    </rPh>
    <phoneticPr fontId="2"/>
  </si>
  <si>
    <t>非鉄金属製錬・精製</t>
    <rPh sb="0" eb="2">
      <t>ヒテツ</t>
    </rPh>
    <rPh sb="2" eb="4">
      <t>キンゾク</t>
    </rPh>
    <rPh sb="4" eb="6">
      <t>セイレン</t>
    </rPh>
    <rPh sb="7" eb="9">
      <t>セイセイ</t>
    </rPh>
    <phoneticPr fontId="2"/>
  </si>
  <si>
    <t>セメント・セメント製品</t>
    <rPh sb="0" eb="4">
      <t>セメント</t>
    </rPh>
    <rPh sb="5" eb="9">
      <t>セメント</t>
    </rPh>
    <rPh sb="9" eb="11">
      <t>セイヒン</t>
    </rPh>
    <phoneticPr fontId="2"/>
  </si>
  <si>
    <t>化学繊維</t>
    <rPh sb="0" eb="2">
      <t>カガク</t>
    </rPh>
    <rPh sb="2" eb="4">
      <t>センイ</t>
    </rPh>
    <phoneticPr fontId="2"/>
  </si>
  <si>
    <t>有機化学工業製品（石油化学系基礎製品・合成樹脂を除く。）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4">
      <t>カガクケイ</t>
    </rPh>
    <rPh sb="14" eb="16">
      <t>キソ</t>
    </rPh>
    <rPh sb="16" eb="18">
      <t>セイヒン</t>
    </rPh>
    <rPh sb="19" eb="21">
      <t>ゴウセイ</t>
    </rPh>
    <rPh sb="21" eb="23">
      <t>ジュシ</t>
    </rPh>
    <rPh sb="24" eb="25">
      <t>ノゾ</t>
    </rPh>
    <phoneticPr fontId="2" alignment="distributed"/>
  </si>
  <si>
    <t>たばこ</t>
    <phoneticPr fontId="2" alignment="distributed"/>
  </si>
  <si>
    <t>たばこ</t>
    <phoneticPr fontId="2" alignment="distributed"/>
  </si>
  <si>
    <t>113</t>
    <phoneticPr fontId="3"/>
  </si>
  <si>
    <t>たばこ</t>
    <phoneticPr fontId="2" alignment="distributed"/>
  </si>
  <si>
    <t>他に分類されない会員制団体</t>
    <phoneticPr fontId="2" alignment="distributed"/>
  </si>
  <si>
    <t>たばこ</t>
    <phoneticPr fontId="2" alignment="distributed"/>
  </si>
  <si>
    <t>たばこ</t>
    <phoneticPr fontId="2" alignment="distributed"/>
  </si>
  <si>
    <t>201</t>
    <phoneticPr fontId="3"/>
  </si>
  <si>
    <t>191</t>
    <phoneticPr fontId="3"/>
  </si>
  <si>
    <t>164</t>
    <phoneticPr fontId="3"/>
  </si>
  <si>
    <t>163</t>
    <phoneticPr fontId="3"/>
  </si>
  <si>
    <t>162</t>
    <phoneticPr fontId="3"/>
  </si>
  <si>
    <t>161</t>
    <phoneticPr fontId="3"/>
  </si>
  <si>
    <t>151</t>
    <phoneticPr fontId="3"/>
  </si>
  <si>
    <t>113</t>
    <phoneticPr fontId="3"/>
  </si>
  <si>
    <t>他に分類されない会員制団体</t>
    <phoneticPr fontId="2" alignment="distributed"/>
  </si>
  <si>
    <t>たばこ</t>
    <phoneticPr fontId="2" alignment="distributed"/>
  </si>
  <si>
    <t>令和元年（２０１９年）</t>
    <rPh sb="0" eb="2">
      <t>レイワ</t>
    </rPh>
    <rPh sb="2" eb="3">
      <t>ガン</t>
    </rPh>
    <rPh sb="3" eb="4">
      <t>ネン</t>
    </rPh>
    <rPh sb="9" eb="10">
      <t>ネン</t>
    </rPh>
    <phoneticPr fontId="3"/>
  </si>
  <si>
    <t>令和元年（２０１９年）価格</t>
    <rPh sb="0" eb="2">
      <t>レイワ</t>
    </rPh>
    <rPh sb="2" eb="4">
      <t>ガンネン</t>
    </rPh>
    <rPh sb="3" eb="4">
      <t>ネン</t>
    </rPh>
    <rPh sb="9" eb="10">
      <t>ネン</t>
    </rPh>
    <rPh sb="11" eb="13">
      <t>カカク</t>
    </rPh>
    <phoneticPr fontId="3"/>
  </si>
  <si>
    <t>令和元年（２０１９年）</t>
    <rPh sb="0" eb="2">
      <t>レイワ</t>
    </rPh>
    <rPh sb="2" eb="4">
      <t>ガンネン</t>
    </rPh>
    <rPh sb="3" eb="4">
      <t>ネン</t>
    </rPh>
    <rPh sb="9" eb="10">
      <t>ネン</t>
    </rPh>
    <phoneticPr fontId="3"/>
  </si>
  <si>
    <t>令和２年（２０２０年）価格</t>
    <rPh sb="0" eb="2">
      <t>レイワ</t>
    </rPh>
    <rPh sb="3" eb="4">
      <t>ネン</t>
    </rPh>
    <rPh sb="4" eb="5">
      <t>ガンネン</t>
    </rPh>
    <rPh sb="9" eb="10">
      <t>ネン</t>
    </rPh>
    <rPh sb="11" eb="13">
      <t>カカク</t>
    </rPh>
    <phoneticPr fontId="3"/>
  </si>
  <si>
    <t>令和２年（２０２０年）</t>
    <rPh sb="0" eb="2">
      <t>レイワ</t>
    </rPh>
    <rPh sb="3" eb="4">
      <t>ネン</t>
    </rPh>
    <rPh sb="4" eb="5">
      <t>ガンネン</t>
    </rPh>
    <rPh sb="9" eb="10">
      <t>ネン</t>
    </rPh>
    <phoneticPr fontId="3"/>
  </si>
  <si>
    <t>令和２年（２０２０年）</t>
    <rPh sb="0" eb="2">
      <t>レイワ</t>
    </rPh>
    <rPh sb="3" eb="4">
      <t>ネン</t>
    </rPh>
    <rPh sb="9" eb="10">
      <t>ネン</t>
    </rPh>
    <phoneticPr fontId="3"/>
  </si>
  <si>
    <t>平成２７年（２０１５年）岐阜県産業連関表による経済波及効果分析システム（Ripple2022）</t>
    <rPh sb="0" eb="2">
      <t>ヘイセイ</t>
    </rPh>
    <rPh sb="4" eb="5">
      <t>ネン</t>
    </rPh>
    <rPh sb="10" eb="11">
      <t>ネン</t>
    </rPh>
    <rPh sb="12" eb="15">
      <t>ギフケン</t>
    </rPh>
    <rPh sb="15" eb="20">
      <t>サンギョウレンカンヒョウ</t>
    </rPh>
    <rPh sb="23" eb="25">
      <t>ケイザイ</t>
    </rPh>
    <rPh sb="25" eb="29">
      <t>ハキュウコウカ</t>
    </rPh>
    <rPh sb="29" eb="31">
      <t>ブンセキ</t>
    </rPh>
    <phoneticPr fontId="3"/>
  </si>
  <si>
    <t>令和３年（２０２１年）</t>
    <rPh sb="0" eb="2">
      <t>レイワ</t>
    </rPh>
    <rPh sb="3" eb="4">
      <t>ネン</t>
    </rPh>
    <rPh sb="4" eb="5">
      <t>ガンネン</t>
    </rPh>
    <rPh sb="9" eb="10">
      <t>ネン</t>
    </rPh>
    <phoneticPr fontId="3"/>
  </si>
  <si>
    <t>令和３年（２０２１年）価格</t>
    <rPh sb="0" eb="2">
      <t>レイワ</t>
    </rPh>
    <rPh sb="3" eb="4">
      <t>ネン</t>
    </rPh>
    <rPh sb="4" eb="5">
      <t>ガンネン</t>
    </rPh>
    <rPh sb="9" eb="10">
      <t>ネン</t>
    </rPh>
    <rPh sb="11" eb="13">
      <t>カカク</t>
    </rPh>
    <phoneticPr fontId="3"/>
  </si>
  <si>
    <t>令和３年（２０２１年）</t>
    <rPh sb="0" eb="2">
      <t>レイワ</t>
    </rPh>
    <rPh sb="3" eb="4">
      <t>ネン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</si>
</sst>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00#"/>
    <numFmt numFmtId="177" formatCode="_-* #,##0_-;\-* #,##0_-;_-* &quot;-&quot;_-;_-@_-"/>
    <numFmt numFmtId="178" formatCode="#,##0_ "/>
    <numFmt numFmtId="179" formatCode="#,##0.000000_ "/>
    <numFmt numFmtId="180" formatCode="0#"/>
    <numFmt numFmtId="181" formatCode="0.000000_ "/>
    <numFmt numFmtId="182" formatCode="#,##0.000000;[Red]\-#,##0.000000"/>
    <numFmt numFmtId="183" formatCode="00"/>
    <numFmt numFmtId="184" formatCode="000"/>
    <numFmt numFmtId="185" formatCode="#,##0.000000_);[Red]\(#,##0.000000\)"/>
    <numFmt numFmtId="186" formatCode="0.00000"/>
    <numFmt numFmtId="187" formatCode="#,##0.00000_ "/>
    <numFmt numFmtId="188" formatCode="#,##0.0000000_ "/>
    <numFmt numFmtId="189" formatCode="0.00000_);[Red]\(0.00000\)"/>
  </numFmts>
  <fonts count="30"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9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" fillId="0" borderId="0"/>
    <xf numFmtId="0" fontId="14" fillId="0" borderId="0"/>
    <xf numFmtId="0" fontId="15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23" fillId="0" borderId="0">
      <alignment vertical="center"/>
    </xf>
    <xf numFmtId="0" fontId="2" fillId="0" borderId="0"/>
    <xf numFmtId="0" fontId="1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6" fillId="0" borderId="0"/>
    <xf numFmtId="0" fontId="4" fillId="0" borderId="0">
      <alignment vertical="top" wrapText="1"/>
    </xf>
    <xf numFmtId="0" fontId="23" fillId="0" borderId="0">
      <alignment vertical="center"/>
    </xf>
    <xf numFmtId="0" fontId="23" fillId="0" borderId="0">
      <alignment vertical="center"/>
    </xf>
    <xf numFmtId="0" fontId="9" fillId="0" borderId="0"/>
  </cellStyleXfs>
  <cellXfs count="569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/>
    </xf>
    <xf numFmtId="0" fontId="4" fillId="0" borderId="0" xfId="0" applyFont="1" applyFill="1"/>
    <xf numFmtId="41" fontId="4" fillId="0" borderId="0" xfId="0" applyNumberFormat="1" applyFont="1" applyFill="1" applyBorder="1" applyAlignment="1">
      <alignment shrinkToFi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38" fontId="2" fillId="0" borderId="0" xfId="7" applyFont="1" applyFill="1">
      <alignment vertical="center"/>
    </xf>
    <xf numFmtId="38" fontId="4" fillId="0" borderId="0" xfId="7" applyFont="1" applyFill="1" applyAlignment="1">
      <alignment vertical="center" shrinkToFit="1"/>
    </xf>
    <xf numFmtId="38" fontId="11" fillId="0" borderId="0" xfId="7" applyFont="1" applyFill="1" applyAlignment="1">
      <alignment horizontal="left" vertical="top"/>
    </xf>
    <xf numFmtId="38" fontId="4" fillId="0" borderId="0" xfId="7" applyFont="1" applyFill="1">
      <alignment vertical="center"/>
    </xf>
    <xf numFmtId="38" fontId="4" fillId="0" borderId="0" xfId="7" applyFont="1" applyFill="1" applyAlignment="1"/>
    <xf numFmtId="38" fontId="6" fillId="0" borderId="0" xfId="7" applyFont="1" applyFill="1">
      <alignment vertical="center"/>
    </xf>
    <xf numFmtId="38" fontId="4" fillId="0" borderId="1" xfId="7" applyFont="1" applyFill="1" applyBorder="1" applyAlignment="1"/>
    <xf numFmtId="38" fontId="6" fillId="0" borderId="0" xfId="7" applyFont="1" applyFill="1" applyAlignment="1">
      <alignment vertical="top"/>
    </xf>
    <xf numFmtId="38" fontId="4" fillId="0" borderId="2" xfId="7" applyFont="1" applyFill="1" applyBorder="1" applyAlignment="1">
      <alignment shrinkToFit="1"/>
    </xf>
    <xf numFmtId="38" fontId="4" fillId="0" borderId="3" xfId="7" applyFont="1" applyFill="1" applyBorder="1" applyAlignment="1">
      <alignment shrinkToFit="1"/>
    </xf>
    <xf numFmtId="38" fontId="4" fillId="0" borderId="4" xfId="7" applyFont="1" applyFill="1" applyBorder="1" applyAlignment="1">
      <alignment shrinkToFit="1"/>
    </xf>
    <xf numFmtId="38" fontId="4" fillId="0" borderId="5" xfId="7" applyFont="1" applyFill="1" applyBorder="1" applyAlignment="1">
      <alignment shrinkToFit="1"/>
    </xf>
    <xf numFmtId="38" fontId="4" fillId="0" borderId="6" xfId="7" applyFont="1" applyFill="1" applyBorder="1" applyAlignment="1">
      <alignment shrinkToFit="1"/>
    </xf>
    <xf numFmtId="38" fontId="4" fillId="0" borderId="7" xfId="7" applyFont="1" applyFill="1" applyBorder="1" applyAlignment="1">
      <alignment horizontal="centerContinuous" shrinkToFit="1"/>
    </xf>
    <xf numFmtId="38" fontId="4" fillId="0" borderId="8" xfId="7" applyFont="1" applyFill="1" applyBorder="1" applyAlignment="1">
      <alignment shrinkToFit="1"/>
    </xf>
    <xf numFmtId="38" fontId="4" fillId="0" borderId="9" xfId="7" applyFont="1" applyFill="1" applyBorder="1" applyAlignment="1">
      <alignment horizontal="center" shrinkToFit="1"/>
    </xf>
    <xf numFmtId="38" fontId="4" fillId="0" borderId="0" xfId="7" applyFont="1" applyFill="1" applyAlignment="1">
      <alignment horizontal="center" shrinkToFit="1"/>
    </xf>
    <xf numFmtId="38" fontId="4" fillId="0" borderId="0" xfId="7" applyFont="1" applyFill="1" applyAlignment="1">
      <alignment shrinkToFit="1"/>
    </xf>
    <xf numFmtId="38" fontId="4" fillId="0" borderId="9" xfId="7" applyFont="1" applyFill="1" applyBorder="1" applyAlignment="1">
      <alignment shrinkToFit="1"/>
    </xf>
    <xf numFmtId="38" fontId="4" fillId="0" borderId="9" xfId="7" applyFont="1" applyFill="1" applyBorder="1" applyAlignment="1">
      <alignment horizontal="center" vertical="top" shrinkToFit="1"/>
    </xf>
    <xf numFmtId="38" fontId="4" fillId="0" borderId="8" xfId="7" applyFont="1" applyFill="1" applyBorder="1" applyAlignment="1">
      <alignment horizontal="center" vertical="top" shrinkToFit="1"/>
    </xf>
    <xf numFmtId="38" fontId="4" fillId="0" borderId="0" xfId="7" applyFont="1" applyFill="1" applyBorder="1" applyAlignment="1">
      <alignment shrinkToFit="1"/>
    </xf>
    <xf numFmtId="38" fontId="4" fillId="0" borderId="10" xfId="7" applyFont="1" applyFill="1" applyBorder="1" applyAlignment="1">
      <alignment shrinkToFit="1"/>
    </xf>
    <xf numFmtId="38" fontId="4" fillId="0" borderId="0" xfId="7" applyFont="1" applyFill="1" applyBorder="1" applyAlignment="1">
      <alignment horizontal="center"/>
    </xf>
    <xf numFmtId="38" fontId="4" fillId="0" borderId="0" xfId="7" applyFont="1" applyFill="1" applyBorder="1" applyAlignment="1"/>
    <xf numFmtId="38" fontId="4" fillId="0" borderId="0" xfId="7" applyFont="1" applyFill="1" applyAlignment="1">
      <alignment horizontal="center"/>
    </xf>
    <xf numFmtId="38" fontId="0" fillId="0" borderId="0" xfId="7" applyFont="1" applyFill="1">
      <alignment vertical="center"/>
    </xf>
    <xf numFmtId="38" fontId="4" fillId="0" borderId="2" xfId="7" applyFont="1" applyFill="1" applyBorder="1" applyAlignment="1">
      <alignment horizontal="center" shrinkToFit="1"/>
    </xf>
    <xf numFmtId="38" fontId="4" fillId="0" borderId="4" xfId="7" applyFont="1" applyFill="1" applyBorder="1" applyAlignment="1">
      <alignment horizontal="center" shrinkToFit="1"/>
    </xf>
    <xf numFmtId="38" fontId="4" fillId="0" borderId="0" xfId="7" applyFont="1" applyFill="1" applyBorder="1" applyAlignment="1">
      <alignment horizontal="center" shrinkToFit="1"/>
    </xf>
    <xf numFmtId="38" fontId="4" fillId="0" borderId="11" xfId="7" applyFont="1" applyFill="1" applyBorder="1" applyAlignment="1">
      <alignment shrinkToFit="1"/>
    </xf>
    <xf numFmtId="38" fontId="4" fillId="0" borderId="1" xfId="7" applyFont="1" applyFill="1" applyBorder="1" applyAlignment="1">
      <alignment shrinkToFit="1"/>
    </xf>
    <xf numFmtId="38" fontId="4" fillId="0" borderId="11" xfId="7" applyFont="1" applyFill="1" applyBorder="1" applyAlignment="1">
      <alignment horizontal="center" vertical="top" shrinkToFit="1"/>
    </xf>
    <xf numFmtId="38" fontId="4" fillId="0" borderId="12" xfId="7" applyFont="1" applyFill="1" applyBorder="1" applyAlignment="1">
      <alignment horizontal="center" vertical="top" shrinkToFit="1"/>
    </xf>
    <xf numFmtId="0" fontId="4" fillId="0" borderId="0" xfId="0" applyFont="1"/>
    <xf numFmtId="0" fontId="12" fillId="0" borderId="0" xfId="27" applyFont="1" applyFill="1" applyBorder="1" applyAlignment="1">
      <alignment horizontal="left" vertical="top" wrapText="1" shrinkToFit="1"/>
    </xf>
    <xf numFmtId="0" fontId="0" fillId="0" borderId="0" xfId="0" applyFont="1" applyFill="1" applyBorder="1" applyAlignment="1">
      <alignment horizontal="left" vertical="top" wrapText="1" shrinkToFit="1"/>
    </xf>
    <xf numFmtId="0" fontId="12" fillId="0" borderId="0" xfId="27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top" wrapText="1"/>
    </xf>
    <xf numFmtId="176" fontId="4" fillId="0" borderId="3" xfId="27" applyNumberFormat="1" applyFont="1" applyFill="1" applyBorder="1" applyAlignment="1">
      <alignment horizontal="center" vertical="center" shrinkToFit="1"/>
    </xf>
    <xf numFmtId="176" fontId="4" fillId="0" borderId="13" xfId="27" applyNumberFormat="1" applyFont="1" applyFill="1" applyBorder="1" applyAlignment="1">
      <alignment vertical="center" shrinkToFit="1"/>
    </xf>
    <xf numFmtId="181" fontId="4" fillId="0" borderId="3" xfId="11" applyNumberFormat="1" applyFont="1" applyFill="1" applyBorder="1" applyAlignment="1">
      <alignment vertical="center" shrinkToFit="1"/>
    </xf>
    <xf numFmtId="181" fontId="4" fillId="0" borderId="4" xfId="11" applyNumberFormat="1" applyFont="1" applyFill="1" applyBorder="1" applyAlignment="1">
      <alignment vertical="center" shrinkToFit="1"/>
    </xf>
    <xf numFmtId="181" fontId="4" fillId="0" borderId="13" xfId="11" applyNumberFormat="1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176" fontId="4" fillId="0" borderId="14" xfId="27" applyNumberFormat="1" applyFont="1" applyFill="1" applyBorder="1" applyAlignment="1">
      <alignment horizontal="center" vertical="center" shrinkToFit="1"/>
    </xf>
    <xf numFmtId="176" fontId="4" fillId="0" borderId="8" xfId="27" applyNumberFormat="1" applyFont="1" applyFill="1" applyBorder="1" applyAlignment="1">
      <alignment vertical="center" shrinkToFit="1"/>
    </xf>
    <xf numFmtId="181" fontId="4" fillId="0" borderId="14" xfId="11" applyNumberFormat="1" applyFont="1" applyFill="1" applyBorder="1" applyAlignment="1">
      <alignment vertical="center" shrinkToFit="1"/>
    </xf>
    <xf numFmtId="181" fontId="4" fillId="0" borderId="0" xfId="11" applyNumberFormat="1" applyFont="1" applyFill="1" applyBorder="1" applyAlignment="1">
      <alignment vertical="center" shrinkToFit="1"/>
    </xf>
    <xf numFmtId="181" fontId="4" fillId="0" borderId="8" xfId="11" applyNumberFormat="1" applyFont="1" applyFill="1" applyBorder="1" applyAlignment="1">
      <alignment vertical="center" shrinkToFit="1"/>
    </xf>
    <xf numFmtId="176" fontId="4" fillId="0" borderId="15" xfId="27" applyNumberFormat="1" applyFont="1" applyFill="1" applyBorder="1" applyAlignment="1">
      <alignment horizontal="center" vertical="center" shrinkToFit="1"/>
    </xf>
    <xf numFmtId="176" fontId="4" fillId="0" borderId="16" xfId="27" applyNumberFormat="1" applyFont="1" applyFill="1" applyBorder="1" applyAlignment="1">
      <alignment vertical="center" shrinkToFit="1"/>
    </xf>
    <xf numFmtId="181" fontId="4" fillId="0" borderId="15" xfId="11" applyNumberFormat="1" applyFont="1" applyFill="1" applyBorder="1" applyAlignment="1">
      <alignment vertical="center" shrinkToFit="1"/>
    </xf>
    <xf numFmtId="181" fontId="4" fillId="0" borderId="17" xfId="11" applyNumberFormat="1" applyFont="1" applyFill="1" applyBorder="1" applyAlignment="1">
      <alignment vertical="center" shrinkToFit="1"/>
    </xf>
    <xf numFmtId="181" fontId="4" fillId="0" borderId="16" xfId="11" applyNumberFormat="1" applyFont="1" applyFill="1" applyBorder="1" applyAlignment="1">
      <alignment vertical="center" shrinkToFit="1"/>
    </xf>
    <xf numFmtId="176" fontId="4" fillId="0" borderId="18" xfId="27" applyNumberFormat="1" applyFont="1" applyFill="1" applyBorder="1" applyAlignment="1">
      <alignment horizontal="center" vertical="center" shrinkToFit="1"/>
    </xf>
    <xf numFmtId="176" fontId="4" fillId="0" borderId="19" xfId="27" applyNumberFormat="1" applyFont="1" applyFill="1" applyBorder="1" applyAlignment="1">
      <alignment vertical="center" shrinkToFit="1"/>
    </xf>
    <xf numFmtId="181" fontId="4" fillId="0" borderId="18" xfId="11" applyNumberFormat="1" applyFont="1" applyFill="1" applyBorder="1" applyAlignment="1">
      <alignment vertical="center" shrinkToFit="1"/>
    </xf>
    <xf numFmtId="181" fontId="4" fillId="0" borderId="20" xfId="11" applyNumberFormat="1" applyFont="1" applyFill="1" applyBorder="1" applyAlignment="1">
      <alignment vertical="center" shrinkToFit="1"/>
    </xf>
    <xf numFmtId="181" fontId="4" fillId="0" borderId="19" xfId="11" applyNumberFormat="1" applyFont="1" applyFill="1" applyBorder="1" applyAlignment="1">
      <alignment vertical="center" shrinkToFit="1"/>
    </xf>
    <xf numFmtId="181" fontId="4" fillId="0" borderId="21" xfId="11" applyNumberFormat="1" applyFont="1" applyFill="1" applyBorder="1" applyAlignment="1">
      <alignment vertical="center" shrinkToFit="1"/>
    </xf>
    <xf numFmtId="181" fontId="4" fillId="0" borderId="1" xfId="11" applyNumberFormat="1" applyFont="1" applyFill="1" applyBorder="1" applyAlignment="1">
      <alignment vertical="center" shrinkToFit="1"/>
    </xf>
    <xf numFmtId="181" fontId="4" fillId="0" borderId="12" xfId="11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178" fontId="4" fillId="0" borderId="15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8" fontId="4" fillId="0" borderId="7" xfId="0" applyNumberFormat="1" applyFont="1" applyFill="1" applyBorder="1" applyAlignment="1">
      <alignment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center" vertical="top" shrinkToFit="1"/>
    </xf>
    <xf numFmtId="0" fontId="4" fillId="0" borderId="13" xfId="0" applyFont="1" applyFill="1" applyBorder="1" applyAlignment="1">
      <alignment horizontal="center" vertical="top" shrinkToFit="1"/>
    </xf>
    <xf numFmtId="176" fontId="1" fillId="0" borderId="2" xfId="27" applyNumberFormat="1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 shrinkToFit="1"/>
    </xf>
    <xf numFmtId="0" fontId="4" fillId="0" borderId="12" xfId="0" applyFont="1" applyFill="1" applyBorder="1" applyAlignment="1">
      <alignment horizontal="center" vertical="top" shrinkToFit="1"/>
    </xf>
    <xf numFmtId="176" fontId="1" fillId="0" borderId="21" xfId="27" applyNumberFormat="1" applyFont="1" applyFill="1" applyBorder="1" applyAlignment="1">
      <alignment horizontal="center" vertical="top" wrapText="1"/>
    </xf>
    <xf numFmtId="176" fontId="1" fillId="0" borderId="1" xfId="27" applyNumberFormat="1" applyFont="1" applyFill="1" applyBorder="1" applyAlignment="1">
      <alignment horizontal="center" vertical="top" wrapText="1"/>
    </xf>
    <xf numFmtId="176" fontId="1" fillId="0" borderId="12" xfId="27" applyNumberFormat="1" applyFont="1" applyFill="1" applyBorder="1" applyAlignment="1">
      <alignment horizontal="center" vertical="top" wrapText="1"/>
    </xf>
    <xf numFmtId="176" fontId="1" fillId="0" borderId="11" xfId="27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176" fontId="1" fillId="0" borderId="7" xfId="27" applyNumberFormat="1" applyFont="1" applyFill="1" applyBorder="1" applyAlignment="1">
      <alignment horizontal="center" vertical="center" shrinkToFit="1"/>
    </xf>
    <xf numFmtId="176" fontId="1" fillId="0" borderId="6" xfId="27" applyNumberFormat="1" applyFont="1" applyFill="1" applyBorder="1" applyAlignment="1">
      <alignment vertical="center" shrinkToFit="1"/>
    </xf>
    <xf numFmtId="0" fontId="4" fillId="0" borderId="4" xfId="0" applyFont="1" applyFill="1" applyBorder="1"/>
    <xf numFmtId="0" fontId="11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center" shrinkToFit="1"/>
    </xf>
    <xf numFmtId="182" fontId="4" fillId="0" borderId="2" xfId="7" applyNumberFormat="1" applyFont="1" applyFill="1" applyBorder="1" applyAlignment="1">
      <alignment shrinkToFit="1"/>
    </xf>
    <xf numFmtId="182" fontId="4" fillId="0" borderId="9" xfId="7" applyNumberFormat="1" applyFont="1" applyFill="1" applyBorder="1" applyAlignment="1">
      <alignment shrinkToFit="1"/>
    </xf>
    <xf numFmtId="182" fontId="4" fillId="0" borderId="22" xfId="7" applyNumberFormat="1" applyFont="1" applyFill="1" applyBorder="1" applyAlignment="1">
      <alignment shrinkToFit="1"/>
    </xf>
    <xf numFmtId="0" fontId="0" fillId="0" borderId="0" xfId="0" applyFont="1" applyFill="1"/>
    <xf numFmtId="0" fontId="4" fillId="0" borderId="8" xfId="0" applyFont="1" applyFill="1" applyBorder="1" applyAlignment="1">
      <alignment vertical="top" shrinkToFit="1"/>
    </xf>
    <xf numFmtId="0" fontId="4" fillId="0" borderId="12" xfId="0" applyFont="1" applyFill="1" applyBorder="1" applyAlignment="1">
      <alignment vertical="top" shrinkToFit="1"/>
    </xf>
    <xf numFmtId="0" fontId="13" fillId="0" borderId="0" xfId="0" applyFont="1" applyFill="1" applyBorder="1" applyAlignment="1">
      <alignment horizontal="left"/>
    </xf>
    <xf numFmtId="0" fontId="11" fillId="0" borderId="0" xfId="17" applyFont="1" applyFill="1" applyBorder="1" applyAlignment="1">
      <alignment horizontal="left"/>
    </xf>
    <xf numFmtId="0" fontId="4" fillId="0" borderId="14" xfId="0" applyFont="1" applyFill="1" applyBorder="1" applyAlignment="1">
      <alignment horizontal="center" vertical="top" shrinkToFit="1"/>
    </xf>
    <xf numFmtId="0" fontId="4" fillId="0" borderId="8" xfId="0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18" fillId="0" borderId="0" xfId="0" applyFont="1" applyFill="1" applyAlignment="1">
      <alignment horizontal="right" vertical="top"/>
    </xf>
    <xf numFmtId="0" fontId="4" fillId="0" borderId="10" xfId="0" applyFont="1" applyBorder="1"/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13" xfId="0" applyFont="1" applyFill="1" applyBorder="1"/>
    <xf numFmtId="0" fontId="4" fillId="0" borderId="7" xfId="0" applyFont="1" applyFill="1" applyBorder="1" applyAlignment="1">
      <alignment horizontal="centerContinuous" vertical="top"/>
    </xf>
    <xf numFmtId="0" fontId="4" fillId="0" borderId="5" xfId="0" applyFont="1" applyFill="1" applyBorder="1" applyAlignment="1">
      <alignment horizontal="centerContinuous" vertical="top"/>
    </xf>
    <xf numFmtId="0" fontId="4" fillId="0" borderId="6" xfId="0" applyFont="1" applyFill="1" applyBorder="1" applyAlignment="1">
      <alignment horizontal="centerContinuous" vertical="top"/>
    </xf>
    <xf numFmtId="0" fontId="4" fillId="0" borderId="14" xfId="0" applyFont="1" applyFill="1" applyBorder="1"/>
    <xf numFmtId="0" fontId="4" fillId="0" borderId="8" xfId="0" applyFont="1" applyFill="1" applyBorder="1"/>
    <xf numFmtId="0" fontId="4" fillId="0" borderId="2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 wrapText="1"/>
    </xf>
    <xf numFmtId="0" fontId="4" fillId="0" borderId="21" xfId="0" applyFont="1" applyFill="1" applyBorder="1"/>
    <xf numFmtId="0" fontId="4" fillId="0" borderId="1" xfId="0" applyFont="1" applyFill="1" applyBorder="1"/>
    <xf numFmtId="0" fontId="4" fillId="0" borderId="12" xfId="0" applyFont="1" applyFill="1" applyBorder="1"/>
    <xf numFmtId="0" fontId="4" fillId="0" borderId="11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183" fontId="4" fillId="0" borderId="14" xfId="0" applyNumberFormat="1" applyFont="1" applyFill="1" applyBorder="1" applyAlignment="1">
      <alignment shrinkToFit="1"/>
    </xf>
    <xf numFmtId="183" fontId="4" fillId="0" borderId="0" xfId="0" applyNumberFormat="1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183" fontId="4" fillId="0" borderId="7" xfId="0" applyNumberFormat="1" applyFont="1" applyFill="1" applyBorder="1" applyAlignment="1">
      <alignment shrinkToFit="1"/>
    </xf>
    <xf numFmtId="183" fontId="4" fillId="0" borderId="5" xfId="0" applyNumberFormat="1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7" xfId="0" applyFont="1" applyFill="1" applyBorder="1" applyAlignment="1">
      <alignment shrinkToFit="1"/>
    </xf>
    <xf numFmtId="0" fontId="4" fillId="0" borderId="5" xfId="0" applyFont="1" applyFill="1" applyBorder="1" applyAlignment="1">
      <alignment shrinkToFit="1"/>
    </xf>
    <xf numFmtId="0" fontId="4" fillId="0" borderId="1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0" fontId="1" fillId="0" borderId="2" xfId="27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shrinkToFit="1"/>
    </xf>
    <xf numFmtId="0" fontId="4" fillId="0" borderId="0" xfId="0" applyFont="1" applyFill="1" applyBorder="1" applyAlignment="1">
      <alignment horizontal="left" vertical="top" wrapText="1" shrinkToFit="1"/>
    </xf>
    <xf numFmtId="0" fontId="1" fillId="0" borderId="0" xfId="27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27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 shrinkToFit="1"/>
    </xf>
    <xf numFmtId="0" fontId="1" fillId="0" borderId="1" xfId="27" applyFont="1" applyFill="1" applyBorder="1" applyAlignment="1">
      <alignment horizontal="left" vertical="top" wrapText="1"/>
    </xf>
    <xf numFmtId="0" fontId="1" fillId="0" borderId="1" xfId="27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Continuous" vertical="top" wrapText="1"/>
    </xf>
    <xf numFmtId="38" fontId="4" fillId="0" borderId="7" xfId="7" applyFont="1" applyFill="1" applyBorder="1" applyAlignment="1">
      <alignment horizontal="centerContinuous"/>
    </xf>
    <xf numFmtId="0" fontId="4" fillId="0" borderId="10" xfId="0" applyFont="1" applyBorder="1" applyAlignment="1">
      <alignment horizontal="center"/>
    </xf>
    <xf numFmtId="38" fontId="11" fillId="0" borderId="0" xfId="7" applyFont="1" applyFill="1">
      <alignment vertical="center"/>
    </xf>
    <xf numFmtId="0" fontId="13" fillId="0" borderId="23" xfId="0" applyFont="1" applyFill="1" applyBorder="1" applyAlignment="1">
      <alignment shrinkToFit="1"/>
    </xf>
    <xf numFmtId="0" fontId="4" fillId="0" borderId="13" xfId="0" applyFont="1" applyFill="1" applyBorder="1" applyAlignment="1">
      <alignment horizontal="center" vertical="top" wrapText="1"/>
    </xf>
    <xf numFmtId="181" fontId="4" fillId="0" borderId="3" xfId="27" applyNumberFormat="1" applyFont="1" applyFill="1" applyBorder="1" applyAlignment="1">
      <alignment horizontal="right" vertical="center" shrinkToFit="1"/>
    </xf>
    <xf numFmtId="181" fontId="4" fillId="0" borderId="14" xfId="27" applyNumberFormat="1" applyFont="1" applyFill="1" applyBorder="1" applyAlignment="1">
      <alignment horizontal="right" vertical="center" shrinkToFit="1"/>
    </xf>
    <xf numFmtId="181" fontId="4" fillId="0" borderId="15" xfId="27" applyNumberFormat="1" applyFont="1" applyFill="1" applyBorder="1" applyAlignment="1">
      <alignment horizontal="right" vertical="center" shrinkToFit="1"/>
    </xf>
    <xf numFmtId="181" fontId="4" fillId="0" borderId="18" xfId="27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left"/>
    </xf>
    <xf numFmtId="179" fontId="4" fillId="0" borderId="2" xfId="2" applyNumberFormat="1" applyFont="1" applyFill="1" applyBorder="1" applyAlignment="1">
      <alignment shrinkToFit="1"/>
    </xf>
    <xf numFmtId="0" fontId="4" fillId="0" borderId="0" xfId="0" applyFont="1" applyFill="1" applyAlignment="1">
      <alignment horizontal="center" shrinkToFit="1"/>
    </xf>
    <xf numFmtId="176" fontId="1" fillId="0" borderId="0" xfId="27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shrinkToFit="1"/>
    </xf>
    <xf numFmtId="178" fontId="4" fillId="0" borderId="0" xfId="2" applyNumberFormat="1" applyFont="1" applyFill="1" applyBorder="1" applyAlignment="1">
      <alignment shrinkToFit="1"/>
    </xf>
    <xf numFmtId="179" fontId="4" fillId="0" borderId="0" xfId="2" applyNumberFormat="1" applyFont="1" applyFill="1" applyBorder="1" applyAlignment="1">
      <alignment shrinkToFit="1"/>
    </xf>
    <xf numFmtId="0" fontId="4" fillId="0" borderId="0" xfId="0" applyFont="1" applyFill="1" applyAlignment="1">
      <alignment horizontal="left" vertical="top"/>
    </xf>
    <xf numFmtId="176" fontId="19" fillId="0" borderId="2" xfId="27" applyNumberFormat="1" applyFont="1" applyFill="1" applyBorder="1" applyAlignment="1">
      <alignment horizontal="center" vertical="top"/>
    </xf>
    <xf numFmtId="176" fontId="19" fillId="0" borderId="11" xfId="27" applyNumberFormat="1" applyFont="1" applyFill="1" applyBorder="1" applyAlignment="1">
      <alignment horizontal="center" vertical="top" wrapText="1"/>
    </xf>
    <xf numFmtId="176" fontId="19" fillId="0" borderId="18" xfId="27" applyNumberFormat="1" applyFont="1" applyFill="1" applyBorder="1" applyAlignment="1">
      <alignment horizontal="center" vertical="center" shrinkToFit="1"/>
    </xf>
    <xf numFmtId="176" fontId="19" fillId="0" borderId="19" xfId="27" applyNumberFormat="1" applyFont="1" applyFill="1" applyBorder="1" applyAlignment="1">
      <alignment vertical="center" shrinkToFit="1"/>
    </xf>
    <xf numFmtId="181" fontId="19" fillId="0" borderId="18" xfId="27" applyNumberFormat="1" applyFont="1" applyFill="1" applyBorder="1" applyAlignment="1">
      <alignment horizontal="right" vertical="center" shrinkToFit="1"/>
    </xf>
    <xf numFmtId="176" fontId="19" fillId="0" borderId="21" xfId="27" applyNumberFormat="1" applyFont="1" applyFill="1" applyBorder="1" applyAlignment="1">
      <alignment horizontal="center" vertical="center" shrinkToFit="1"/>
    </xf>
    <xf numFmtId="176" fontId="19" fillId="0" borderId="12" xfId="27" applyNumberFormat="1" applyFont="1" applyFill="1" applyBorder="1" applyAlignment="1">
      <alignment vertical="center" shrinkToFit="1"/>
    </xf>
    <xf numFmtId="181" fontId="19" fillId="0" borderId="21" xfId="27" applyNumberFormat="1" applyFont="1" applyFill="1" applyBorder="1" applyAlignment="1">
      <alignment horizontal="right" vertical="center" shrinkToFit="1"/>
    </xf>
    <xf numFmtId="176" fontId="19" fillId="0" borderId="7" xfId="27" applyNumberFormat="1" applyFont="1" applyFill="1" applyBorder="1" applyAlignment="1">
      <alignment horizontal="center" vertical="center" shrinkToFit="1"/>
    </xf>
    <xf numFmtId="176" fontId="19" fillId="0" borderId="6" xfId="27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76" fontId="19" fillId="0" borderId="3" xfId="27" applyNumberFormat="1" applyFont="1" applyFill="1" applyBorder="1" applyAlignment="1">
      <alignment horizontal="center" vertical="top"/>
    </xf>
    <xf numFmtId="176" fontId="19" fillId="0" borderId="4" xfId="27" applyNumberFormat="1" applyFont="1" applyFill="1" applyBorder="1" applyAlignment="1">
      <alignment horizontal="center" vertical="top"/>
    </xf>
    <xf numFmtId="176" fontId="19" fillId="0" borderId="13" xfId="27" applyNumberFormat="1" applyFont="1" applyFill="1" applyBorder="1" applyAlignment="1">
      <alignment horizontal="center" vertical="top"/>
    </xf>
    <xf numFmtId="176" fontId="19" fillId="0" borderId="21" xfId="27" applyNumberFormat="1" applyFont="1" applyFill="1" applyBorder="1" applyAlignment="1">
      <alignment horizontal="center" vertical="top" wrapText="1"/>
    </xf>
    <xf numFmtId="176" fontId="19" fillId="0" borderId="1" xfId="27" applyNumberFormat="1" applyFont="1" applyFill="1" applyBorder="1" applyAlignment="1">
      <alignment horizontal="center" vertical="top" wrapText="1"/>
    </xf>
    <xf numFmtId="176" fontId="19" fillId="0" borderId="12" xfId="27" applyNumberFormat="1" applyFont="1" applyFill="1" applyBorder="1" applyAlignment="1">
      <alignment horizontal="center" vertical="top" wrapText="1"/>
    </xf>
    <xf numFmtId="176" fontId="19" fillId="0" borderId="3" xfId="27" applyNumberFormat="1" applyFont="1" applyFill="1" applyBorder="1" applyAlignment="1">
      <alignment horizontal="centerContinuous" vertical="top"/>
    </xf>
    <xf numFmtId="176" fontId="19" fillId="0" borderId="13" xfId="27" applyNumberFormat="1" applyFont="1" applyFill="1" applyBorder="1" applyAlignment="1">
      <alignment horizontal="centerContinuous" vertical="top"/>
    </xf>
    <xf numFmtId="0" fontId="4" fillId="0" borderId="3" xfId="0" applyFont="1" applyFill="1" applyBorder="1" applyAlignment="1">
      <alignment shrinkToFit="1"/>
    </xf>
    <xf numFmtId="0" fontId="4" fillId="0" borderId="3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Continuous" shrinkToFit="1"/>
    </xf>
    <xf numFmtId="0" fontId="4" fillId="0" borderId="4" xfId="0" applyFont="1" applyFill="1" applyBorder="1" applyAlignment="1">
      <alignment horizontal="centerContinuous" shrinkToFit="1"/>
    </xf>
    <xf numFmtId="0" fontId="4" fillId="0" borderId="13" xfId="0" applyFont="1" applyFill="1" applyBorder="1" applyAlignment="1">
      <alignment horizontal="centerContinuous" shrinkToFit="1"/>
    </xf>
    <xf numFmtId="0" fontId="4" fillId="0" borderId="14" xfId="0" applyFont="1" applyFill="1" applyBorder="1" applyAlignment="1">
      <alignment shrinkToFit="1"/>
    </xf>
    <xf numFmtId="0" fontId="4" fillId="0" borderId="21" xfId="0" applyFont="1" applyFill="1" applyBorder="1" applyAlignment="1">
      <alignment shrinkToFit="1"/>
    </xf>
    <xf numFmtId="0" fontId="4" fillId="0" borderId="3" xfId="0" applyFont="1" applyFill="1" applyBorder="1" applyAlignment="1">
      <alignment vertical="center" shrinkToFit="1"/>
    </xf>
    <xf numFmtId="0" fontId="4" fillId="0" borderId="5" xfId="0" applyFont="1" applyFill="1" applyBorder="1"/>
    <xf numFmtId="178" fontId="4" fillId="0" borderId="5" xfId="0" applyNumberFormat="1" applyFont="1" applyFill="1" applyBorder="1"/>
    <xf numFmtId="178" fontId="4" fillId="0" borderId="4" xfId="0" applyNumberFormat="1" applyFont="1" applyFill="1" applyBorder="1"/>
    <xf numFmtId="178" fontId="4" fillId="0" borderId="4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left" shrinkToFit="1"/>
    </xf>
    <xf numFmtId="0" fontId="4" fillId="0" borderId="4" xfId="0" applyFont="1" applyFill="1" applyBorder="1" applyAlignment="1">
      <alignment shrinkToFit="1"/>
    </xf>
    <xf numFmtId="0" fontId="4" fillId="0" borderId="5" xfId="0" applyFont="1" applyFill="1" applyBorder="1" applyAlignment="1">
      <alignment horizontal="centerContinuous" shrinkToFit="1"/>
    </xf>
    <xf numFmtId="0" fontId="4" fillId="0" borderId="6" xfId="0" applyFont="1" applyFill="1" applyBorder="1" applyAlignment="1">
      <alignment horizontal="centerContinuous" shrinkToFit="1"/>
    </xf>
    <xf numFmtId="0" fontId="4" fillId="0" borderId="1" xfId="0" applyFont="1" applyFill="1" applyBorder="1" applyAlignment="1">
      <alignment shrinkToFit="1"/>
    </xf>
    <xf numFmtId="0" fontId="0" fillId="0" borderId="0" xfId="0" applyFont="1" applyFill="1" applyAlignment="1">
      <alignment vertical="top" wrapText="1"/>
    </xf>
    <xf numFmtId="0" fontId="1" fillId="0" borderId="0" xfId="27" applyFont="1" applyFill="1" applyBorder="1" applyAlignment="1">
      <alignment horizontal="left" vertical="top" wrapText="1" shrinkToFit="1"/>
    </xf>
    <xf numFmtId="0" fontId="4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shrinkToFit="1"/>
    </xf>
    <xf numFmtId="178" fontId="4" fillId="0" borderId="24" xfId="0" applyNumberFormat="1" applyFont="1" applyFill="1" applyBorder="1" applyAlignment="1">
      <alignment vertical="center" shrinkToFit="1"/>
    </xf>
    <xf numFmtId="178" fontId="4" fillId="0" borderId="9" xfId="0" applyNumberFormat="1" applyFont="1" applyFill="1" applyBorder="1" applyAlignment="1">
      <alignment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178" fontId="4" fillId="0" borderId="11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shrinkToFit="1"/>
    </xf>
    <xf numFmtId="178" fontId="4" fillId="0" borderId="10" xfId="0" applyNumberFormat="1" applyFont="1" applyFill="1" applyBorder="1" applyAlignment="1">
      <alignment horizontal="center" shrinkToFit="1"/>
    </xf>
    <xf numFmtId="178" fontId="4" fillId="0" borderId="0" xfId="0" applyNumberFormat="1" applyFont="1" applyFill="1" applyAlignment="1">
      <alignment shrinkToFit="1"/>
    </xf>
    <xf numFmtId="178" fontId="4" fillId="0" borderId="10" xfId="0" applyNumberFormat="1" applyFont="1" applyFill="1" applyBorder="1" applyAlignment="1">
      <alignment shrinkToFit="1"/>
    </xf>
    <xf numFmtId="178" fontId="4" fillId="0" borderId="10" xfId="2" applyNumberFormat="1" applyFont="1" applyFill="1" applyBorder="1" applyAlignment="1">
      <alignment shrinkToFit="1"/>
    </xf>
    <xf numFmtId="181" fontId="4" fillId="0" borderId="6" xfId="0" applyNumberFormat="1" applyFont="1" applyFill="1" applyBorder="1" applyAlignment="1">
      <alignment shrinkToFit="1"/>
    </xf>
    <xf numFmtId="179" fontId="4" fillId="0" borderId="10" xfId="2" applyNumberFormat="1" applyFont="1" applyFill="1" applyBorder="1" applyAlignment="1">
      <alignment shrinkToFit="1"/>
    </xf>
    <xf numFmtId="178" fontId="4" fillId="0" borderId="2" xfId="2" applyNumberFormat="1" applyFont="1" applyFill="1" applyBorder="1" applyAlignment="1">
      <alignment shrinkToFit="1"/>
    </xf>
    <xf numFmtId="178" fontId="4" fillId="0" borderId="9" xfId="2" applyNumberFormat="1" applyFont="1" applyFill="1" applyBorder="1" applyAlignment="1">
      <alignment shrinkToFit="1"/>
    </xf>
    <xf numFmtId="178" fontId="4" fillId="0" borderId="6" xfId="0" applyNumberFormat="1" applyFont="1" applyFill="1" applyBorder="1" applyAlignment="1">
      <alignment horizontal="right" shrinkToFit="1"/>
    </xf>
    <xf numFmtId="178" fontId="4" fillId="0" borderId="6" xfId="0" applyNumberFormat="1" applyFont="1" applyFill="1" applyBorder="1" applyAlignment="1">
      <alignment shrinkToFit="1"/>
    </xf>
    <xf numFmtId="178" fontId="4" fillId="0" borderId="6" xfId="2" applyNumberFormat="1" applyFont="1" applyFill="1" applyBorder="1" applyAlignment="1">
      <alignment shrinkToFit="1"/>
    </xf>
    <xf numFmtId="179" fontId="4" fillId="0" borderId="10" xfId="0" applyNumberFormat="1" applyFont="1" applyFill="1" applyBorder="1" applyAlignment="1">
      <alignment shrinkToFit="1"/>
    </xf>
    <xf numFmtId="179" fontId="4" fillId="0" borderId="9" xfId="2" applyNumberFormat="1" applyFont="1" applyFill="1" applyBorder="1" applyAlignment="1">
      <alignment shrinkToFit="1"/>
    </xf>
    <xf numFmtId="179" fontId="4" fillId="0" borderId="6" xfId="0" applyNumberFormat="1" applyFont="1" applyFill="1" applyBorder="1" applyAlignment="1">
      <alignment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2" xfId="0" applyNumberFormat="1" applyFont="1" applyFill="1" applyBorder="1" applyAlignment="1">
      <alignment vertical="center" shrinkToFit="1"/>
    </xf>
    <xf numFmtId="178" fontId="4" fillId="0" borderId="17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178" fontId="4" fillId="0" borderId="5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3" xfId="0" applyNumberFormat="1" applyFont="1" applyFill="1" applyBorder="1" applyAlignment="1">
      <alignment vertical="center" shrinkToFit="1"/>
    </xf>
    <xf numFmtId="178" fontId="4" fillId="0" borderId="8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2" xfId="0" quotePrefix="1" applyNumberFormat="1" applyFont="1" applyFill="1" applyBorder="1" applyAlignment="1">
      <alignment vertical="center" shrinkToFit="1"/>
    </xf>
    <xf numFmtId="178" fontId="4" fillId="0" borderId="0" xfId="0" applyNumberFormat="1" applyFont="1" applyFill="1" applyAlignment="1">
      <alignment vertical="center" shrinkToFit="1"/>
    </xf>
    <xf numFmtId="178" fontId="4" fillId="0" borderId="8" xfId="2" applyNumberFormat="1" applyFont="1" applyFill="1" applyBorder="1" applyAlignment="1">
      <alignment vertical="top" shrinkToFit="1"/>
    </xf>
    <xf numFmtId="178" fontId="4" fillId="0" borderId="9" xfId="0" applyNumberFormat="1" applyFont="1" applyFill="1" applyBorder="1" applyAlignment="1">
      <alignment shrinkToFit="1"/>
    </xf>
    <xf numFmtId="178" fontId="4" fillId="0" borderId="16" xfId="2" applyNumberFormat="1" applyFont="1" applyFill="1" applyBorder="1" applyAlignment="1">
      <alignment vertical="top" shrinkToFit="1"/>
    </xf>
    <xf numFmtId="178" fontId="4" fillId="0" borderId="22" xfId="2" applyNumberFormat="1" applyFont="1" applyFill="1" applyBorder="1" applyAlignment="1">
      <alignment shrinkToFit="1"/>
    </xf>
    <xf numFmtId="178" fontId="4" fillId="0" borderId="22" xfId="0" applyNumberFormat="1" applyFont="1" applyFill="1" applyBorder="1" applyAlignment="1">
      <alignment shrinkToFit="1"/>
    </xf>
    <xf numFmtId="178" fontId="4" fillId="0" borderId="12" xfId="2" applyNumberFormat="1" applyFont="1" applyFill="1" applyBorder="1" applyAlignment="1">
      <alignment vertical="top" shrinkToFit="1"/>
    </xf>
    <xf numFmtId="178" fontId="4" fillId="0" borderId="11" xfId="2" applyNumberFormat="1" applyFont="1" applyFill="1" applyBorder="1" applyAlignment="1">
      <alignment shrinkToFit="1"/>
    </xf>
    <xf numFmtId="178" fontId="4" fillId="0" borderId="0" xfId="0" applyNumberFormat="1" applyFont="1" applyFill="1" applyBorder="1" applyAlignment="1">
      <alignment shrinkToFit="1"/>
    </xf>
    <xf numFmtId="178" fontId="4" fillId="0" borderId="2" xfId="7" applyNumberFormat="1" applyFont="1" applyFill="1" applyBorder="1" applyAlignment="1">
      <alignment shrinkToFit="1"/>
    </xf>
    <xf numFmtId="178" fontId="4" fillId="0" borderId="9" xfId="7" applyNumberFormat="1" applyFont="1" applyFill="1" applyBorder="1" applyAlignment="1">
      <alignment shrinkToFit="1"/>
    </xf>
    <xf numFmtId="178" fontId="4" fillId="0" borderId="22" xfId="7" applyNumberFormat="1" applyFont="1" applyFill="1" applyBorder="1" applyAlignment="1">
      <alignment shrinkToFit="1"/>
    </xf>
    <xf numFmtId="178" fontId="4" fillId="0" borderId="10" xfId="7" applyNumberFormat="1" applyFont="1" applyFill="1" applyBorder="1" applyAlignment="1">
      <alignment shrinkToFit="1"/>
    </xf>
    <xf numFmtId="179" fontId="4" fillId="0" borderId="13" xfId="27" applyNumberFormat="1" applyFont="1" applyFill="1" applyBorder="1" applyAlignment="1">
      <alignment vertical="center" shrinkToFit="1"/>
    </xf>
    <xf numFmtId="179" fontId="4" fillId="0" borderId="8" xfId="27" applyNumberFormat="1" applyFont="1" applyFill="1" applyBorder="1" applyAlignment="1">
      <alignment vertical="center" shrinkToFit="1"/>
    </xf>
    <xf numFmtId="179" fontId="4" fillId="0" borderId="16" xfId="27" applyNumberFormat="1" applyFont="1" applyFill="1" applyBorder="1" applyAlignment="1">
      <alignment vertical="center" shrinkToFit="1"/>
    </xf>
    <xf numFmtId="179" fontId="4" fillId="0" borderId="19" xfId="27" applyNumberFormat="1" applyFont="1" applyFill="1" applyBorder="1" applyAlignment="1">
      <alignment vertical="center" shrinkToFit="1"/>
    </xf>
    <xf numFmtId="179" fontId="19" fillId="0" borderId="19" xfId="27" applyNumberFormat="1" applyFont="1" applyFill="1" applyBorder="1" applyAlignment="1">
      <alignment vertical="center" shrinkToFit="1"/>
    </xf>
    <xf numFmtId="179" fontId="19" fillId="0" borderId="12" xfId="27" applyNumberFormat="1" applyFont="1" applyFill="1" applyBorder="1" applyAlignment="1">
      <alignment vertical="center" shrinkToFit="1"/>
    </xf>
    <xf numFmtId="179" fontId="4" fillId="0" borderId="1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top" shrinkToFit="1"/>
    </xf>
    <xf numFmtId="38" fontId="6" fillId="0" borderId="2" xfId="7" applyFont="1" applyFill="1" applyBorder="1" applyAlignment="1">
      <alignment horizontal="center" shrinkToFit="1"/>
    </xf>
    <xf numFmtId="38" fontId="6" fillId="0" borderId="2" xfId="7" applyFont="1" applyFill="1" applyBorder="1" applyAlignment="1">
      <alignment shrinkToFit="1"/>
    </xf>
    <xf numFmtId="38" fontId="6" fillId="0" borderId="3" xfId="7" applyFont="1" applyFill="1" applyBorder="1" applyAlignment="1">
      <alignment horizontal="center" shrinkToFit="1"/>
    </xf>
    <xf numFmtId="38" fontId="6" fillId="0" borderId="4" xfId="7" applyFont="1" applyFill="1" applyBorder="1" applyAlignment="1">
      <alignment shrinkToFit="1"/>
    </xf>
    <xf numFmtId="38" fontId="6" fillId="0" borderId="5" xfId="7" applyFont="1" applyFill="1" applyBorder="1" applyAlignment="1">
      <alignment shrinkToFit="1"/>
    </xf>
    <xf numFmtId="38" fontId="6" fillId="0" borderId="6" xfId="7" applyFont="1" applyFill="1" applyBorder="1" applyAlignment="1">
      <alignment shrinkToFit="1"/>
    </xf>
    <xf numFmtId="38" fontId="6" fillId="0" borderId="0" xfId="7" applyFont="1" applyFill="1" applyAlignment="1">
      <alignment shrinkToFit="1"/>
    </xf>
    <xf numFmtId="38" fontId="6" fillId="0" borderId="9" xfId="7" applyFont="1" applyFill="1" applyBorder="1" applyAlignment="1">
      <alignment shrinkToFit="1"/>
    </xf>
    <xf numFmtId="186" fontId="4" fillId="0" borderId="0" xfId="0" applyNumberFormat="1" applyFont="1" applyFill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178" fontId="4" fillId="0" borderId="0" xfId="2" applyNumberFormat="1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38" fontId="4" fillId="0" borderId="3" xfId="7" applyFont="1" applyFill="1" applyBorder="1" applyAlignment="1">
      <alignment horizontal="center"/>
    </xf>
    <xf numFmtId="38" fontId="4" fillId="0" borderId="13" xfId="7" applyFont="1" applyFill="1" applyBorder="1" applyAlignment="1">
      <alignment shrinkToFit="1"/>
    </xf>
    <xf numFmtId="38" fontId="4" fillId="0" borderId="6" xfId="7" applyFont="1" applyFill="1" applyBorder="1" applyAlignment="1">
      <alignment horizontal="centerContinuous" shrinkToFit="1"/>
    </xf>
    <xf numFmtId="38" fontId="4" fillId="0" borderId="14" xfId="7" applyFont="1" applyFill="1" applyBorder="1" applyAlignment="1">
      <alignment horizontal="left" indent="1"/>
    </xf>
    <xf numFmtId="38" fontId="4" fillId="0" borderId="14" xfId="7" applyFont="1" applyFill="1" applyBorder="1" applyAlignment="1">
      <alignment horizontal="center"/>
    </xf>
    <xf numFmtId="176" fontId="4" fillId="0" borderId="3" xfId="7" applyNumberFormat="1" applyFont="1" applyFill="1" applyBorder="1" applyAlignment="1">
      <alignment horizontal="center" shrinkToFit="1"/>
    </xf>
    <xf numFmtId="179" fontId="4" fillId="0" borderId="2" xfId="7" applyNumberFormat="1" applyFont="1" applyFill="1" applyBorder="1" applyAlignment="1">
      <alignment shrinkToFit="1"/>
    </xf>
    <xf numFmtId="176" fontId="4" fillId="0" borderId="14" xfId="7" applyNumberFormat="1" applyFont="1" applyFill="1" applyBorder="1" applyAlignment="1">
      <alignment horizontal="center" shrinkToFit="1"/>
    </xf>
    <xf numFmtId="179" fontId="4" fillId="0" borderId="9" xfId="7" applyNumberFormat="1" applyFont="1" applyFill="1" applyBorder="1" applyAlignment="1">
      <alignment shrinkToFit="1"/>
    </xf>
    <xf numFmtId="176" fontId="4" fillId="0" borderId="15" xfId="7" applyNumberFormat="1" applyFont="1" applyFill="1" applyBorder="1" applyAlignment="1">
      <alignment horizontal="center" shrinkToFit="1"/>
    </xf>
    <xf numFmtId="38" fontId="4" fillId="0" borderId="22" xfId="7" applyFont="1" applyFill="1" applyBorder="1" applyAlignment="1">
      <alignment shrinkToFit="1"/>
    </xf>
    <xf numFmtId="179" fontId="4" fillId="0" borderId="22" xfId="7" applyNumberFormat="1" applyFont="1" applyFill="1" applyBorder="1" applyAlignment="1">
      <alignment shrinkToFit="1"/>
    </xf>
    <xf numFmtId="38" fontId="4" fillId="0" borderId="7" xfId="7" applyFont="1" applyFill="1" applyBorder="1" applyAlignment="1">
      <alignment horizontal="center" shrinkToFit="1"/>
    </xf>
    <xf numFmtId="179" fontId="4" fillId="0" borderId="14" xfId="2" applyNumberFormat="1" applyFont="1" applyBorder="1">
      <alignment vertical="center"/>
    </xf>
    <xf numFmtId="179" fontId="4" fillId="0" borderId="0" xfId="2" applyNumberFormat="1" applyFont="1" applyBorder="1">
      <alignment vertical="center"/>
    </xf>
    <xf numFmtId="179" fontId="4" fillId="0" borderId="8" xfId="2" applyNumberFormat="1" applyFont="1" applyBorder="1">
      <alignment vertical="center"/>
    </xf>
    <xf numFmtId="179" fontId="4" fillId="0" borderId="9" xfId="2" applyNumberFormat="1" applyFont="1" applyBorder="1">
      <alignment vertical="center"/>
    </xf>
    <xf numFmtId="179" fontId="4" fillId="0" borderId="15" xfId="2" applyNumberFormat="1" applyFont="1" applyBorder="1">
      <alignment vertical="center"/>
    </xf>
    <xf numFmtId="179" fontId="4" fillId="0" borderId="17" xfId="2" applyNumberFormat="1" applyFont="1" applyBorder="1">
      <alignment vertical="center"/>
    </xf>
    <xf numFmtId="179" fontId="4" fillId="0" borderId="16" xfId="2" applyNumberFormat="1" applyFont="1" applyBorder="1">
      <alignment vertical="center"/>
    </xf>
    <xf numFmtId="179" fontId="4" fillId="0" borderId="22" xfId="2" applyNumberFormat="1" applyFont="1" applyBorder="1">
      <alignment vertical="center"/>
    </xf>
    <xf numFmtId="179" fontId="4" fillId="0" borderId="18" xfId="2" applyNumberFormat="1" applyFont="1" applyBorder="1">
      <alignment vertical="center"/>
    </xf>
    <xf numFmtId="179" fontId="4" fillId="0" borderId="20" xfId="2" applyNumberFormat="1" applyFont="1" applyBorder="1">
      <alignment vertical="center"/>
    </xf>
    <xf numFmtId="179" fontId="4" fillId="0" borderId="19" xfId="2" applyNumberFormat="1" applyFont="1" applyBorder="1">
      <alignment vertical="center"/>
    </xf>
    <xf numFmtId="179" fontId="4" fillId="0" borderId="24" xfId="2" applyNumberFormat="1" applyFont="1" applyBorder="1">
      <alignment vertical="center"/>
    </xf>
    <xf numFmtId="179" fontId="4" fillId="0" borderId="0" xfId="2" applyNumberFormat="1" applyFont="1">
      <alignment vertical="center"/>
    </xf>
    <xf numFmtId="179" fontId="4" fillId="0" borderId="7" xfId="2" applyNumberFormat="1" applyFont="1" applyBorder="1">
      <alignment vertical="center"/>
    </xf>
    <xf numFmtId="179" fontId="4" fillId="0" borderId="5" xfId="2" applyNumberFormat="1" applyFont="1" applyBorder="1">
      <alignment vertical="center"/>
    </xf>
    <xf numFmtId="179" fontId="4" fillId="0" borderId="6" xfId="2" applyNumberFormat="1" applyFont="1" applyBorder="1">
      <alignment vertical="center"/>
    </xf>
    <xf numFmtId="179" fontId="4" fillId="0" borderId="10" xfId="2" applyNumberFormat="1" applyFont="1" applyBorder="1">
      <alignment vertical="center"/>
    </xf>
    <xf numFmtId="179" fontId="4" fillId="0" borderId="3" xfId="2" applyNumberFormat="1" applyFont="1" applyBorder="1">
      <alignment vertical="center"/>
    </xf>
    <xf numFmtId="179" fontId="4" fillId="0" borderId="4" xfId="2" applyNumberFormat="1" applyFont="1" applyBorder="1">
      <alignment vertical="center"/>
    </xf>
    <xf numFmtId="179" fontId="4" fillId="0" borderId="13" xfId="2" applyNumberFormat="1" applyFont="1" applyBorder="1">
      <alignment vertical="center"/>
    </xf>
    <xf numFmtId="179" fontId="4" fillId="0" borderId="2" xfId="2" applyNumberFormat="1" applyFont="1" applyBorder="1">
      <alignment vertical="center"/>
    </xf>
    <xf numFmtId="179" fontId="4" fillId="0" borderId="21" xfId="2" applyNumberFormat="1" applyFont="1" applyBorder="1">
      <alignment vertical="center"/>
    </xf>
    <xf numFmtId="179" fontId="4" fillId="0" borderId="1" xfId="2" applyNumberFormat="1" applyFont="1" applyBorder="1">
      <alignment vertical="center"/>
    </xf>
    <xf numFmtId="179" fontId="4" fillId="0" borderId="12" xfId="2" applyNumberFormat="1" applyFont="1" applyBorder="1">
      <alignment vertical="center"/>
    </xf>
    <xf numFmtId="179" fontId="4" fillId="0" borderId="11" xfId="2" applyNumberFormat="1" applyFont="1" applyBorder="1">
      <alignment vertical="center"/>
    </xf>
    <xf numFmtId="0" fontId="1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 shrinkToFit="1"/>
    </xf>
    <xf numFmtId="9" fontId="4" fillId="0" borderId="10" xfId="0" applyNumberFormat="1" applyFont="1" applyFill="1" applyBorder="1" applyAlignment="1">
      <alignment horizontal="center" vertical="center" wrapText="1" shrinkToFit="1"/>
    </xf>
    <xf numFmtId="0" fontId="4" fillId="0" borderId="19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176" fontId="17" fillId="0" borderId="15" xfId="27" applyNumberFormat="1" applyFont="1" applyFill="1" applyBorder="1" applyAlignment="1">
      <alignment horizontal="center" vertical="center" shrinkToFit="1"/>
    </xf>
    <xf numFmtId="176" fontId="17" fillId="0" borderId="14" xfId="27" applyNumberFormat="1" applyFont="1" applyFill="1" applyBorder="1" applyAlignment="1">
      <alignment horizontal="center" vertical="center" shrinkToFit="1"/>
    </xf>
    <xf numFmtId="176" fontId="17" fillId="0" borderId="21" xfId="27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/>
    </xf>
    <xf numFmtId="183" fontId="4" fillId="0" borderId="3" xfId="0" applyNumberFormat="1" applyFont="1" applyFill="1" applyBorder="1" applyAlignment="1">
      <alignment shrinkToFit="1"/>
    </xf>
    <xf numFmtId="183" fontId="4" fillId="0" borderId="4" xfId="0" applyNumberFormat="1" applyFont="1" applyFill="1" applyBorder="1" applyAlignment="1">
      <alignment shrinkToFit="1"/>
    </xf>
    <xf numFmtId="184" fontId="4" fillId="0" borderId="11" xfId="0" applyNumberFormat="1" applyFont="1" applyFill="1" applyBorder="1" applyAlignment="1">
      <alignment horizontal="center" vertical="top" wrapText="1"/>
    </xf>
    <xf numFmtId="176" fontId="1" fillId="0" borderId="18" xfId="27" applyNumberFormat="1" applyFont="1" applyFill="1" applyBorder="1" applyAlignment="1">
      <alignment horizontal="center" vertical="center" shrinkToFit="1"/>
    </xf>
    <xf numFmtId="176" fontId="1" fillId="0" borderId="19" xfId="27" applyNumberFormat="1" applyFont="1" applyFill="1" applyBorder="1" applyAlignment="1">
      <alignment vertical="center" shrinkToFit="1"/>
    </xf>
    <xf numFmtId="176" fontId="1" fillId="0" borderId="14" xfId="27" applyNumberFormat="1" applyFont="1" applyFill="1" applyBorder="1" applyAlignment="1">
      <alignment horizontal="center" vertical="center" shrinkToFit="1"/>
    </xf>
    <xf numFmtId="176" fontId="1" fillId="0" borderId="8" xfId="27" applyNumberFormat="1" applyFont="1" applyFill="1" applyBorder="1" applyAlignment="1">
      <alignment vertical="center" shrinkToFit="1"/>
    </xf>
    <xf numFmtId="176" fontId="1" fillId="0" borderId="21" xfId="27" applyNumberFormat="1" applyFont="1" applyFill="1" applyBorder="1" applyAlignment="1">
      <alignment horizontal="center" vertical="center" shrinkToFit="1"/>
    </xf>
    <xf numFmtId="176" fontId="1" fillId="0" borderId="12" xfId="27" applyNumberFormat="1" applyFont="1" applyFill="1" applyBorder="1" applyAlignment="1">
      <alignment vertical="center" shrinkToFit="1"/>
    </xf>
    <xf numFmtId="176" fontId="1" fillId="0" borderId="16" xfId="27" applyNumberFormat="1" applyFont="1" applyFill="1" applyBorder="1" applyAlignment="1">
      <alignment vertical="center" shrinkToFit="1"/>
    </xf>
    <xf numFmtId="176" fontId="1" fillId="0" borderId="13" xfId="27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top" shrinkToFit="1"/>
    </xf>
    <xf numFmtId="0" fontId="4" fillId="0" borderId="16" xfId="0" applyFont="1" applyFill="1" applyBorder="1" applyAlignment="1">
      <alignment shrinkToFit="1"/>
    </xf>
    <xf numFmtId="0" fontId="4" fillId="0" borderId="16" xfId="0" applyFont="1" applyFill="1" applyBorder="1" applyAlignment="1">
      <alignment vertical="top" shrinkToFit="1"/>
    </xf>
    <xf numFmtId="0" fontId="4" fillId="0" borderId="2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 shrinkToFit="1"/>
    </xf>
    <xf numFmtId="0" fontId="0" fillId="0" borderId="13" xfId="0" applyFill="1" applyBorder="1" applyAlignment="1">
      <alignment horizontal="center" vertical="top" shrinkToFit="1"/>
    </xf>
    <xf numFmtId="176" fontId="23" fillId="0" borderId="3" xfId="27" applyNumberFormat="1" applyFill="1" applyBorder="1" applyAlignment="1">
      <alignment horizontal="center" vertical="top"/>
    </xf>
    <xf numFmtId="176" fontId="23" fillId="0" borderId="4" xfId="27" applyNumberFormat="1" applyFill="1" applyBorder="1" applyAlignment="1">
      <alignment horizontal="center" vertical="top"/>
    </xf>
    <xf numFmtId="176" fontId="23" fillId="0" borderId="13" xfId="27" applyNumberFormat="1" applyFill="1" applyBorder="1" applyAlignment="1">
      <alignment horizontal="center" vertical="top"/>
    </xf>
    <xf numFmtId="180" fontId="4" fillId="0" borderId="2" xfId="27" applyNumberFormat="1" applyFont="1" applyFill="1" applyBorder="1" applyAlignment="1">
      <alignment horizontal="center" vertical="top" shrinkToFit="1"/>
    </xf>
    <xf numFmtId="0" fontId="0" fillId="0" borderId="21" xfId="0" applyFill="1" applyBorder="1" applyAlignment="1">
      <alignment horizontal="center" vertical="top" shrinkToFit="1"/>
    </xf>
    <xf numFmtId="0" fontId="0" fillId="0" borderId="12" xfId="0" applyFill="1" applyBorder="1" applyAlignment="1">
      <alignment horizontal="center" vertical="top" shrinkToFit="1"/>
    </xf>
    <xf numFmtId="176" fontId="23" fillId="0" borderId="21" xfId="27" applyNumberFormat="1" applyFill="1" applyBorder="1" applyAlignment="1">
      <alignment horizontal="center" vertical="top" wrapText="1"/>
    </xf>
    <xf numFmtId="176" fontId="23" fillId="0" borderId="1" xfId="27" applyNumberFormat="1" applyFill="1" applyBorder="1" applyAlignment="1">
      <alignment horizontal="center" vertical="top" wrapText="1"/>
    </xf>
    <xf numFmtId="176" fontId="23" fillId="0" borderId="12" xfId="27" applyNumberFormat="1" applyFill="1" applyBorder="1" applyAlignment="1">
      <alignment horizontal="center" vertical="top" wrapText="1"/>
    </xf>
    <xf numFmtId="180" fontId="4" fillId="0" borderId="11" xfId="27" applyNumberFormat="1" applyFont="1" applyFill="1" applyBorder="1" applyAlignment="1">
      <alignment horizontal="center" vertical="top" wrapText="1"/>
    </xf>
    <xf numFmtId="181" fontId="4" fillId="0" borderId="2" xfId="11" applyNumberFormat="1" applyFont="1" applyFill="1" applyBorder="1" applyAlignment="1">
      <alignment vertical="center" shrinkToFit="1"/>
    </xf>
    <xf numFmtId="181" fontId="4" fillId="0" borderId="9" xfId="11" applyNumberFormat="1" applyFont="1" applyFill="1" applyBorder="1" applyAlignment="1">
      <alignment vertical="center" shrinkToFit="1"/>
    </xf>
    <xf numFmtId="181" fontId="4" fillId="0" borderId="22" xfId="11" applyNumberFormat="1" applyFont="1" applyFill="1" applyBorder="1" applyAlignment="1">
      <alignment vertical="center" shrinkToFit="1"/>
    </xf>
    <xf numFmtId="181" fontId="4" fillId="0" borderId="24" xfId="11" applyNumberFormat="1" applyFont="1" applyFill="1" applyBorder="1" applyAlignment="1">
      <alignment vertical="center" shrinkToFit="1"/>
    </xf>
    <xf numFmtId="176" fontId="23" fillId="0" borderId="18" xfId="27" applyNumberFormat="1" applyFill="1" applyBorder="1" applyAlignment="1">
      <alignment horizontal="center" vertical="center" shrinkToFit="1"/>
    </xf>
    <xf numFmtId="176" fontId="23" fillId="0" borderId="19" xfId="27" applyNumberFormat="1" applyFill="1" applyBorder="1" applyAlignment="1">
      <alignment vertical="center" shrinkToFit="1"/>
    </xf>
    <xf numFmtId="176" fontId="23" fillId="0" borderId="21" xfId="27" applyNumberFormat="1" applyFill="1" applyBorder="1" applyAlignment="1">
      <alignment horizontal="center" vertical="center" shrinkToFit="1"/>
    </xf>
    <xf numFmtId="176" fontId="23" fillId="0" borderId="12" xfId="27" applyNumberFormat="1" applyFill="1" applyBorder="1" applyAlignment="1">
      <alignment vertical="center" shrinkToFit="1"/>
    </xf>
    <xf numFmtId="181" fontId="4" fillId="0" borderId="11" xfId="11" applyNumberFormat="1" applyFont="1" applyFill="1" applyBorder="1" applyAlignment="1">
      <alignment vertical="center" shrinkToFit="1"/>
    </xf>
    <xf numFmtId="180" fontId="4" fillId="0" borderId="7" xfId="27" applyNumberFormat="1" applyFont="1" applyFill="1" applyBorder="1" applyAlignment="1">
      <alignment horizontal="center" vertical="center" shrinkToFit="1"/>
    </xf>
    <xf numFmtId="180" fontId="4" fillId="0" borderId="6" xfId="27" applyNumberFormat="1" applyFont="1" applyFill="1" applyBorder="1" applyAlignment="1">
      <alignment horizontal="left" vertical="center" shrinkToFit="1"/>
    </xf>
    <xf numFmtId="181" fontId="4" fillId="0" borderId="7" xfId="11" applyNumberFormat="1" applyFont="1" applyFill="1" applyBorder="1" applyAlignment="1">
      <alignment vertical="center" shrinkToFit="1"/>
    </xf>
    <xf numFmtId="181" fontId="4" fillId="0" borderId="5" xfId="11" applyNumberFormat="1" applyFont="1" applyFill="1" applyBorder="1" applyAlignment="1">
      <alignment vertical="center" shrinkToFit="1"/>
    </xf>
    <xf numFmtId="181" fontId="4" fillId="0" borderId="6" xfId="11" applyNumberFormat="1" applyFont="1" applyFill="1" applyBorder="1" applyAlignment="1">
      <alignment vertical="center" shrinkToFit="1"/>
    </xf>
    <xf numFmtId="179" fontId="4" fillId="0" borderId="13" xfId="0" applyNumberFormat="1" applyFont="1" applyFill="1" applyBorder="1" applyAlignment="1">
      <alignment vertical="center" shrinkToFit="1"/>
    </xf>
    <xf numFmtId="179" fontId="4" fillId="0" borderId="8" xfId="0" applyNumberFormat="1" applyFont="1" applyFill="1" applyBorder="1" applyAlignment="1">
      <alignment vertical="center" shrinkToFit="1"/>
    </xf>
    <xf numFmtId="179" fontId="4" fillId="0" borderId="16" xfId="0" applyNumberFormat="1" applyFont="1" applyFill="1" applyBorder="1" applyAlignment="1">
      <alignment vertical="center" shrinkToFit="1"/>
    </xf>
    <xf numFmtId="179" fontId="4" fillId="0" borderId="19" xfId="0" applyNumberFormat="1" applyFont="1" applyFill="1" applyBorder="1" applyAlignment="1">
      <alignment vertical="center" shrinkToFit="1"/>
    </xf>
    <xf numFmtId="179" fontId="4" fillId="0" borderId="12" xfId="0" applyNumberFormat="1" applyFont="1" applyFill="1" applyBorder="1" applyAlignment="1">
      <alignment vertical="center" shrinkToFit="1"/>
    </xf>
    <xf numFmtId="179" fontId="4" fillId="0" borderId="6" xfId="0" applyNumberFormat="1" applyFont="1" applyFill="1" applyBorder="1" applyAlignment="1">
      <alignment vertical="center" shrinkToFit="1"/>
    </xf>
    <xf numFmtId="38" fontId="6" fillId="0" borderId="0" xfId="7" applyFont="1" applyFill="1" applyAlignment="1">
      <alignment horizontal="right"/>
    </xf>
    <xf numFmtId="38" fontId="4" fillId="0" borderId="9" xfId="7" applyFont="1" applyFill="1" applyBorder="1" applyAlignment="1">
      <alignment horizontal="distributed" shrinkToFit="1"/>
    </xf>
    <xf numFmtId="38" fontId="4" fillId="0" borderId="17" xfId="7" applyFont="1" applyFill="1" applyBorder="1" applyAlignment="1">
      <alignment shrinkToFit="1"/>
    </xf>
    <xf numFmtId="0" fontId="4" fillId="0" borderId="18" xfId="27" applyFont="1" applyFill="1" applyBorder="1" applyAlignment="1">
      <alignment horizontal="center" vertical="top" shrinkToFit="1"/>
    </xf>
    <xf numFmtId="0" fontId="4" fillId="0" borderId="14" xfId="0" applyFont="1" applyFill="1" applyBorder="1" applyAlignment="1">
      <alignment horizontal="center" shrinkToFit="1"/>
    </xf>
    <xf numFmtId="0" fontId="4" fillId="0" borderId="14" xfId="27" applyFont="1" applyFill="1" applyBorder="1" applyAlignment="1">
      <alignment horizontal="center" vertical="top" shrinkToFit="1"/>
    </xf>
    <xf numFmtId="0" fontId="4" fillId="0" borderId="15" xfId="0" applyFont="1" applyFill="1" applyBorder="1" applyAlignment="1">
      <alignment horizontal="center" shrinkToFit="1"/>
    </xf>
    <xf numFmtId="0" fontId="4" fillId="0" borderId="15" xfId="27" applyFont="1" applyFill="1" applyBorder="1" applyAlignment="1">
      <alignment horizontal="center" vertical="top" shrinkToFit="1"/>
    </xf>
    <xf numFmtId="49" fontId="4" fillId="0" borderId="14" xfId="0" applyNumberFormat="1" applyFont="1" applyFill="1" applyBorder="1" applyAlignment="1">
      <alignment horizontal="center" shrinkToFit="1"/>
    </xf>
    <xf numFmtId="0" fontId="1" fillId="0" borderId="15" xfId="27" applyFont="1" applyFill="1" applyBorder="1" applyAlignment="1">
      <alignment horizontal="center" vertical="top" shrinkToFit="1"/>
    </xf>
    <xf numFmtId="0" fontId="1" fillId="0" borderId="14" xfId="27" applyFont="1" applyFill="1" applyBorder="1" applyAlignment="1">
      <alignment horizontal="center" vertical="top" shrinkToFit="1"/>
    </xf>
    <xf numFmtId="49" fontId="1" fillId="0" borderId="14" xfId="27" applyNumberFormat="1" applyFont="1" applyFill="1" applyBorder="1" applyAlignment="1">
      <alignment horizontal="center" vertical="top" shrinkToFit="1"/>
    </xf>
    <xf numFmtId="178" fontId="4" fillId="0" borderId="21" xfId="2" applyNumberFormat="1" applyFont="1" applyFill="1" applyBorder="1" applyAlignment="1">
      <alignment shrinkToFit="1"/>
    </xf>
    <xf numFmtId="178" fontId="4" fillId="0" borderId="13" xfId="0" applyNumberFormat="1" applyFont="1" applyFill="1" applyBorder="1" applyAlignment="1">
      <alignment horizontal="right" shrinkToFit="1"/>
    </xf>
    <xf numFmtId="178" fontId="4" fillId="0" borderId="8" xfId="0" applyNumberFormat="1" applyFont="1" applyFill="1" applyBorder="1" applyAlignment="1">
      <alignment horizontal="right" shrinkToFit="1"/>
    </xf>
    <xf numFmtId="178" fontId="4" fillId="0" borderId="2" xfId="0" applyNumberFormat="1" applyFont="1" applyFill="1" applyBorder="1" applyAlignment="1">
      <alignment horizontal="right" shrinkToFit="1"/>
    </xf>
    <xf numFmtId="178" fontId="4" fillId="0" borderId="9" xfId="0" applyNumberFormat="1" applyFont="1" applyFill="1" applyBorder="1" applyAlignment="1">
      <alignment horizontal="right" shrinkToFit="1"/>
    </xf>
    <xf numFmtId="178" fontId="4" fillId="0" borderId="11" xfId="0" applyNumberFormat="1" applyFont="1" applyFill="1" applyBorder="1" applyAlignment="1">
      <alignment horizontal="right" shrinkToFit="1"/>
    </xf>
    <xf numFmtId="181" fontId="4" fillId="0" borderId="13" xfId="27" applyNumberFormat="1" applyFont="1" applyFill="1" applyBorder="1" applyAlignment="1">
      <alignment vertical="center" shrinkToFit="1"/>
    </xf>
    <xf numFmtId="181" fontId="4" fillId="0" borderId="8" xfId="27" applyNumberFormat="1" applyFont="1" applyFill="1" applyBorder="1" applyAlignment="1">
      <alignment vertical="center" shrinkToFit="1"/>
    </xf>
    <xf numFmtId="181" fontId="4" fillId="0" borderId="16" xfId="27" applyNumberFormat="1" applyFont="1" applyFill="1" applyBorder="1" applyAlignment="1">
      <alignment vertical="center" shrinkToFit="1"/>
    </xf>
    <xf numFmtId="181" fontId="4" fillId="0" borderId="19" xfId="27" applyNumberFormat="1" applyFont="1" applyFill="1" applyBorder="1" applyAlignment="1">
      <alignment vertical="center" shrinkToFit="1"/>
    </xf>
    <xf numFmtId="181" fontId="19" fillId="0" borderId="19" xfId="27" applyNumberFormat="1" applyFont="1" applyFill="1" applyBorder="1" applyAlignment="1">
      <alignment vertical="center" shrinkToFit="1"/>
    </xf>
    <xf numFmtId="181" fontId="19" fillId="0" borderId="12" xfId="27" applyNumberFormat="1" applyFont="1" applyFill="1" applyBorder="1" applyAlignment="1">
      <alignment vertical="center" shrinkToFit="1"/>
    </xf>
    <xf numFmtId="181" fontId="4" fillId="0" borderId="9" xfId="0" applyNumberFormat="1" applyFont="1" applyFill="1" applyBorder="1" applyAlignment="1">
      <alignment vertical="center" shrinkToFit="1"/>
    </xf>
    <xf numFmtId="181" fontId="4" fillId="0" borderId="22" xfId="0" applyNumberFormat="1" applyFont="1" applyFill="1" applyBorder="1" applyAlignment="1">
      <alignment vertical="center" shrinkToFit="1"/>
    </xf>
    <xf numFmtId="181" fontId="4" fillId="0" borderId="11" xfId="0" applyNumberFormat="1" applyFont="1" applyFill="1" applyBorder="1" applyAlignment="1">
      <alignment vertical="center" shrinkToFit="1"/>
    </xf>
    <xf numFmtId="178" fontId="4" fillId="0" borderId="14" xfId="2" applyNumberFormat="1" applyFont="1" applyBorder="1">
      <alignment vertical="center"/>
    </xf>
    <xf numFmtId="188" fontId="4" fillId="0" borderId="6" xfId="0" applyNumberFormat="1" applyFont="1" applyFill="1" applyBorder="1" applyAlignment="1">
      <alignment shrinkToFit="1"/>
    </xf>
    <xf numFmtId="188" fontId="4" fillId="0" borderId="10" xfId="0" applyNumberFormat="1" applyFont="1" applyFill="1" applyBorder="1" applyAlignment="1">
      <alignment shrinkToFit="1"/>
    </xf>
    <xf numFmtId="0" fontId="24" fillId="0" borderId="7" xfId="0" applyFont="1" applyFill="1" applyBorder="1" applyAlignment="1">
      <alignment shrinkToFit="1"/>
    </xf>
    <xf numFmtId="0" fontId="24" fillId="0" borderId="5" xfId="0" applyFont="1" applyFill="1" applyBorder="1" applyAlignment="1">
      <alignment shrinkToFit="1"/>
    </xf>
    <xf numFmtId="0" fontId="24" fillId="0" borderId="6" xfId="0" applyFont="1" applyFill="1" applyBorder="1" applyAlignment="1">
      <alignment shrinkToFit="1"/>
    </xf>
    <xf numFmtId="179" fontId="24" fillId="0" borderId="10" xfId="0" applyNumberFormat="1" applyFont="1" applyFill="1" applyBorder="1" applyAlignment="1">
      <alignment shrinkToFit="1"/>
    </xf>
    <xf numFmtId="0" fontId="24" fillId="0" borderId="0" xfId="0" applyFont="1" applyFill="1" applyAlignment="1">
      <alignment shrinkToFit="1"/>
    </xf>
    <xf numFmtId="1" fontId="4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4" fillId="0" borderId="0" xfId="0" applyFont="1" applyFill="1" applyAlignment="1"/>
    <xf numFmtId="0" fontId="26" fillId="0" borderId="0" xfId="0" applyFont="1" applyFill="1" applyAlignment="1">
      <alignment vertical="center"/>
    </xf>
    <xf numFmtId="49" fontId="4" fillId="0" borderId="0" xfId="0" applyNumberFormat="1" applyFont="1" applyFill="1"/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shrinkToFit="1"/>
    </xf>
    <xf numFmtId="49" fontId="4" fillId="0" borderId="21" xfId="0" applyNumberFormat="1" applyFont="1" applyFill="1" applyBorder="1" applyAlignment="1">
      <alignment horizontal="center" vertical="top" shrinkToFit="1"/>
    </xf>
    <xf numFmtId="49" fontId="1" fillId="0" borderId="14" xfId="27" applyNumberFormat="1" applyFont="1" applyFill="1" applyBorder="1" applyAlignment="1">
      <alignment horizontal="center" vertical="center" shrinkToFit="1"/>
    </xf>
    <xf numFmtId="49" fontId="1" fillId="0" borderId="15" xfId="27" applyNumberFormat="1" applyFont="1" applyFill="1" applyBorder="1" applyAlignment="1">
      <alignment horizontal="center" vertical="center" shrinkToFit="1"/>
    </xf>
    <xf numFmtId="49" fontId="1" fillId="0" borderId="18" xfId="27" applyNumberFormat="1" applyFont="1" applyFill="1" applyBorder="1" applyAlignment="1">
      <alignment horizontal="center" vertical="center" shrinkToFit="1"/>
    </xf>
    <xf numFmtId="49" fontId="1" fillId="0" borderId="21" xfId="27" applyNumberFormat="1" applyFont="1" applyFill="1" applyBorder="1" applyAlignment="1">
      <alignment horizontal="center" vertical="center" shrinkToFit="1"/>
    </xf>
    <xf numFmtId="49" fontId="1" fillId="0" borderId="7" xfId="27" applyNumberFormat="1" applyFont="1" applyFill="1" applyBorder="1" applyAlignment="1">
      <alignment horizontal="center" vertical="center" shrinkToFit="1"/>
    </xf>
    <xf numFmtId="49" fontId="1" fillId="0" borderId="3" xfId="27" applyNumberFormat="1" applyFont="1" applyFill="1" applyBorder="1" applyAlignment="1">
      <alignment horizontal="center" vertical="center" shrinkToFit="1"/>
    </xf>
    <xf numFmtId="49" fontId="1" fillId="0" borderId="0" xfId="27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horizontal="center" vertical="top"/>
    </xf>
    <xf numFmtId="49" fontId="0" fillId="0" borderId="0" xfId="0" applyNumberForma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 shrinkToFit="1"/>
    </xf>
    <xf numFmtId="49" fontId="4" fillId="0" borderId="3" xfId="27" applyNumberFormat="1" applyFont="1" applyFill="1" applyBorder="1" applyAlignment="1">
      <alignment horizontal="center" vertical="center" shrinkToFit="1"/>
    </xf>
    <xf numFmtId="49" fontId="4" fillId="0" borderId="14" xfId="27" applyNumberFormat="1" applyFont="1" applyFill="1" applyBorder="1" applyAlignment="1">
      <alignment horizontal="center" vertical="center" shrinkToFit="1"/>
    </xf>
    <xf numFmtId="49" fontId="4" fillId="0" borderId="15" xfId="27" applyNumberFormat="1" applyFont="1" applyFill="1" applyBorder="1" applyAlignment="1">
      <alignment horizontal="center" vertical="center" shrinkToFit="1"/>
    </xf>
    <xf numFmtId="49" fontId="4" fillId="0" borderId="18" xfId="27" applyNumberFormat="1" applyFont="1" applyFill="1" applyBorder="1" applyAlignment="1">
      <alignment horizontal="center" vertical="center" shrinkToFit="1"/>
    </xf>
    <xf numFmtId="49" fontId="19" fillId="0" borderId="18" xfId="27" applyNumberFormat="1" applyFont="1" applyFill="1" applyBorder="1" applyAlignment="1">
      <alignment horizontal="center" vertical="center" shrinkToFit="1"/>
    </xf>
    <xf numFmtId="49" fontId="19" fillId="0" borderId="21" xfId="27" applyNumberFormat="1" applyFont="1" applyFill="1" applyBorder="1" applyAlignment="1">
      <alignment horizontal="center" vertical="center" shrinkToFit="1"/>
    </xf>
    <xf numFmtId="49" fontId="19" fillId="0" borderId="7" xfId="27" applyNumberFormat="1" applyFont="1" applyFill="1" applyBorder="1" applyAlignment="1">
      <alignment horizontal="center" vertical="center" shrinkToFit="1"/>
    </xf>
    <xf numFmtId="181" fontId="4" fillId="0" borderId="0" xfId="0" applyNumberFormat="1" applyFont="1" applyFill="1"/>
    <xf numFmtId="0" fontId="29" fillId="0" borderId="10" xfId="17" applyFont="1" applyFill="1" applyBorder="1" applyAlignment="1">
      <alignment horizontal="center" vertical="center"/>
    </xf>
    <xf numFmtId="0" fontId="29" fillId="0" borderId="7" xfId="17" applyFont="1" applyFill="1" applyBorder="1" applyAlignment="1">
      <alignment horizontal="center" vertical="center"/>
    </xf>
    <xf numFmtId="0" fontId="29" fillId="0" borderId="6" xfId="17" applyFont="1" applyFill="1" applyBorder="1" applyAlignment="1">
      <alignment horizontal="center" vertical="center"/>
    </xf>
    <xf numFmtId="0" fontId="29" fillId="0" borderId="0" xfId="17" applyFont="1" applyFill="1" applyBorder="1" applyAlignment="1">
      <alignment horizontal="center" vertical="center"/>
    </xf>
    <xf numFmtId="0" fontId="29" fillId="0" borderId="3" xfId="17" applyFont="1" applyFill="1" applyBorder="1" applyAlignment="1">
      <alignment horizontal="center" vertical="center" shrinkToFit="1"/>
    </xf>
    <xf numFmtId="0" fontId="29" fillId="0" borderId="13" xfId="17" applyNumberFormat="1" applyFont="1" applyFill="1" applyBorder="1" applyAlignment="1">
      <alignment horizontal="left" vertical="center" shrinkToFit="1"/>
    </xf>
    <xf numFmtId="185" fontId="29" fillId="0" borderId="13" xfId="17" applyNumberFormat="1" applyFont="1" applyFill="1" applyBorder="1" applyAlignment="1">
      <alignment vertical="center" shrinkToFit="1"/>
    </xf>
    <xf numFmtId="0" fontId="29" fillId="0" borderId="14" xfId="17" applyFont="1" applyFill="1" applyBorder="1" applyAlignment="1">
      <alignment horizontal="center" vertical="center" shrinkToFit="1"/>
    </xf>
    <xf numFmtId="0" fontId="29" fillId="0" borderId="8" xfId="17" applyNumberFormat="1" applyFont="1" applyFill="1" applyBorder="1" applyAlignment="1">
      <alignment vertical="center" shrinkToFit="1"/>
    </xf>
    <xf numFmtId="185" fontId="29" fillId="0" borderId="8" xfId="17" applyNumberFormat="1" applyFont="1" applyFill="1" applyBorder="1" applyAlignment="1">
      <alignment vertical="center" shrinkToFit="1"/>
    </xf>
    <xf numFmtId="0" fontId="29" fillId="0" borderId="18" xfId="17" applyFont="1" applyFill="1" applyBorder="1" applyAlignment="1">
      <alignment horizontal="center" vertical="center" shrinkToFit="1"/>
    </xf>
    <xf numFmtId="0" fontId="29" fillId="0" borderId="19" xfId="17" applyNumberFormat="1" applyFont="1" applyFill="1" applyBorder="1" applyAlignment="1">
      <alignment vertical="center" shrinkToFit="1"/>
    </xf>
    <xf numFmtId="185" fontId="29" fillId="0" borderId="19" xfId="17" applyNumberFormat="1" applyFont="1" applyFill="1" applyBorder="1" applyAlignment="1">
      <alignment vertical="center" shrinkToFit="1"/>
    </xf>
    <xf numFmtId="0" fontId="29" fillId="0" borderId="15" xfId="17" applyFont="1" applyFill="1" applyBorder="1" applyAlignment="1">
      <alignment horizontal="center" vertical="center" shrinkToFit="1"/>
    </xf>
    <xf numFmtId="0" fontId="29" fillId="0" borderId="16" xfId="17" applyNumberFormat="1" applyFont="1" applyFill="1" applyBorder="1" applyAlignment="1">
      <alignment vertical="center" shrinkToFit="1"/>
    </xf>
    <xf numFmtId="185" fontId="29" fillId="0" borderId="16" xfId="17" applyNumberFormat="1" applyFont="1" applyFill="1" applyBorder="1" applyAlignment="1">
      <alignment vertical="center" shrinkToFit="1"/>
    </xf>
    <xf numFmtId="0" fontId="29" fillId="0" borderId="21" xfId="17" applyFont="1" applyFill="1" applyBorder="1" applyAlignment="1">
      <alignment horizontal="center" vertical="center" shrinkToFit="1"/>
    </xf>
    <xf numFmtId="0" fontId="29" fillId="0" borderId="12" xfId="17" applyNumberFormat="1" applyFont="1" applyFill="1" applyBorder="1" applyAlignment="1">
      <alignment vertical="center" shrinkToFit="1"/>
    </xf>
    <xf numFmtId="185" fontId="29" fillId="0" borderId="12" xfId="17" applyNumberFormat="1" applyFont="1" applyFill="1" applyBorder="1" applyAlignment="1">
      <alignment vertical="center" shrinkToFit="1"/>
    </xf>
    <xf numFmtId="0" fontId="28" fillId="0" borderId="0" xfId="17" applyFont="1" applyFill="1" applyAlignment="1">
      <alignment horizontal="right" vertical="center"/>
    </xf>
    <xf numFmtId="38" fontId="6" fillId="0" borderId="9" xfId="7" applyFont="1" applyFill="1" applyBorder="1" applyAlignment="1">
      <alignment horizontal="center" shrinkToFit="1"/>
    </xf>
    <xf numFmtId="178" fontId="4" fillId="2" borderId="9" xfId="0" applyNumberFormat="1" applyFont="1" applyFill="1" applyBorder="1" applyAlignment="1">
      <alignment vertical="center" shrinkToFit="1"/>
    </xf>
    <xf numFmtId="178" fontId="4" fillId="3" borderId="9" xfId="0" applyNumberFormat="1" applyFont="1" applyFill="1" applyBorder="1" applyAlignment="1">
      <alignment vertical="center" shrinkToFit="1"/>
    </xf>
    <xf numFmtId="178" fontId="4" fillId="2" borderId="22" xfId="0" applyNumberFormat="1" applyFont="1" applyFill="1" applyBorder="1" applyAlignment="1">
      <alignment vertical="center" shrinkToFit="1"/>
    </xf>
    <xf numFmtId="179" fontId="4" fillId="0" borderId="2" xfId="2" applyNumberFormat="1" applyFont="1" applyFill="1" applyBorder="1">
      <alignment vertical="center"/>
    </xf>
    <xf numFmtId="179" fontId="4" fillId="0" borderId="9" xfId="2" applyNumberFormat="1" applyFont="1" applyFill="1" applyBorder="1">
      <alignment vertical="center"/>
    </xf>
    <xf numFmtId="179" fontId="4" fillId="0" borderId="11" xfId="2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top" shrinkToFit="1"/>
    </xf>
    <xf numFmtId="0" fontId="4" fillId="0" borderId="6" xfId="0" applyFont="1" applyFill="1" applyBorder="1" applyAlignment="1">
      <alignment vertical="top" shrinkToFit="1"/>
    </xf>
    <xf numFmtId="185" fontId="29" fillId="0" borderId="4" xfId="17" applyNumberFormat="1" applyFont="1" applyFill="1" applyBorder="1" applyAlignment="1">
      <alignment vertical="center" shrinkToFit="1"/>
    </xf>
    <xf numFmtId="185" fontId="29" fillId="0" borderId="0" xfId="17" applyNumberFormat="1" applyFont="1" applyFill="1" applyBorder="1" applyAlignment="1">
      <alignment vertical="center" shrinkToFit="1"/>
    </xf>
    <xf numFmtId="185" fontId="29" fillId="0" borderId="20" xfId="17" applyNumberFormat="1" applyFont="1" applyFill="1" applyBorder="1" applyAlignment="1">
      <alignment vertical="center" shrinkToFit="1"/>
    </xf>
    <xf numFmtId="185" fontId="29" fillId="0" borderId="17" xfId="17" applyNumberFormat="1" applyFont="1" applyFill="1" applyBorder="1" applyAlignment="1">
      <alignment vertical="center" shrinkToFit="1"/>
    </xf>
    <xf numFmtId="185" fontId="29" fillId="0" borderId="1" xfId="17" applyNumberFormat="1" applyFont="1" applyFill="1" applyBorder="1" applyAlignment="1">
      <alignment vertical="center" shrinkToFit="1"/>
    </xf>
    <xf numFmtId="187" fontId="0" fillId="0" borderId="10" xfId="0" applyNumberFormat="1" applyBorder="1" applyAlignment="1">
      <alignment vertical="center"/>
    </xf>
    <xf numFmtId="185" fontId="29" fillId="0" borderId="2" xfId="17" applyNumberFormat="1" applyFont="1" applyFill="1" applyBorder="1" applyAlignment="1">
      <alignment vertical="center" shrinkToFit="1"/>
    </xf>
    <xf numFmtId="185" fontId="29" fillId="0" borderId="9" xfId="17" applyNumberFormat="1" applyFont="1" applyFill="1" applyBorder="1" applyAlignment="1">
      <alignment vertical="center" shrinkToFit="1"/>
    </xf>
    <xf numFmtId="185" fontId="29" fillId="0" borderId="24" xfId="17" applyNumberFormat="1" applyFont="1" applyFill="1" applyBorder="1" applyAlignment="1">
      <alignment vertical="center" shrinkToFit="1"/>
    </xf>
    <xf numFmtId="185" fontId="29" fillId="0" borderId="22" xfId="17" applyNumberFormat="1" applyFont="1" applyFill="1" applyBorder="1" applyAlignment="1">
      <alignment vertical="center" shrinkToFit="1"/>
    </xf>
    <xf numFmtId="185" fontId="29" fillId="0" borderId="11" xfId="17" applyNumberFormat="1" applyFont="1" applyFill="1" applyBorder="1" applyAlignment="1">
      <alignment vertical="center" shrinkToFit="1"/>
    </xf>
    <xf numFmtId="0" fontId="23" fillId="0" borderId="0" xfId="17" applyFont="1" applyFill="1" applyAlignment="1">
      <alignment vertical="center"/>
    </xf>
    <xf numFmtId="0" fontId="27" fillId="0" borderId="0" xfId="17" applyFont="1" applyFill="1" applyBorder="1" applyAlignment="1">
      <alignment horizontal="left" vertical="center"/>
    </xf>
    <xf numFmtId="0" fontId="28" fillId="0" borderId="0" xfId="17" applyFont="1" applyFill="1" applyAlignment="1">
      <alignment vertical="center"/>
    </xf>
    <xf numFmtId="0" fontId="28" fillId="0" borderId="0" xfId="17" applyFont="1" applyFill="1" applyBorder="1" applyAlignment="1">
      <alignment vertical="center"/>
    </xf>
    <xf numFmtId="0" fontId="29" fillId="0" borderId="0" xfId="17" applyFont="1" applyFill="1" applyBorder="1" applyAlignment="1">
      <alignment horizontal="right" vertical="center"/>
    </xf>
    <xf numFmtId="0" fontId="29" fillId="0" borderId="0" xfId="17" applyNumberFormat="1" applyFont="1" applyFill="1" applyBorder="1" applyAlignment="1">
      <alignment horizontal="left" vertical="center" shrinkToFit="1"/>
    </xf>
    <xf numFmtId="0" fontId="29" fillId="0" borderId="0" xfId="17" applyNumberFormat="1" applyFont="1" applyFill="1" applyBorder="1" applyAlignment="1">
      <alignment vertical="center" shrinkToFit="1"/>
    </xf>
    <xf numFmtId="0" fontId="28" fillId="0" borderId="0" xfId="17" applyNumberFormat="1" applyFont="1" applyFill="1" applyAlignment="1">
      <alignment vertical="center"/>
    </xf>
    <xf numFmtId="0" fontId="28" fillId="0" borderId="0" xfId="17" applyFont="1" applyFill="1" applyAlignment="1">
      <alignment horizontal="center" vertical="center"/>
    </xf>
    <xf numFmtId="0" fontId="28" fillId="0" borderId="0" xfId="17" applyNumberFormat="1" applyFont="1" applyFill="1" applyAlignment="1">
      <alignment vertical="center" wrapText="1"/>
    </xf>
    <xf numFmtId="0" fontId="23" fillId="0" borderId="0" xfId="17" applyFont="1" applyFill="1" applyAlignment="1">
      <alignment horizontal="center" vertical="center"/>
    </xf>
    <xf numFmtId="189" fontId="4" fillId="0" borderId="10" xfId="0" applyNumberFormat="1" applyFont="1" applyFill="1" applyBorder="1"/>
    <xf numFmtId="178" fontId="4" fillId="0" borderId="10" xfId="0" applyNumberFormat="1" applyFont="1" applyFill="1" applyBorder="1"/>
    <xf numFmtId="0" fontId="11" fillId="0" borderId="0" xfId="0" applyFont="1" applyFill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178" fontId="4" fillId="0" borderId="7" xfId="0" applyNumberFormat="1" applyFont="1" applyFill="1" applyBorder="1" applyAlignment="1">
      <alignment horizontal="right" vertical="center" shrinkToFit="1"/>
    </xf>
    <xf numFmtId="178" fontId="4" fillId="0" borderId="5" xfId="0" applyNumberFormat="1" applyFont="1" applyFill="1" applyBorder="1" applyAlignment="1">
      <alignment horizontal="right" vertical="center" shrinkToFit="1"/>
    </xf>
    <xf numFmtId="178" fontId="4" fillId="0" borderId="6" xfId="0" applyNumberFormat="1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shrinkToFit="1"/>
    </xf>
    <xf numFmtId="0" fontId="0" fillId="0" borderId="0" xfId="0" applyFill="1" applyAlignment="1">
      <alignment shrinkToFit="1"/>
    </xf>
    <xf numFmtId="176" fontId="1" fillId="0" borderId="7" xfId="27" applyNumberFormat="1" applyFont="1" applyFill="1" applyBorder="1" applyAlignment="1">
      <alignment horizontal="center" vertical="top" shrinkToFit="1"/>
    </xf>
    <xf numFmtId="176" fontId="1" fillId="0" borderId="5" xfId="27" applyNumberFormat="1" applyFont="1" applyFill="1" applyBorder="1" applyAlignment="1">
      <alignment horizontal="center" vertical="top" shrinkToFit="1"/>
    </xf>
    <xf numFmtId="176" fontId="1" fillId="0" borderId="6" xfId="27" applyNumberFormat="1" applyFont="1" applyFill="1" applyBorder="1" applyAlignment="1">
      <alignment horizontal="center" vertical="top" shrinkToFit="1"/>
    </xf>
    <xf numFmtId="176" fontId="1" fillId="0" borderId="7" xfId="27" applyNumberFormat="1" applyFont="1" applyFill="1" applyBorder="1" applyAlignment="1">
      <alignment horizontal="center" vertical="top"/>
    </xf>
    <xf numFmtId="176" fontId="1" fillId="0" borderId="5" xfId="27" applyNumberFormat="1" applyFont="1" applyFill="1" applyBorder="1" applyAlignment="1">
      <alignment horizontal="center" vertical="top"/>
    </xf>
    <xf numFmtId="176" fontId="1" fillId="0" borderId="6" xfId="27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 shrinkToFit="1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8" fillId="0" borderId="7" xfId="17" applyFont="1" applyFill="1" applyBorder="1" applyAlignment="1">
      <alignment horizontal="center" vertical="center"/>
    </xf>
    <xf numFmtId="0" fontId="28" fillId="0" borderId="6" xfId="17" applyFont="1" applyFill="1" applyBorder="1" applyAlignment="1">
      <alignment horizontal="center" vertical="center"/>
    </xf>
    <xf numFmtId="38" fontId="6" fillId="0" borderId="9" xfId="7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38" fontId="6" fillId="0" borderId="2" xfId="7" applyFont="1" applyFill="1" applyBorder="1" applyAlignment="1">
      <alignment horizontal="center" wrapText="1"/>
    </xf>
    <xf numFmtId="38" fontId="6" fillId="0" borderId="11" xfId="7" applyFont="1" applyFill="1" applyBorder="1" applyAlignment="1">
      <alignment horizontal="center" wrapText="1"/>
    </xf>
  </cellXfs>
  <cellStyles count="49">
    <cellStyle name="パーセント 2" xfId="1"/>
    <cellStyle name="桁区切り" xfId="2" builtinId="6"/>
    <cellStyle name="桁区切り 2" xfId="3"/>
    <cellStyle name="桁区切り 2 2" xfId="4"/>
    <cellStyle name="桁区切り 2 2 2" xfId="5"/>
    <cellStyle name="桁区切り 3" xfId="6"/>
    <cellStyle name="桁区切り 3 2" xfId="7"/>
    <cellStyle name="桁区切り 4" xfId="8"/>
    <cellStyle name="桁区切り 5" xfId="9"/>
    <cellStyle name="桁区切り 6" xfId="10"/>
    <cellStyle name="桁区切り 7" xfId="11"/>
    <cellStyle name="桁区切り 7 2" xfId="12"/>
    <cellStyle name="桁区切り 7 3" xfId="13"/>
    <cellStyle name="桁区切り 7 4" xfId="14"/>
    <cellStyle name="桁区切り 7 5" xfId="15"/>
    <cellStyle name="桁区切り 7 6" xfId="16"/>
    <cellStyle name="標準" xfId="0" builtinId="0"/>
    <cellStyle name="標準 10" xfId="17"/>
    <cellStyle name="標準 11" xfId="18"/>
    <cellStyle name="標準 12" xfId="19"/>
    <cellStyle name="標準 13" xfId="20"/>
    <cellStyle name="標準 2" xfId="21"/>
    <cellStyle name="標準 2 2" xfId="22"/>
    <cellStyle name="標準 2 2 2" xfId="23"/>
    <cellStyle name="標準 2 3" xfId="24"/>
    <cellStyle name="標準 2 4" xfId="25"/>
    <cellStyle name="標準 2 5" xfId="26"/>
    <cellStyle name="標準 2 6" xfId="27"/>
    <cellStyle name="標準 2 7" xfId="28"/>
    <cellStyle name="標準 2_雇用表作成表" xfId="29"/>
    <cellStyle name="標準 3" xfId="30"/>
    <cellStyle name="標準 3 2" xfId="31"/>
    <cellStyle name="標準 3 2 2" xfId="32"/>
    <cellStyle name="標準 4" xfId="33"/>
    <cellStyle name="標準 40" xfId="34"/>
    <cellStyle name="標準 41" xfId="35"/>
    <cellStyle name="標準 42" xfId="36"/>
    <cellStyle name="標準 43" xfId="37"/>
    <cellStyle name="標準 44" xfId="38"/>
    <cellStyle name="標準 45" xfId="39"/>
    <cellStyle name="標準 46" xfId="40"/>
    <cellStyle name="標準 47" xfId="41"/>
    <cellStyle name="標準 49" xfId="42"/>
    <cellStyle name="標準 5" xfId="43"/>
    <cellStyle name="標準 6" xfId="44"/>
    <cellStyle name="標準 7" xfId="45"/>
    <cellStyle name="標準 8" xfId="46"/>
    <cellStyle name="標準 9" xfId="47"/>
    <cellStyle name="未定義" xfId="48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1</xdr:row>
          <xdr:rowOff>0</xdr:rowOff>
        </xdr:from>
        <xdr:to>
          <xdr:col>7</xdr:col>
          <xdr:colOff>695325</xdr:colOff>
          <xdr:row>2</xdr:row>
          <xdr:rowOff>19050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381000</xdr:colOff>
          <xdr:row>2</xdr:row>
          <xdr:rowOff>9525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M119"/>
  <sheetViews>
    <sheetView tabSelected="1" view="pageBreakPreview" zoomScaleNormal="115" zoomScaleSheetLayoutView="100" workbookViewId="0">
      <selection sqref="A1:F1"/>
    </sheetView>
  </sheetViews>
  <sheetFormatPr defaultColWidth="9.140625" defaultRowHeight="13.5"/>
  <cols>
    <col min="1" max="1" width="7.7109375" style="3" customWidth="1"/>
    <col min="2" max="2" width="40.7109375" style="3" customWidth="1"/>
    <col min="3" max="6" width="18.7109375" style="3" customWidth="1"/>
    <col min="7" max="7" width="6.7109375" style="3" bestFit="1" customWidth="1"/>
    <col min="8" max="15" width="9" style="3" customWidth="1"/>
    <col min="16" max="16384" width="9.140625" style="3"/>
  </cols>
  <sheetData>
    <row r="1" spans="1:13" s="5" customFormat="1" ht="17.25">
      <c r="A1" s="524" t="s">
        <v>816</v>
      </c>
      <c r="B1" s="524"/>
      <c r="C1" s="524"/>
      <c r="D1" s="524"/>
      <c r="E1" s="524"/>
      <c r="F1" s="524"/>
    </row>
    <row r="2" spans="1:13" s="5" customFormat="1" ht="27" customHeight="1">
      <c r="A2" s="346"/>
      <c r="B2" s="346"/>
      <c r="C2" s="347" t="s">
        <v>231</v>
      </c>
      <c r="D2" s="528"/>
      <c r="E2" s="528"/>
      <c r="F2" s="528"/>
    </row>
    <row r="3" spans="1:13" s="5" customFormat="1" ht="18" thickBot="1">
      <c r="A3" s="346"/>
      <c r="B3" s="346"/>
      <c r="C3" s="346"/>
      <c r="D3" s="346"/>
      <c r="E3" s="346"/>
      <c r="F3" s="346"/>
    </row>
    <row r="4" spans="1:13" s="92" customFormat="1" ht="29.25" thickBot="1">
      <c r="A4" s="348"/>
      <c r="B4" s="348"/>
      <c r="C4" s="348"/>
      <c r="E4" s="349" t="s">
        <v>199</v>
      </c>
      <c r="F4" s="350" t="s">
        <v>636</v>
      </c>
    </row>
    <row r="5" spans="1:13" s="5" customFormat="1">
      <c r="F5" s="111" t="s">
        <v>126</v>
      </c>
    </row>
    <row r="6" spans="1:13" s="5" customFormat="1" ht="13.5" customHeight="1">
      <c r="A6" s="534" t="s">
        <v>214</v>
      </c>
      <c r="B6" s="535"/>
      <c r="C6" s="525" t="s">
        <v>217</v>
      </c>
      <c r="D6" s="527"/>
      <c r="E6" s="527"/>
      <c r="F6" s="526"/>
    </row>
    <row r="7" spans="1:13" s="5" customFormat="1">
      <c r="A7" s="534" t="s">
        <v>213</v>
      </c>
      <c r="B7" s="535"/>
      <c r="C7" s="525" t="s">
        <v>123</v>
      </c>
      <c r="D7" s="526"/>
      <c r="E7" s="525" t="s">
        <v>124</v>
      </c>
      <c r="F7" s="526"/>
    </row>
    <row r="8" spans="1:13" s="5" customFormat="1" ht="40.5" customHeight="1">
      <c r="A8" s="536" t="s">
        <v>230</v>
      </c>
      <c r="B8" s="537"/>
      <c r="C8" s="351" t="s">
        <v>249</v>
      </c>
      <c r="D8" s="352" t="s">
        <v>215</v>
      </c>
      <c r="E8" s="351" t="s">
        <v>250</v>
      </c>
      <c r="F8" s="352" t="s">
        <v>216</v>
      </c>
      <c r="H8" s="529"/>
      <c r="I8" s="530"/>
      <c r="J8" s="445"/>
      <c r="K8" s="529"/>
      <c r="L8" s="530"/>
      <c r="M8" s="530"/>
    </row>
    <row r="9" spans="1:13" s="92" customFormat="1">
      <c r="A9" s="64" t="s">
        <v>272</v>
      </c>
      <c r="B9" s="353" t="s">
        <v>527</v>
      </c>
      <c r="C9" s="224"/>
      <c r="D9" s="224"/>
      <c r="E9" s="224"/>
      <c r="F9" s="224"/>
      <c r="G9" s="97"/>
      <c r="M9" s="443"/>
    </row>
    <row r="10" spans="1:13" s="92" customFormat="1">
      <c r="A10" s="54" t="s">
        <v>273</v>
      </c>
      <c r="B10" s="354" t="s">
        <v>528</v>
      </c>
      <c r="C10" s="225"/>
      <c r="D10" s="225"/>
      <c r="E10" s="225"/>
      <c r="F10" s="225"/>
      <c r="G10" s="97"/>
      <c r="M10" s="443"/>
    </row>
    <row r="11" spans="1:13" s="92" customFormat="1">
      <c r="A11" s="54" t="s">
        <v>274</v>
      </c>
      <c r="B11" s="354" t="s">
        <v>529</v>
      </c>
      <c r="C11" s="225"/>
      <c r="D11" s="225"/>
      <c r="E11" s="225"/>
      <c r="F11" s="225"/>
      <c r="G11" s="97"/>
      <c r="M11" s="443"/>
    </row>
    <row r="12" spans="1:13" s="92" customFormat="1">
      <c r="A12" s="54" t="s">
        <v>275</v>
      </c>
      <c r="B12" s="354" t="s">
        <v>530</v>
      </c>
      <c r="C12" s="225"/>
      <c r="D12" s="225"/>
      <c r="E12" s="225"/>
      <c r="F12" s="225"/>
      <c r="G12" s="97"/>
      <c r="M12" s="443"/>
    </row>
    <row r="13" spans="1:13" s="92" customFormat="1">
      <c r="A13" s="59" t="s">
        <v>276</v>
      </c>
      <c r="B13" s="355" t="s">
        <v>531</v>
      </c>
      <c r="C13" s="226"/>
      <c r="D13" s="226"/>
      <c r="E13" s="226"/>
      <c r="F13" s="226"/>
      <c r="G13" s="97"/>
      <c r="M13" s="443"/>
    </row>
    <row r="14" spans="1:13" s="92" customFormat="1">
      <c r="A14" s="54" t="s">
        <v>277</v>
      </c>
      <c r="B14" s="354" t="s">
        <v>532</v>
      </c>
      <c r="C14" s="225"/>
      <c r="D14" s="492"/>
      <c r="E14" s="225"/>
      <c r="F14" s="492"/>
      <c r="G14" s="97"/>
      <c r="H14" s="444"/>
      <c r="I14" s="444"/>
      <c r="K14" s="446"/>
      <c r="L14" s="446"/>
      <c r="M14" s="443"/>
    </row>
    <row r="15" spans="1:13" s="92" customFormat="1">
      <c r="A15" s="54" t="s">
        <v>278</v>
      </c>
      <c r="B15" s="354" t="s">
        <v>533</v>
      </c>
      <c r="C15" s="225"/>
      <c r="D15" s="225"/>
      <c r="E15" s="225"/>
      <c r="F15" s="225"/>
      <c r="G15" s="97"/>
      <c r="H15" s="446"/>
      <c r="I15" s="446"/>
      <c r="K15" s="444"/>
      <c r="L15" s="444"/>
      <c r="M15" s="443"/>
    </row>
    <row r="16" spans="1:13" s="92" customFormat="1">
      <c r="A16" s="54" t="s">
        <v>279</v>
      </c>
      <c r="B16" s="354" t="s">
        <v>534</v>
      </c>
      <c r="C16" s="225"/>
      <c r="D16" s="225"/>
      <c r="E16" s="225"/>
      <c r="F16" s="225"/>
      <c r="G16" s="97"/>
      <c r="H16" s="444"/>
      <c r="I16" s="444"/>
      <c r="M16" s="443"/>
    </row>
    <row r="17" spans="1:13" s="92" customFormat="1">
      <c r="A17" s="54" t="s">
        <v>280</v>
      </c>
      <c r="B17" s="354" t="s">
        <v>535</v>
      </c>
      <c r="C17" s="225"/>
      <c r="D17" s="225"/>
      <c r="E17" s="225"/>
      <c r="F17" s="225"/>
      <c r="G17" s="97"/>
      <c r="M17" s="443"/>
    </row>
    <row r="18" spans="1:13" s="92" customFormat="1">
      <c r="A18" s="59" t="s">
        <v>281</v>
      </c>
      <c r="B18" s="355" t="s">
        <v>536</v>
      </c>
      <c r="C18" s="226"/>
      <c r="D18" s="226"/>
      <c r="E18" s="226"/>
      <c r="F18" s="226"/>
      <c r="G18" s="97"/>
      <c r="M18" s="443"/>
    </row>
    <row r="19" spans="1:13" s="92" customFormat="1">
      <c r="A19" s="54" t="s">
        <v>282</v>
      </c>
      <c r="B19" s="354" t="s">
        <v>786</v>
      </c>
      <c r="C19" s="225"/>
      <c r="D19" s="492"/>
      <c r="E19" s="225"/>
      <c r="F19" s="492"/>
      <c r="G19" s="97"/>
      <c r="M19" s="443"/>
    </row>
    <row r="20" spans="1:13" s="92" customFormat="1">
      <c r="A20" s="54" t="s">
        <v>283</v>
      </c>
      <c r="B20" s="354" t="s">
        <v>537</v>
      </c>
      <c r="C20" s="225"/>
      <c r="D20" s="225"/>
      <c r="E20" s="225"/>
      <c r="F20" s="225"/>
      <c r="G20" s="97"/>
      <c r="M20" s="443"/>
    </row>
    <row r="21" spans="1:13" s="92" customFormat="1">
      <c r="A21" s="54" t="s">
        <v>284</v>
      </c>
      <c r="B21" s="354" t="s">
        <v>538</v>
      </c>
      <c r="C21" s="225"/>
      <c r="D21" s="225"/>
      <c r="E21" s="225"/>
      <c r="F21" s="225"/>
      <c r="G21" s="97"/>
      <c r="M21" s="443"/>
    </row>
    <row r="22" spans="1:13" s="92" customFormat="1">
      <c r="A22" s="54" t="s">
        <v>285</v>
      </c>
      <c r="B22" s="354" t="s">
        <v>539</v>
      </c>
      <c r="C22" s="225"/>
      <c r="D22" s="225"/>
      <c r="E22" s="225"/>
      <c r="F22" s="225"/>
      <c r="G22" s="97"/>
      <c r="M22" s="443"/>
    </row>
    <row r="23" spans="1:13" s="92" customFormat="1">
      <c r="A23" s="59" t="s">
        <v>286</v>
      </c>
      <c r="B23" s="355" t="s">
        <v>540</v>
      </c>
      <c r="C23" s="226"/>
      <c r="D23" s="226"/>
      <c r="E23" s="226"/>
      <c r="F23" s="226"/>
      <c r="G23" s="97"/>
      <c r="M23" s="443"/>
    </row>
    <row r="24" spans="1:13" s="92" customFormat="1">
      <c r="A24" s="54" t="s">
        <v>287</v>
      </c>
      <c r="B24" s="354" t="s">
        <v>541</v>
      </c>
      <c r="C24" s="225"/>
      <c r="D24" s="225"/>
      <c r="E24" s="225"/>
      <c r="F24" s="225"/>
      <c r="G24" s="97"/>
      <c r="M24" s="443"/>
    </row>
    <row r="25" spans="1:13" s="92" customFormat="1">
      <c r="A25" s="54" t="s">
        <v>288</v>
      </c>
      <c r="B25" s="354" t="s">
        <v>542</v>
      </c>
      <c r="C25" s="225"/>
      <c r="D25" s="225"/>
      <c r="E25" s="225"/>
      <c r="F25" s="225"/>
      <c r="G25" s="97"/>
      <c r="M25" s="443"/>
    </row>
    <row r="26" spans="1:13" s="92" customFormat="1">
      <c r="A26" s="54" t="s">
        <v>289</v>
      </c>
      <c r="B26" s="354" t="s">
        <v>543</v>
      </c>
      <c r="C26" s="225"/>
      <c r="D26" s="225"/>
      <c r="E26" s="225"/>
      <c r="F26" s="225"/>
      <c r="G26" s="97"/>
      <c r="M26" s="443"/>
    </row>
    <row r="27" spans="1:13" s="92" customFormat="1">
      <c r="A27" s="54" t="s">
        <v>290</v>
      </c>
      <c r="B27" s="354" t="s">
        <v>544</v>
      </c>
      <c r="C27" s="225"/>
      <c r="D27" s="225"/>
      <c r="E27" s="225"/>
      <c r="F27" s="225"/>
      <c r="G27" s="97"/>
      <c r="M27" s="443"/>
    </row>
    <row r="28" spans="1:13" s="92" customFormat="1">
      <c r="A28" s="59" t="s">
        <v>291</v>
      </c>
      <c r="B28" s="355" t="s">
        <v>545</v>
      </c>
      <c r="C28" s="226"/>
      <c r="D28" s="226"/>
      <c r="E28" s="226"/>
      <c r="F28" s="226"/>
      <c r="G28" s="97"/>
      <c r="M28" s="443"/>
    </row>
    <row r="29" spans="1:13" s="92" customFormat="1">
      <c r="A29" s="54" t="s">
        <v>292</v>
      </c>
      <c r="B29" s="354" t="s">
        <v>785</v>
      </c>
      <c r="C29" s="225"/>
      <c r="D29" s="225"/>
      <c r="E29" s="225"/>
      <c r="F29" s="225"/>
      <c r="G29" s="97"/>
      <c r="M29" s="443"/>
    </row>
    <row r="30" spans="1:13" s="92" customFormat="1">
      <c r="A30" s="54" t="s">
        <v>293</v>
      </c>
      <c r="B30" s="354" t="s">
        <v>792</v>
      </c>
      <c r="C30" s="225"/>
      <c r="D30" s="225"/>
      <c r="E30" s="225"/>
      <c r="F30" s="225"/>
      <c r="G30" s="97"/>
      <c r="M30" s="443"/>
    </row>
    <row r="31" spans="1:13" s="92" customFormat="1">
      <c r="A31" s="54" t="s">
        <v>294</v>
      </c>
      <c r="B31" s="354" t="s">
        <v>784</v>
      </c>
      <c r="C31" s="225"/>
      <c r="D31" s="225"/>
      <c r="E31" s="225"/>
      <c r="F31" s="225"/>
      <c r="G31" s="97"/>
      <c r="M31" s="443"/>
    </row>
    <row r="32" spans="1:13" s="92" customFormat="1">
      <c r="A32" s="54" t="s">
        <v>295</v>
      </c>
      <c r="B32" s="354" t="s">
        <v>791</v>
      </c>
      <c r="C32" s="225"/>
      <c r="D32" s="225"/>
      <c r="E32" s="225"/>
      <c r="F32" s="225"/>
      <c r="G32" s="97"/>
      <c r="M32" s="443"/>
    </row>
    <row r="33" spans="1:13" s="92" customFormat="1">
      <c r="A33" s="59" t="s">
        <v>296</v>
      </c>
      <c r="B33" s="355" t="s">
        <v>550</v>
      </c>
      <c r="C33" s="226"/>
      <c r="D33" s="226"/>
      <c r="E33" s="226"/>
      <c r="F33" s="226"/>
      <c r="G33" s="97"/>
      <c r="M33" s="443"/>
    </row>
    <row r="34" spans="1:13" s="92" customFormat="1">
      <c r="A34" s="54" t="s">
        <v>297</v>
      </c>
      <c r="B34" s="354" t="s">
        <v>551</v>
      </c>
      <c r="C34" s="225"/>
      <c r="D34" s="225"/>
      <c r="E34" s="225"/>
      <c r="F34" s="225"/>
      <c r="G34" s="97"/>
      <c r="M34" s="443"/>
    </row>
    <row r="35" spans="1:13" s="92" customFormat="1">
      <c r="A35" s="54" t="s">
        <v>298</v>
      </c>
      <c r="B35" s="354" t="s">
        <v>552</v>
      </c>
      <c r="C35" s="225"/>
      <c r="D35" s="225"/>
      <c r="E35" s="225"/>
      <c r="F35" s="225"/>
      <c r="G35" s="97"/>
      <c r="M35" s="443"/>
    </row>
    <row r="36" spans="1:13" s="92" customFormat="1">
      <c r="A36" s="54" t="s">
        <v>299</v>
      </c>
      <c r="B36" s="354" t="s">
        <v>553</v>
      </c>
      <c r="C36" s="225"/>
      <c r="D36" s="225"/>
      <c r="E36" s="225"/>
      <c r="F36" s="225"/>
      <c r="G36" s="97"/>
      <c r="M36" s="443"/>
    </row>
    <row r="37" spans="1:13" s="92" customFormat="1">
      <c r="A37" s="54" t="s">
        <v>300</v>
      </c>
      <c r="B37" s="354" t="s">
        <v>554</v>
      </c>
      <c r="C37" s="225"/>
      <c r="D37" s="225"/>
      <c r="E37" s="225"/>
      <c r="F37" s="225"/>
      <c r="G37" s="97"/>
      <c r="M37" s="443"/>
    </row>
    <row r="38" spans="1:13" s="92" customFormat="1">
      <c r="A38" s="59" t="s">
        <v>301</v>
      </c>
      <c r="B38" s="355" t="s">
        <v>555</v>
      </c>
      <c r="C38" s="226"/>
      <c r="D38" s="226"/>
      <c r="E38" s="226"/>
      <c r="F38" s="226"/>
      <c r="G38" s="97"/>
      <c r="M38" s="443"/>
    </row>
    <row r="39" spans="1:13" s="92" customFormat="1">
      <c r="A39" s="54" t="s">
        <v>302</v>
      </c>
      <c r="B39" s="354" t="s">
        <v>783</v>
      </c>
      <c r="C39" s="225"/>
      <c r="D39" s="225"/>
      <c r="E39" s="225"/>
      <c r="F39" s="225"/>
      <c r="G39" s="97"/>
      <c r="M39" s="443"/>
    </row>
    <row r="40" spans="1:13" s="92" customFormat="1">
      <c r="A40" s="54" t="s">
        <v>303</v>
      </c>
      <c r="B40" s="354" t="s">
        <v>557</v>
      </c>
      <c r="C40" s="225"/>
      <c r="D40" s="225"/>
      <c r="E40" s="225"/>
      <c r="F40" s="225"/>
      <c r="G40" s="97"/>
      <c r="M40" s="443"/>
    </row>
    <row r="41" spans="1:13" s="92" customFormat="1">
      <c r="A41" s="54" t="s">
        <v>304</v>
      </c>
      <c r="B41" s="354" t="s">
        <v>790</v>
      </c>
      <c r="C41" s="225"/>
      <c r="D41" s="225"/>
      <c r="E41" s="225"/>
      <c r="F41" s="225"/>
      <c r="G41" s="97"/>
      <c r="M41" s="443"/>
    </row>
    <row r="42" spans="1:13" s="92" customFormat="1">
      <c r="A42" s="54" t="s">
        <v>305</v>
      </c>
      <c r="B42" s="354" t="s">
        <v>559</v>
      </c>
      <c r="C42" s="225"/>
      <c r="D42" s="225"/>
      <c r="E42" s="225"/>
      <c r="F42" s="225"/>
      <c r="G42" s="97"/>
      <c r="M42" s="443"/>
    </row>
    <row r="43" spans="1:13" s="92" customFormat="1">
      <c r="A43" s="59" t="s">
        <v>306</v>
      </c>
      <c r="B43" s="355" t="s">
        <v>560</v>
      </c>
      <c r="C43" s="226"/>
      <c r="D43" s="226"/>
      <c r="E43" s="226"/>
      <c r="F43" s="226"/>
      <c r="G43" s="97"/>
      <c r="M43" s="443"/>
    </row>
    <row r="44" spans="1:13" s="92" customFormat="1">
      <c r="A44" s="54" t="s">
        <v>307</v>
      </c>
      <c r="B44" s="354" t="s">
        <v>561</v>
      </c>
      <c r="C44" s="225"/>
      <c r="D44" s="225"/>
      <c r="E44" s="225"/>
      <c r="F44" s="225"/>
      <c r="G44" s="97"/>
      <c r="M44" s="443"/>
    </row>
    <row r="45" spans="1:13" s="92" customFormat="1">
      <c r="A45" s="54" t="s">
        <v>308</v>
      </c>
      <c r="B45" s="354" t="s">
        <v>562</v>
      </c>
      <c r="C45" s="225"/>
      <c r="D45" s="225"/>
      <c r="E45" s="225"/>
      <c r="F45" s="225"/>
      <c r="G45" s="97"/>
      <c r="M45" s="443"/>
    </row>
    <row r="46" spans="1:13" s="92" customFormat="1">
      <c r="A46" s="54" t="s">
        <v>309</v>
      </c>
      <c r="B46" s="354" t="s">
        <v>781</v>
      </c>
      <c r="C46" s="225"/>
      <c r="D46" s="225"/>
      <c r="E46" s="225"/>
      <c r="F46" s="225"/>
      <c r="G46" s="97"/>
      <c r="M46" s="443"/>
    </row>
    <row r="47" spans="1:13" s="92" customFormat="1">
      <c r="A47" s="54" t="s">
        <v>310</v>
      </c>
      <c r="B47" s="354" t="s">
        <v>564</v>
      </c>
      <c r="C47" s="225"/>
      <c r="D47" s="225"/>
      <c r="E47" s="225"/>
      <c r="F47" s="225"/>
      <c r="G47" s="97"/>
      <c r="M47" s="443"/>
    </row>
    <row r="48" spans="1:13" s="92" customFormat="1">
      <c r="A48" s="59" t="s">
        <v>311</v>
      </c>
      <c r="B48" s="355" t="s">
        <v>789</v>
      </c>
      <c r="C48" s="226"/>
      <c r="D48" s="226"/>
      <c r="E48" s="226"/>
      <c r="F48" s="226"/>
      <c r="G48" s="97"/>
      <c r="M48" s="443"/>
    </row>
    <row r="49" spans="1:13" s="92" customFormat="1">
      <c r="A49" s="54" t="s">
        <v>312</v>
      </c>
      <c r="B49" s="354" t="s">
        <v>566</v>
      </c>
      <c r="C49" s="225"/>
      <c r="D49" s="225"/>
      <c r="E49" s="225"/>
      <c r="F49" s="225"/>
      <c r="G49" s="97"/>
      <c r="M49" s="443"/>
    </row>
    <row r="50" spans="1:13" s="92" customFormat="1">
      <c r="A50" s="54" t="s">
        <v>313</v>
      </c>
      <c r="B50" s="354" t="s">
        <v>779</v>
      </c>
      <c r="C50" s="225"/>
      <c r="D50" s="225"/>
      <c r="E50" s="225"/>
      <c r="F50" s="225"/>
      <c r="G50" s="97"/>
      <c r="M50" s="443"/>
    </row>
    <row r="51" spans="1:13" s="92" customFormat="1">
      <c r="A51" s="54" t="s">
        <v>314</v>
      </c>
      <c r="B51" s="354" t="s">
        <v>568</v>
      </c>
      <c r="C51" s="225"/>
      <c r="D51" s="225"/>
      <c r="E51" s="225"/>
      <c r="F51" s="225"/>
      <c r="G51" s="97"/>
      <c r="M51" s="443"/>
    </row>
    <row r="52" spans="1:13" s="92" customFormat="1">
      <c r="A52" s="54" t="s">
        <v>315</v>
      </c>
      <c r="B52" s="354" t="s">
        <v>788</v>
      </c>
      <c r="C52" s="225"/>
      <c r="D52" s="225"/>
      <c r="E52" s="225"/>
      <c r="F52" s="225"/>
      <c r="G52" s="97"/>
      <c r="M52" s="443"/>
    </row>
    <row r="53" spans="1:13" s="92" customFormat="1">
      <c r="A53" s="59" t="s">
        <v>316</v>
      </c>
      <c r="B53" s="355" t="s">
        <v>570</v>
      </c>
      <c r="C53" s="226"/>
      <c r="D53" s="226"/>
      <c r="E53" s="226"/>
      <c r="F53" s="226"/>
      <c r="G53" s="97"/>
      <c r="M53" s="443"/>
    </row>
    <row r="54" spans="1:13" s="92" customFormat="1">
      <c r="A54" s="54" t="s">
        <v>317</v>
      </c>
      <c r="B54" s="354" t="s">
        <v>571</v>
      </c>
      <c r="C54" s="225"/>
      <c r="D54" s="225"/>
      <c r="E54" s="225"/>
      <c r="F54" s="225"/>
      <c r="G54" s="97"/>
      <c r="M54" s="443"/>
    </row>
    <row r="55" spans="1:13" s="92" customFormat="1">
      <c r="A55" s="54" t="s">
        <v>318</v>
      </c>
      <c r="B55" s="354" t="s">
        <v>572</v>
      </c>
      <c r="C55" s="225"/>
      <c r="D55" s="225"/>
      <c r="E55" s="225"/>
      <c r="F55" s="225"/>
      <c r="G55" s="97"/>
      <c r="M55" s="443"/>
    </row>
    <row r="56" spans="1:13" s="92" customFormat="1">
      <c r="A56" s="54" t="s">
        <v>319</v>
      </c>
      <c r="B56" s="354" t="s">
        <v>573</v>
      </c>
      <c r="C56" s="225"/>
      <c r="D56" s="225"/>
      <c r="E56" s="225"/>
      <c r="F56" s="225"/>
      <c r="G56" s="97"/>
      <c r="M56" s="443"/>
    </row>
    <row r="57" spans="1:13" s="92" customFormat="1">
      <c r="A57" s="54" t="s">
        <v>320</v>
      </c>
      <c r="B57" s="354" t="s">
        <v>574</v>
      </c>
      <c r="C57" s="225"/>
      <c r="D57" s="225"/>
      <c r="E57" s="225"/>
      <c r="F57" s="225"/>
      <c r="G57" s="97"/>
      <c r="M57" s="443"/>
    </row>
    <row r="58" spans="1:13" s="92" customFormat="1">
      <c r="A58" s="59" t="s">
        <v>321</v>
      </c>
      <c r="B58" s="355" t="s">
        <v>575</v>
      </c>
      <c r="C58" s="226"/>
      <c r="D58" s="226"/>
      <c r="E58" s="226"/>
      <c r="F58" s="226"/>
      <c r="G58" s="97"/>
      <c r="M58" s="443"/>
    </row>
    <row r="59" spans="1:13" s="92" customFormat="1">
      <c r="A59" s="54" t="s">
        <v>322</v>
      </c>
      <c r="B59" s="354" t="s">
        <v>576</v>
      </c>
      <c r="C59" s="225"/>
      <c r="D59" s="225"/>
      <c r="E59" s="225"/>
      <c r="F59" s="225"/>
      <c r="G59" s="97"/>
      <c r="M59" s="443"/>
    </row>
    <row r="60" spans="1:13" s="92" customFormat="1">
      <c r="A60" s="54" t="s">
        <v>323</v>
      </c>
      <c r="B60" s="354" t="s">
        <v>577</v>
      </c>
      <c r="C60" s="225"/>
      <c r="D60" s="225"/>
      <c r="E60" s="225"/>
      <c r="F60" s="225"/>
      <c r="G60" s="97"/>
      <c r="M60" s="443"/>
    </row>
    <row r="61" spans="1:13" s="92" customFormat="1">
      <c r="A61" s="54" t="s">
        <v>324</v>
      </c>
      <c r="B61" s="354" t="s">
        <v>578</v>
      </c>
      <c r="C61" s="225"/>
      <c r="D61" s="225"/>
      <c r="E61" s="225"/>
      <c r="F61" s="225"/>
      <c r="G61" s="97"/>
      <c r="M61" s="443"/>
    </row>
    <row r="62" spans="1:13" s="92" customFormat="1">
      <c r="A62" s="54" t="s">
        <v>325</v>
      </c>
      <c r="B62" s="354" t="s">
        <v>579</v>
      </c>
      <c r="C62" s="225"/>
      <c r="D62" s="225"/>
      <c r="E62" s="225"/>
      <c r="F62" s="225"/>
      <c r="G62" s="97"/>
      <c r="M62" s="443"/>
    </row>
    <row r="63" spans="1:13" s="92" customFormat="1">
      <c r="A63" s="356" t="s">
        <v>326</v>
      </c>
      <c r="B63" s="355" t="s">
        <v>580</v>
      </c>
      <c r="C63" s="226"/>
      <c r="D63" s="494"/>
      <c r="E63" s="226"/>
      <c r="F63" s="494"/>
      <c r="G63" s="97"/>
      <c r="M63" s="443"/>
    </row>
    <row r="64" spans="1:13" s="92" customFormat="1">
      <c r="A64" s="357" t="s">
        <v>327</v>
      </c>
      <c r="B64" s="354" t="s">
        <v>581</v>
      </c>
      <c r="C64" s="225"/>
      <c r="D64" s="225"/>
      <c r="E64" s="225"/>
      <c r="F64" s="225"/>
      <c r="G64" s="97"/>
      <c r="M64" s="443"/>
    </row>
    <row r="65" spans="1:13" s="92" customFormat="1">
      <c r="A65" s="357" t="s">
        <v>328</v>
      </c>
      <c r="B65" s="354" t="s">
        <v>582</v>
      </c>
      <c r="C65" s="225"/>
      <c r="D65" s="225"/>
      <c r="E65" s="225"/>
      <c r="F65" s="225"/>
      <c r="G65" s="97"/>
      <c r="M65" s="443"/>
    </row>
    <row r="66" spans="1:13" s="92" customFormat="1">
      <c r="A66" s="357" t="s">
        <v>329</v>
      </c>
      <c r="B66" s="354" t="s">
        <v>583</v>
      </c>
      <c r="C66" s="225"/>
      <c r="D66" s="225"/>
      <c r="E66" s="225"/>
      <c r="F66" s="225"/>
      <c r="G66" s="97"/>
      <c r="M66" s="443"/>
    </row>
    <row r="67" spans="1:13" s="92" customFormat="1">
      <c r="A67" s="357" t="s">
        <v>330</v>
      </c>
      <c r="B67" s="354" t="s">
        <v>584</v>
      </c>
      <c r="C67" s="225"/>
      <c r="D67" s="225"/>
      <c r="E67" s="225"/>
      <c r="F67" s="225"/>
      <c r="G67" s="97"/>
      <c r="M67" s="443"/>
    </row>
    <row r="68" spans="1:13" s="92" customFormat="1">
      <c r="A68" s="356" t="s">
        <v>331</v>
      </c>
      <c r="B68" s="355" t="s">
        <v>585</v>
      </c>
      <c r="C68" s="226"/>
      <c r="D68" s="226"/>
      <c r="E68" s="226"/>
      <c r="F68" s="226"/>
      <c r="G68" s="97"/>
      <c r="M68" s="443"/>
    </row>
    <row r="69" spans="1:13" s="92" customFormat="1">
      <c r="A69" s="357" t="s">
        <v>332</v>
      </c>
      <c r="B69" s="354" t="s">
        <v>586</v>
      </c>
      <c r="C69" s="225"/>
      <c r="D69" s="225"/>
      <c r="E69" s="225"/>
      <c r="F69" s="225"/>
      <c r="G69" s="97"/>
      <c r="M69" s="443"/>
    </row>
    <row r="70" spans="1:13" s="92" customFormat="1">
      <c r="A70" s="357" t="s">
        <v>333</v>
      </c>
      <c r="B70" s="354" t="s">
        <v>587</v>
      </c>
      <c r="C70" s="225"/>
      <c r="D70" s="225"/>
      <c r="E70" s="225"/>
      <c r="F70" s="225"/>
      <c r="G70" s="97"/>
      <c r="M70" s="443"/>
    </row>
    <row r="71" spans="1:13" s="92" customFormat="1">
      <c r="A71" s="357" t="s">
        <v>334</v>
      </c>
      <c r="B71" s="354" t="s">
        <v>588</v>
      </c>
      <c r="C71" s="225"/>
      <c r="D71" s="225"/>
      <c r="E71" s="225"/>
      <c r="F71" s="225"/>
      <c r="G71" s="97"/>
      <c r="M71" s="443"/>
    </row>
    <row r="72" spans="1:13" s="92" customFormat="1">
      <c r="A72" s="357" t="s">
        <v>335</v>
      </c>
      <c r="B72" s="354" t="s">
        <v>589</v>
      </c>
      <c r="C72" s="225"/>
      <c r="D72" s="225"/>
      <c r="E72" s="225"/>
      <c r="F72" s="225"/>
      <c r="G72" s="97"/>
      <c r="M72" s="443"/>
    </row>
    <row r="73" spans="1:13" s="92" customFormat="1">
      <c r="A73" s="356" t="s">
        <v>336</v>
      </c>
      <c r="B73" s="355" t="s">
        <v>590</v>
      </c>
      <c r="C73" s="226"/>
      <c r="D73" s="226"/>
      <c r="E73" s="226"/>
      <c r="F73" s="226"/>
      <c r="G73" s="97"/>
      <c r="M73" s="443"/>
    </row>
    <row r="74" spans="1:13" s="92" customFormat="1">
      <c r="A74" s="357" t="s">
        <v>337</v>
      </c>
      <c r="B74" s="354" t="s">
        <v>591</v>
      </c>
      <c r="C74" s="224"/>
      <c r="D74" s="224"/>
      <c r="E74" s="224"/>
      <c r="F74" s="224"/>
      <c r="G74" s="97"/>
      <c r="M74" s="443"/>
    </row>
    <row r="75" spans="1:13" s="92" customFormat="1">
      <c r="A75" s="357" t="s">
        <v>338</v>
      </c>
      <c r="B75" s="354" t="s">
        <v>592</v>
      </c>
      <c r="C75" s="225"/>
      <c r="D75" s="225"/>
      <c r="E75" s="225"/>
      <c r="F75" s="225"/>
      <c r="G75" s="97"/>
      <c r="M75" s="443"/>
    </row>
    <row r="76" spans="1:13" s="92" customFormat="1">
      <c r="A76" s="357" t="s">
        <v>339</v>
      </c>
      <c r="B76" s="354" t="s">
        <v>593</v>
      </c>
      <c r="C76" s="225"/>
      <c r="D76" s="225"/>
      <c r="E76" s="225"/>
      <c r="F76" s="225"/>
      <c r="G76" s="97"/>
      <c r="M76" s="443"/>
    </row>
    <row r="77" spans="1:13" s="92" customFormat="1">
      <c r="A77" s="357" t="s">
        <v>340</v>
      </c>
      <c r="B77" s="354" t="s">
        <v>594</v>
      </c>
      <c r="C77" s="225"/>
      <c r="D77" s="225"/>
      <c r="E77" s="225"/>
      <c r="F77" s="225"/>
      <c r="G77" s="97"/>
      <c r="M77" s="443"/>
    </row>
    <row r="78" spans="1:13" s="92" customFormat="1">
      <c r="A78" s="356" t="s">
        <v>341</v>
      </c>
      <c r="B78" s="355" t="s">
        <v>595</v>
      </c>
      <c r="C78" s="226"/>
      <c r="D78" s="226"/>
      <c r="E78" s="226"/>
      <c r="F78" s="226"/>
      <c r="G78" s="97"/>
      <c r="M78" s="443"/>
    </row>
    <row r="79" spans="1:13" s="92" customFormat="1">
      <c r="A79" s="357" t="s">
        <v>342</v>
      </c>
      <c r="B79" s="354" t="s">
        <v>596</v>
      </c>
      <c r="C79" s="225"/>
      <c r="D79" s="225"/>
      <c r="E79" s="225"/>
      <c r="F79" s="225"/>
      <c r="G79" s="97"/>
      <c r="M79" s="443"/>
    </row>
    <row r="80" spans="1:13" s="92" customFormat="1">
      <c r="A80" s="357" t="s">
        <v>343</v>
      </c>
      <c r="B80" s="354" t="s">
        <v>597</v>
      </c>
      <c r="C80" s="225"/>
      <c r="D80" s="225"/>
      <c r="E80" s="225"/>
      <c r="F80" s="225"/>
      <c r="G80" s="97"/>
      <c r="M80" s="443"/>
    </row>
    <row r="81" spans="1:13" s="92" customFormat="1">
      <c r="A81" s="357" t="s">
        <v>344</v>
      </c>
      <c r="B81" s="354" t="s">
        <v>598</v>
      </c>
      <c r="C81" s="225"/>
      <c r="D81" s="225"/>
      <c r="E81" s="225"/>
      <c r="F81" s="225"/>
      <c r="G81" s="97"/>
      <c r="M81" s="443"/>
    </row>
    <row r="82" spans="1:13" s="92" customFormat="1">
      <c r="A82" s="357" t="s">
        <v>345</v>
      </c>
      <c r="B82" s="354" t="s">
        <v>599</v>
      </c>
      <c r="C82" s="225"/>
      <c r="D82" s="225"/>
      <c r="E82" s="225"/>
      <c r="F82" s="225"/>
      <c r="G82" s="97"/>
      <c r="M82" s="443"/>
    </row>
    <row r="83" spans="1:13" s="92" customFormat="1">
      <c r="A83" s="356" t="s">
        <v>346</v>
      </c>
      <c r="B83" s="355" t="s">
        <v>600</v>
      </c>
      <c r="C83" s="226"/>
      <c r="D83" s="226"/>
      <c r="E83" s="226"/>
      <c r="F83" s="226"/>
      <c r="G83" s="97"/>
      <c r="M83" s="443"/>
    </row>
    <row r="84" spans="1:13" s="92" customFormat="1">
      <c r="A84" s="357" t="s">
        <v>347</v>
      </c>
      <c r="B84" s="354" t="s">
        <v>601</v>
      </c>
      <c r="C84" s="225"/>
      <c r="D84" s="225"/>
      <c r="E84" s="225"/>
      <c r="F84" s="225"/>
      <c r="G84" s="97"/>
      <c r="M84" s="443"/>
    </row>
    <row r="85" spans="1:13" s="92" customFormat="1">
      <c r="A85" s="357" t="s">
        <v>348</v>
      </c>
      <c r="B85" s="354" t="s">
        <v>602</v>
      </c>
      <c r="C85" s="493"/>
      <c r="D85" s="493"/>
      <c r="E85" s="493"/>
      <c r="F85" s="493"/>
      <c r="G85" s="97"/>
      <c r="M85" s="443"/>
    </row>
    <row r="86" spans="1:13" s="92" customFormat="1">
      <c r="A86" s="357" t="s">
        <v>349</v>
      </c>
      <c r="B86" s="354" t="s">
        <v>603</v>
      </c>
      <c r="C86" s="225"/>
      <c r="D86" s="225"/>
      <c r="E86" s="225"/>
      <c r="F86" s="225"/>
      <c r="G86" s="97"/>
      <c r="M86" s="443"/>
    </row>
    <row r="87" spans="1:13" s="92" customFormat="1">
      <c r="A87" s="357" t="s">
        <v>350</v>
      </c>
      <c r="B87" s="354" t="s">
        <v>604</v>
      </c>
      <c r="C87" s="225"/>
      <c r="D87" s="225"/>
      <c r="E87" s="225"/>
      <c r="F87" s="225"/>
      <c r="G87" s="97"/>
      <c r="M87" s="443"/>
    </row>
    <row r="88" spans="1:13" s="92" customFormat="1">
      <c r="A88" s="356" t="s">
        <v>351</v>
      </c>
      <c r="B88" s="355" t="s">
        <v>605</v>
      </c>
      <c r="C88" s="226"/>
      <c r="D88" s="226"/>
      <c r="E88" s="226"/>
      <c r="F88" s="226"/>
      <c r="G88" s="97"/>
      <c r="M88" s="443"/>
    </row>
    <row r="89" spans="1:13" s="92" customFormat="1">
      <c r="A89" s="357" t="s">
        <v>352</v>
      </c>
      <c r="B89" s="354" t="s">
        <v>606</v>
      </c>
      <c r="C89" s="225"/>
      <c r="D89" s="225"/>
      <c r="E89" s="225"/>
      <c r="F89" s="225"/>
      <c r="G89" s="97"/>
      <c r="M89" s="443"/>
    </row>
    <row r="90" spans="1:13" s="92" customFormat="1">
      <c r="A90" s="357" t="s">
        <v>353</v>
      </c>
      <c r="B90" s="354" t="s">
        <v>607</v>
      </c>
      <c r="C90" s="225"/>
      <c r="D90" s="225"/>
      <c r="E90" s="225"/>
      <c r="F90" s="225"/>
      <c r="G90" s="97"/>
      <c r="M90" s="443"/>
    </row>
    <row r="91" spans="1:13" s="92" customFormat="1">
      <c r="A91" s="357" t="s">
        <v>354</v>
      </c>
      <c r="B91" s="354" t="s">
        <v>608</v>
      </c>
      <c r="C91" s="225"/>
      <c r="D91" s="225"/>
      <c r="E91" s="225"/>
      <c r="F91" s="225"/>
      <c r="G91" s="97"/>
      <c r="M91" s="443"/>
    </row>
    <row r="92" spans="1:13" s="92" customFormat="1">
      <c r="A92" s="357" t="s">
        <v>355</v>
      </c>
      <c r="B92" s="354" t="s">
        <v>609</v>
      </c>
      <c r="C92" s="225"/>
      <c r="D92" s="225"/>
      <c r="E92" s="225"/>
      <c r="F92" s="225"/>
      <c r="G92" s="97"/>
      <c r="M92" s="443"/>
    </row>
    <row r="93" spans="1:13" s="92" customFormat="1">
      <c r="A93" s="356" t="s">
        <v>356</v>
      </c>
      <c r="B93" s="355" t="s">
        <v>610</v>
      </c>
      <c r="C93" s="226"/>
      <c r="D93" s="226"/>
      <c r="E93" s="226"/>
      <c r="F93" s="226"/>
      <c r="G93" s="97"/>
      <c r="M93" s="443"/>
    </row>
    <row r="94" spans="1:13" s="92" customFormat="1">
      <c r="A94" s="357" t="s">
        <v>357</v>
      </c>
      <c r="B94" s="354" t="s">
        <v>611</v>
      </c>
      <c r="C94" s="225"/>
      <c r="D94" s="225"/>
      <c r="E94" s="225"/>
      <c r="F94" s="225"/>
      <c r="G94" s="97"/>
      <c r="M94" s="443"/>
    </row>
    <row r="95" spans="1:13" s="92" customFormat="1">
      <c r="A95" s="357" t="s">
        <v>358</v>
      </c>
      <c r="B95" s="354" t="s">
        <v>612</v>
      </c>
      <c r="C95" s="225"/>
      <c r="D95" s="225"/>
      <c r="E95" s="225"/>
      <c r="F95" s="225"/>
      <c r="G95" s="97"/>
      <c r="M95" s="443"/>
    </row>
    <row r="96" spans="1:13" s="92" customFormat="1">
      <c r="A96" s="357" t="s">
        <v>359</v>
      </c>
      <c r="B96" s="354" t="s">
        <v>613</v>
      </c>
      <c r="C96" s="225"/>
      <c r="D96" s="225"/>
      <c r="E96" s="225"/>
      <c r="F96" s="225"/>
      <c r="G96" s="97"/>
      <c r="M96" s="443"/>
    </row>
    <row r="97" spans="1:13" s="92" customFormat="1">
      <c r="A97" s="357" t="s">
        <v>360</v>
      </c>
      <c r="B97" s="354" t="s">
        <v>614</v>
      </c>
      <c r="C97" s="225"/>
      <c r="D97" s="225"/>
      <c r="E97" s="225"/>
      <c r="F97" s="225"/>
      <c r="G97" s="97"/>
      <c r="M97" s="443"/>
    </row>
    <row r="98" spans="1:13" s="92" customFormat="1">
      <c r="A98" s="356" t="s">
        <v>361</v>
      </c>
      <c r="B98" s="355" t="s">
        <v>615</v>
      </c>
      <c r="C98" s="226"/>
      <c r="D98" s="226"/>
      <c r="E98" s="226"/>
      <c r="F98" s="226"/>
      <c r="G98" s="97"/>
      <c r="M98" s="443"/>
    </row>
    <row r="99" spans="1:13" s="92" customFormat="1">
      <c r="A99" s="357" t="s">
        <v>362</v>
      </c>
      <c r="B99" s="354" t="s">
        <v>777</v>
      </c>
      <c r="C99" s="225"/>
      <c r="D99" s="225"/>
      <c r="E99" s="225"/>
      <c r="F99" s="225"/>
      <c r="G99" s="97"/>
      <c r="M99" s="443"/>
    </row>
    <row r="100" spans="1:13" s="92" customFormat="1">
      <c r="A100" s="357" t="s">
        <v>363</v>
      </c>
      <c r="B100" s="354" t="s">
        <v>617</v>
      </c>
      <c r="C100" s="225"/>
      <c r="D100" s="225"/>
      <c r="E100" s="225"/>
      <c r="F100" s="225"/>
      <c r="G100" s="97"/>
      <c r="M100" s="443"/>
    </row>
    <row r="101" spans="1:13" s="92" customFormat="1">
      <c r="A101" s="357" t="s">
        <v>364</v>
      </c>
      <c r="B101" s="354" t="s">
        <v>787</v>
      </c>
      <c r="C101" s="225"/>
      <c r="D101" s="225"/>
      <c r="E101" s="225"/>
      <c r="F101" s="225"/>
      <c r="G101" s="97"/>
      <c r="M101" s="443"/>
    </row>
    <row r="102" spans="1:13" s="92" customFormat="1">
      <c r="A102" s="357" t="s">
        <v>365</v>
      </c>
      <c r="B102" s="354" t="s">
        <v>619</v>
      </c>
      <c r="C102" s="225"/>
      <c r="D102" s="225"/>
      <c r="E102" s="225"/>
      <c r="F102" s="225"/>
      <c r="G102" s="97"/>
      <c r="M102" s="443"/>
    </row>
    <row r="103" spans="1:13" s="92" customFormat="1">
      <c r="A103" s="356" t="s">
        <v>366</v>
      </c>
      <c r="B103" s="355" t="s">
        <v>620</v>
      </c>
      <c r="C103" s="226"/>
      <c r="D103" s="226"/>
      <c r="E103" s="226"/>
      <c r="F103" s="226"/>
      <c r="G103" s="97"/>
      <c r="M103" s="443"/>
    </row>
    <row r="104" spans="1:13" s="92" customFormat="1">
      <c r="A104" s="357" t="s">
        <v>367</v>
      </c>
      <c r="B104" s="354" t="s">
        <v>775</v>
      </c>
      <c r="C104" s="225"/>
      <c r="D104" s="225"/>
      <c r="E104" s="225"/>
      <c r="F104" s="225"/>
      <c r="G104" s="97"/>
      <c r="M104" s="443"/>
    </row>
    <row r="105" spans="1:13" s="92" customFormat="1">
      <c r="A105" s="357" t="s">
        <v>368</v>
      </c>
      <c r="B105" s="354" t="s">
        <v>621</v>
      </c>
      <c r="C105" s="225"/>
      <c r="D105" s="225"/>
      <c r="E105" s="225"/>
      <c r="F105" s="225"/>
      <c r="G105" s="97"/>
      <c r="M105" s="443"/>
    </row>
    <row r="106" spans="1:13" s="92" customFormat="1">
      <c r="A106" s="357" t="s">
        <v>369</v>
      </c>
      <c r="B106" s="354" t="s">
        <v>622</v>
      </c>
      <c r="C106" s="225"/>
      <c r="D106" s="225"/>
      <c r="E106" s="225"/>
      <c r="F106" s="225"/>
      <c r="G106" s="97"/>
      <c r="M106" s="443"/>
    </row>
    <row r="107" spans="1:13" s="92" customFormat="1">
      <c r="A107" s="357" t="s">
        <v>370</v>
      </c>
      <c r="B107" s="354" t="s">
        <v>623</v>
      </c>
      <c r="C107" s="225"/>
      <c r="D107" s="225"/>
      <c r="E107" s="225"/>
      <c r="F107" s="225"/>
      <c r="G107" s="97"/>
      <c r="M107" s="443"/>
    </row>
    <row r="108" spans="1:13" s="92" customFormat="1">
      <c r="A108" s="356" t="s">
        <v>371</v>
      </c>
      <c r="B108" s="355" t="s">
        <v>624</v>
      </c>
      <c r="C108" s="226"/>
      <c r="D108" s="226"/>
      <c r="E108" s="226"/>
      <c r="F108" s="226"/>
      <c r="G108" s="97"/>
      <c r="M108" s="443"/>
    </row>
    <row r="109" spans="1:13" s="92" customFormat="1">
      <c r="A109" s="357" t="s">
        <v>372</v>
      </c>
      <c r="B109" s="354" t="s">
        <v>625</v>
      </c>
      <c r="C109" s="225"/>
      <c r="D109" s="225"/>
      <c r="E109" s="225"/>
      <c r="F109" s="225"/>
      <c r="G109" s="97"/>
      <c r="M109" s="443"/>
    </row>
    <row r="110" spans="1:13" s="92" customFormat="1">
      <c r="A110" s="357" t="s">
        <v>373</v>
      </c>
      <c r="B110" s="354" t="s">
        <v>626</v>
      </c>
      <c r="C110" s="225"/>
      <c r="D110" s="225"/>
      <c r="E110" s="225"/>
      <c r="F110" s="225"/>
      <c r="G110" s="97"/>
      <c r="M110" s="443"/>
    </row>
    <row r="111" spans="1:13" s="92" customFormat="1">
      <c r="A111" s="357" t="s">
        <v>374</v>
      </c>
      <c r="B111" s="354" t="s">
        <v>627</v>
      </c>
      <c r="C111" s="225"/>
      <c r="D111" s="225"/>
      <c r="E111" s="225"/>
      <c r="F111" s="225"/>
      <c r="G111" s="97"/>
      <c r="M111" s="443"/>
    </row>
    <row r="112" spans="1:13" s="92" customFormat="1">
      <c r="A112" s="357" t="s">
        <v>375</v>
      </c>
      <c r="B112" s="354" t="s">
        <v>628</v>
      </c>
      <c r="C112" s="225"/>
      <c r="D112" s="225"/>
      <c r="E112" s="225"/>
      <c r="F112" s="225"/>
      <c r="G112" s="97"/>
      <c r="M112" s="443"/>
    </row>
    <row r="113" spans="1:13" s="92" customFormat="1">
      <c r="A113" s="356" t="s">
        <v>376</v>
      </c>
      <c r="B113" s="355" t="s">
        <v>629</v>
      </c>
      <c r="C113" s="226"/>
      <c r="D113" s="226"/>
      <c r="E113" s="226"/>
      <c r="F113" s="226"/>
      <c r="G113" s="97"/>
      <c r="M113" s="443"/>
    </row>
    <row r="114" spans="1:13" s="92" customFormat="1">
      <c r="A114" s="357" t="s">
        <v>377</v>
      </c>
      <c r="B114" s="354" t="s">
        <v>630</v>
      </c>
      <c r="C114" s="493"/>
      <c r="D114" s="493"/>
      <c r="E114" s="493"/>
      <c r="F114" s="493"/>
      <c r="G114" s="97"/>
      <c r="M114" s="443"/>
    </row>
    <row r="115" spans="1:13" s="92" customFormat="1">
      <c r="A115" s="358" t="s">
        <v>378</v>
      </c>
      <c r="B115" s="359" t="s">
        <v>631</v>
      </c>
      <c r="C115" s="227"/>
      <c r="D115" s="227"/>
      <c r="E115" s="227"/>
      <c r="F115" s="227"/>
      <c r="G115" s="97"/>
      <c r="M115" s="443"/>
    </row>
    <row r="116" spans="1:13" s="92" customFormat="1">
      <c r="A116" s="146"/>
      <c r="B116" s="147" t="s">
        <v>87</v>
      </c>
      <c r="C116" s="79">
        <f>SUM(C9:C115)</f>
        <v>0</v>
      </c>
      <c r="D116" s="79">
        <f>SUM(D9:D115)</f>
        <v>0</v>
      </c>
      <c r="E116" s="79">
        <f>SUM(E9:E115)</f>
        <v>0</v>
      </c>
      <c r="F116" s="79">
        <f>SUM(F9:F115)</f>
        <v>0</v>
      </c>
      <c r="G116" s="97"/>
    </row>
    <row r="117" spans="1:13" s="92" customFormat="1">
      <c r="A117" s="360"/>
      <c r="B117" s="192" t="s">
        <v>193</v>
      </c>
      <c r="C117" s="531">
        <f>SUM(C116:F116)</f>
        <v>0</v>
      </c>
      <c r="D117" s="532"/>
      <c r="E117" s="532"/>
      <c r="F117" s="533"/>
      <c r="G117" s="97"/>
    </row>
    <row r="118" spans="1:13" ht="14.25" thickBot="1">
      <c r="A118" s="5" t="s">
        <v>232</v>
      </c>
      <c r="C118" s="141"/>
      <c r="D118" s="141"/>
      <c r="E118" s="141"/>
      <c r="F118" s="141"/>
      <c r="G118" s="141"/>
    </row>
    <row r="119" spans="1:13" ht="15" thickBot="1">
      <c r="C119" s="141"/>
      <c r="D119" s="141"/>
      <c r="E119" s="141"/>
      <c r="F119" s="141"/>
      <c r="G119" s="166">
        <f>VLOOKUP($F$4,価格評価選択!$B$4:$C$10,2,FALSE)</f>
        <v>2015</v>
      </c>
    </row>
  </sheetData>
  <mergeCells count="11">
    <mergeCell ref="H8:I8"/>
    <mergeCell ref="K8:M8"/>
    <mergeCell ref="C117:F117"/>
    <mergeCell ref="A7:B7"/>
    <mergeCell ref="A6:B6"/>
    <mergeCell ref="A8:B8"/>
    <mergeCell ref="A1:F1"/>
    <mergeCell ref="C7:D7"/>
    <mergeCell ref="E7:F7"/>
    <mergeCell ref="C6:F6"/>
    <mergeCell ref="D2:F2"/>
  </mergeCells>
  <phoneticPr fontId="3"/>
  <dataValidations count="1">
    <dataValidation type="whole" operator="equal" allowBlank="1" showInputMessage="1" showErrorMessage="1" sqref="C85:F85 C114:F114 D14 F14 D19 F19 D63 F63">
      <formula1>0</formula1>
    </dataValidation>
  </dataValidations>
  <pageMargins left="0.70866141732283472" right="0.70866141732283472" top="0.74803149606299213" bottom="0.6692913385826772" header="0.31496062992125984" footer="0.31496062992125984"/>
  <pageSetup paperSize="9" scale="48" orientation="portrait" cellComments="asDisplayed" r:id="rId1"/>
  <headerFooter scaleWithDoc="0">
    <oddHeader>&amp;L&amp;A</oddHeader>
    <oddFooter>&amp;R&amp;F&amp;A</oddFooter>
  </headerFooter>
  <colBreaks count="1" manualBreakCount="1">
    <brk id="8" max="119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価格評価選択!$B$4:$B$10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2"/>
  <sheetViews>
    <sheetView view="pageBreakPreview" zoomScaleNormal="100" zoomScaleSheetLayoutView="100" workbookViewId="0">
      <pane xSplit="1" ySplit="7" topLeftCell="B8" activePane="bottomRight" state="frozen"/>
      <selection activeCell="H64" sqref="H64"/>
      <selection pane="topRight" activeCell="H64" sqref="H64"/>
      <selection pane="bottomLeft" activeCell="H64" sqref="H64"/>
      <selection pane="bottomRight"/>
    </sheetView>
  </sheetViews>
  <sheetFormatPr defaultColWidth="9.140625" defaultRowHeight="13.5"/>
  <cols>
    <col min="1" max="1" width="27.5703125" style="3" customWidth="1"/>
    <col min="2" max="10" width="16.85546875" style="3" customWidth="1"/>
    <col min="11" max="16384" width="9.140625" style="3"/>
  </cols>
  <sheetData>
    <row r="1" spans="1:10" s="101" customFormat="1" ht="17.25">
      <c r="B1" s="46" t="str">
        <f>与件データ!$A$1</f>
        <v>平成２７年（２０１５年）岐阜県産業連関表による経済波及効果分析システム（Ripple2022）</v>
      </c>
      <c r="I1" s="46"/>
    </row>
    <row r="2" spans="1:10" s="101" customFormat="1" ht="17.25">
      <c r="B2" s="46" t="s">
        <v>208</v>
      </c>
      <c r="I2" s="46"/>
    </row>
    <row r="3" spans="1:10">
      <c r="B3" s="538" t="str">
        <f>IF(与件データ!$D$2="","分析テーマ名未入力",CONCATENATE(与件データ!$C$2,与件データ!$D$2))</f>
        <v>分析テーマ名未入力</v>
      </c>
      <c r="C3" s="538"/>
      <c r="D3" s="538"/>
      <c r="E3" s="538"/>
      <c r="F3" s="538"/>
      <c r="G3" s="538"/>
      <c r="H3" s="538"/>
      <c r="I3" s="538"/>
      <c r="J3" s="538"/>
    </row>
    <row r="4" spans="1:10">
      <c r="B4" s="116"/>
      <c r="I4" s="116"/>
    </row>
    <row r="5" spans="1:10">
      <c r="A5" s="3" t="s">
        <v>122</v>
      </c>
      <c r="J5" s="6" t="s">
        <v>141</v>
      </c>
    </row>
    <row r="6" spans="1:10">
      <c r="A6" s="202"/>
      <c r="B6" s="203" t="s">
        <v>125</v>
      </c>
      <c r="C6" s="203" t="s">
        <v>114</v>
      </c>
      <c r="D6" s="204" t="s">
        <v>91</v>
      </c>
      <c r="E6" s="205"/>
      <c r="F6" s="205"/>
      <c r="G6" s="205"/>
      <c r="H6" s="205"/>
      <c r="I6" s="205"/>
      <c r="J6" s="206"/>
    </row>
    <row r="7" spans="1:10">
      <c r="A7" s="207"/>
      <c r="B7" s="208"/>
      <c r="C7" s="208"/>
      <c r="D7" s="172" t="s">
        <v>116</v>
      </c>
      <c r="E7" s="172" t="s">
        <v>117</v>
      </c>
      <c r="F7" s="172" t="s">
        <v>118</v>
      </c>
      <c r="G7" s="172" t="s">
        <v>119</v>
      </c>
      <c r="H7" s="172" t="s">
        <v>120</v>
      </c>
      <c r="I7" s="172" t="s">
        <v>121</v>
      </c>
      <c r="J7" s="172" t="s">
        <v>130</v>
      </c>
    </row>
    <row r="8" spans="1:10">
      <c r="A8" s="142" t="s">
        <v>128</v>
      </c>
      <c r="B8" s="420">
        <f>'波及効果（粗付加価値部門等内訳）'!G115</f>
        <v>0</v>
      </c>
      <c r="C8" s="228"/>
      <c r="D8" s="229"/>
      <c r="E8" s="229"/>
      <c r="F8" s="229"/>
      <c r="G8" s="229"/>
      <c r="H8" s="229"/>
      <c r="I8" s="229"/>
      <c r="J8" s="229"/>
    </row>
    <row r="9" spans="1:10">
      <c r="A9" s="142" t="s">
        <v>92</v>
      </c>
      <c r="B9" s="231"/>
      <c r="C9" s="232">
        <f>'波及効果（粗付加価値部門等内訳）'!Q115</f>
        <v>0</v>
      </c>
      <c r="D9" s="232">
        <f>'波及効果（粗付加価値部門等内訳）'!I115</f>
        <v>0</v>
      </c>
      <c r="E9" s="232">
        <f>'波及効果（粗付加価値部門等内訳）'!J115</f>
        <v>0</v>
      </c>
      <c r="F9" s="232">
        <f>'波及効果（粗付加価値部門等内訳）'!K115</f>
        <v>0</v>
      </c>
      <c r="G9" s="232">
        <f>SUM('波及効果（粗付加価値部門等内訳）'!L115:M115)</f>
        <v>0</v>
      </c>
      <c r="H9" s="232">
        <f>'波及効果（粗付加価値部門等内訳）'!N115</f>
        <v>0</v>
      </c>
      <c r="I9" s="232">
        <f>'波及効果（粗付加価値部門等内訳）'!O115</f>
        <v>0</v>
      </c>
      <c r="J9" s="232">
        <f>'波及効果（粗付加価値部門等内訳）'!P115</f>
        <v>0</v>
      </c>
    </row>
    <row r="10" spans="1:10" ht="12.75" customHeight="1">
      <c r="A10" s="209" t="s">
        <v>112</v>
      </c>
      <c r="B10" s="231"/>
      <c r="C10" s="232">
        <f>'波及効果（粗付加価値部門等内訳）'!AA115</f>
        <v>0</v>
      </c>
      <c r="D10" s="232">
        <f>'波及効果（粗付加価値部門等内訳）'!S115</f>
        <v>0</v>
      </c>
      <c r="E10" s="232">
        <f>'波及効果（粗付加価値部門等内訳）'!T115</f>
        <v>0</v>
      </c>
      <c r="F10" s="232">
        <f>'波及効果（粗付加価値部門等内訳）'!U115</f>
        <v>0</v>
      </c>
      <c r="G10" s="232">
        <f>SUM('波及効果（粗付加価値部門等内訳）'!V115:W115)</f>
        <v>0</v>
      </c>
      <c r="H10" s="232">
        <f>'波及効果（粗付加価値部門等内訳）'!X115</f>
        <v>0</v>
      </c>
      <c r="I10" s="232">
        <f>'波及効果（粗付加価値部門等内訳）'!Y115</f>
        <v>0</v>
      </c>
      <c r="J10" s="232">
        <f>'波及効果（粗付加価値部門等内訳）'!Z115</f>
        <v>0</v>
      </c>
    </row>
    <row r="11" spans="1:10">
      <c r="A11" s="202" t="s">
        <v>140</v>
      </c>
      <c r="B11" s="231"/>
      <c r="C11" s="232">
        <f>'波及効果（粗付加価値部門等内訳）'!AK115</f>
        <v>0</v>
      </c>
      <c r="D11" s="232">
        <f>'波及効果（粗付加価値部門等内訳）'!AC115</f>
        <v>0</v>
      </c>
      <c r="E11" s="232">
        <f>'波及効果（粗付加価値部門等内訳）'!AD115</f>
        <v>0</v>
      </c>
      <c r="F11" s="232">
        <f>'波及効果（粗付加価値部門等内訳）'!AE115</f>
        <v>0</v>
      </c>
      <c r="G11" s="232">
        <f>SUM('波及効果（粗付加価値部門等内訳）'!AF115:AG115)</f>
        <v>0</v>
      </c>
      <c r="H11" s="232">
        <f>'波及効果（粗付加価値部門等内訳）'!AH115</f>
        <v>0</v>
      </c>
      <c r="I11" s="232">
        <f>'波及効果（粗付加価値部門等内訳）'!AI115</f>
        <v>0</v>
      </c>
      <c r="J11" s="232">
        <f>'波及効果（粗付加価値部門等内訳）'!AJ115</f>
        <v>0</v>
      </c>
    </row>
    <row r="12" spans="1:10">
      <c r="A12" s="209" t="s">
        <v>113</v>
      </c>
      <c r="B12" s="231"/>
      <c r="C12" s="232">
        <f>'波及効果（粗付加価値部門等内訳）'!AU115</f>
        <v>0</v>
      </c>
      <c r="D12" s="232">
        <f>'波及効果（粗付加価値部門等内訳）'!AM115</f>
        <v>0</v>
      </c>
      <c r="E12" s="232">
        <f>'波及効果（粗付加価値部門等内訳）'!AN115</f>
        <v>0</v>
      </c>
      <c r="F12" s="232">
        <f>'波及効果（粗付加価値部門等内訳）'!AO115</f>
        <v>0</v>
      </c>
      <c r="G12" s="232">
        <f>SUM('波及効果（粗付加価値部門等内訳）'!AP115:AQ115)</f>
        <v>0</v>
      </c>
      <c r="H12" s="232">
        <f>'波及効果（粗付加価値部門等内訳）'!AR115</f>
        <v>0</v>
      </c>
      <c r="I12" s="232">
        <f>'波及効果（粗付加価値部門等内訳）'!AS115</f>
        <v>0</v>
      </c>
      <c r="J12" s="232">
        <f>'波及効果（粗付加価値部門等内訳）'!AT115</f>
        <v>0</v>
      </c>
    </row>
    <row r="13" spans="1:10">
      <c r="A13" s="142" t="s">
        <v>115</v>
      </c>
      <c r="B13" s="231"/>
      <c r="C13" s="231">
        <f>'波及効果（粗付加価値部門等内訳）'!BE115</f>
        <v>0</v>
      </c>
      <c r="D13" s="231">
        <f>'波及効果（粗付加価値部門等内訳）'!AW115</f>
        <v>0</v>
      </c>
      <c r="E13" s="231">
        <f>'波及効果（粗付加価値部門等内訳）'!AX115</f>
        <v>0</v>
      </c>
      <c r="F13" s="231">
        <f>'波及効果（粗付加価値部門等内訳）'!AY115</f>
        <v>0</v>
      </c>
      <c r="G13" s="231">
        <f>SUM('波及効果（粗付加価値部門等内訳）'!AZ115:BA115)</f>
        <v>0</v>
      </c>
      <c r="H13" s="231">
        <f>'波及効果（粗付加価値部門等内訳）'!BB115</f>
        <v>0</v>
      </c>
      <c r="I13" s="231">
        <f>'波及効果（粗付加価値部門等内訳）'!BC115</f>
        <v>0</v>
      </c>
      <c r="J13" s="231">
        <f>'波及効果（粗付加価値部門等内訳）'!BD115</f>
        <v>0</v>
      </c>
    </row>
    <row r="14" spans="1:10">
      <c r="A14" s="210"/>
      <c r="B14" s="210"/>
      <c r="C14" s="211"/>
      <c r="D14" s="212"/>
      <c r="E14" s="212"/>
      <c r="F14" s="212"/>
      <c r="G14" s="212"/>
      <c r="H14" s="212"/>
      <c r="I14" s="212"/>
      <c r="J14" s="213" t="s">
        <v>195</v>
      </c>
    </row>
    <row r="15" spans="1:10">
      <c r="A15" s="202"/>
      <c r="B15" s="214"/>
      <c r="C15" s="203" t="s">
        <v>191</v>
      </c>
      <c r="D15" s="204" t="s">
        <v>209</v>
      </c>
      <c r="E15" s="205"/>
      <c r="F15" s="205"/>
      <c r="G15" s="205"/>
      <c r="H15" s="205"/>
      <c r="I15" s="205"/>
      <c r="J15" s="206"/>
    </row>
    <row r="16" spans="1:10">
      <c r="A16" s="207"/>
      <c r="B16" s="154"/>
      <c r="C16" s="208"/>
      <c r="D16" s="172" t="s">
        <v>116</v>
      </c>
      <c r="E16" s="172" t="s">
        <v>117</v>
      </c>
      <c r="F16" s="172" t="s">
        <v>118</v>
      </c>
      <c r="G16" s="172" t="s">
        <v>119</v>
      </c>
      <c r="H16" s="172" t="s">
        <v>120</v>
      </c>
      <c r="I16" s="172" t="s">
        <v>121</v>
      </c>
      <c r="J16" s="172" t="s">
        <v>130</v>
      </c>
    </row>
    <row r="17" spans="1:10">
      <c r="A17" s="142" t="s">
        <v>92</v>
      </c>
      <c r="B17" s="233"/>
      <c r="C17" s="234">
        <f>IF(ISERROR(C9/$B$8),0,C9/$B$8)</f>
        <v>0</v>
      </c>
      <c r="D17" s="234">
        <f t="shared" ref="D17:J17" si="0">IF(ISERROR(D9/$B$8),0,D9/$B$8)</f>
        <v>0</v>
      </c>
      <c r="E17" s="234">
        <f t="shared" si="0"/>
        <v>0</v>
      </c>
      <c r="F17" s="234">
        <f t="shared" si="0"/>
        <v>0</v>
      </c>
      <c r="G17" s="234">
        <f t="shared" si="0"/>
        <v>0</v>
      </c>
      <c r="H17" s="234">
        <f t="shared" si="0"/>
        <v>0</v>
      </c>
      <c r="I17" s="234">
        <f t="shared" si="0"/>
        <v>0</v>
      </c>
      <c r="J17" s="234">
        <f t="shared" si="0"/>
        <v>0</v>
      </c>
    </row>
    <row r="18" spans="1:10">
      <c r="A18" s="202" t="s">
        <v>112</v>
      </c>
      <c r="B18" s="233"/>
      <c r="C18" s="234">
        <f t="shared" ref="C18:J18" si="1">IF(ISERROR(C10/$B$8),0,C10/$B$8)</f>
        <v>0</v>
      </c>
      <c r="D18" s="234">
        <f t="shared" si="1"/>
        <v>0</v>
      </c>
      <c r="E18" s="234">
        <f t="shared" si="1"/>
        <v>0</v>
      </c>
      <c r="F18" s="234">
        <f t="shared" si="1"/>
        <v>0</v>
      </c>
      <c r="G18" s="234">
        <f t="shared" si="1"/>
        <v>0</v>
      </c>
      <c r="H18" s="234">
        <f t="shared" si="1"/>
        <v>0</v>
      </c>
      <c r="I18" s="234">
        <f t="shared" si="1"/>
        <v>0</v>
      </c>
      <c r="J18" s="234">
        <f t="shared" si="1"/>
        <v>0</v>
      </c>
    </row>
    <row r="19" spans="1:10">
      <c r="A19" s="202" t="s">
        <v>140</v>
      </c>
      <c r="B19" s="233"/>
      <c r="C19" s="234">
        <f t="shared" ref="C19:J19" si="2">IF(ISERROR(C11/$B$8),0,C11/$B$8)</f>
        <v>0</v>
      </c>
      <c r="D19" s="234">
        <f t="shared" si="2"/>
        <v>0</v>
      </c>
      <c r="E19" s="234">
        <f t="shared" si="2"/>
        <v>0</v>
      </c>
      <c r="F19" s="234">
        <f t="shared" si="2"/>
        <v>0</v>
      </c>
      <c r="G19" s="234">
        <f t="shared" si="2"/>
        <v>0</v>
      </c>
      <c r="H19" s="234">
        <f t="shared" si="2"/>
        <v>0</v>
      </c>
      <c r="I19" s="234">
        <f t="shared" si="2"/>
        <v>0</v>
      </c>
      <c r="J19" s="234">
        <f t="shared" si="2"/>
        <v>0</v>
      </c>
    </row>
    <row r="20" spans="1:10">
      <c r="A20" s="209" t="s">
        <v>113</v>
      </c>
      <c r="B20" s="233"/>
      <c r="C20" s="234">
        <f t="shared" ref="C20:J20" si="3">IF(ISERROR(C12/$B$8),0,C12/$B$8)</f>
        <v>0</v>
      </c>
      <c r="D20" s="234">
        <f t="shared" si="3"/>
        <v>0</v>
      </c>
      <c r="E20" s="234">
        <f t="shared" si="3"/>
        <v>0</v>
      </c>
      <c r="F20" s="234">
        <f t="shared" si="3"/>
        <v>0</v>
      </c>
      <c r="G20" s="234">
        <f t="shared" si="3"/>
        <v>0</v>
      </c>
      <c r="H20" s="234">
        <f t="shared" si="3"/>
        <v>0</v>
      </c>
      <c r="I20" s="234">
        <f t="shared" si="3"/>
        <v>0</v>
      </c>
      <c r="J20" s="234">
        <f t="shared" si="3"/>
        <v>0</v>
      </c>
    </row>
    <row r="21" spans="1:10">
      <c r="A21" s="142" t="s">
        <v>115</v>
      </c>
      <c r="B21" s="233"/>
      <c r="C21" s="234">
        <f t="shared" ref="C21:J21" si="4">IF(ISERROR(C13/$B$8),0,C13/$B$8)</f>
        <v>0</v>
      </c>
      <c r="D21" s="234">
        <f t="shared" si="4"/>
        <v>0</v>
      </c>
      <c r="E21" s="234">
        <f t="shared" si="4"/>
        <v>0</v>
      </c>
      <c r="F21" s="234">
        <f t="shared" si="4"/>
        <v>0</v>
      </c>
      <c r="G21" s="234">
        <f t="shared" si="4"/>
        <v>0</v>
      </c>
      <c r="H21" s="234">
        <f t="shared" si="4"/>
        <v>0</v>
      </c>
      <c r="I21" s="234">
        <f t="shared" si="4"/>
        <v>0</v>
      </c>
      <c r="J21" s="234">
        <f t="shared" si="4"/>
        <v>0</v>
      </c>
    </row>
    <row r="23" spans="1:10">
      <c r="A23" s="3" t="s">
        <v>196</v>
      </c>
      <c r="J23" s="6" t="s">
        <v>161</v>
      </c>
    </row>
    <row r="24" spans="1:10">
      <c r="A24" s="202"/>
      <c r="B24" s="133"/>
      <c r="C24" s="34" t="s">
        <v>94</v>
      </c>
      <c r="D24" s="34" t="s">
        <v>95</v>
      </c>
      <c r="E24" s="34" t="s">
        <v>96</v>
      </c>
      <c r="F24" s="35" t="s">
        <v>97</v>
      </c>
      <c r="G24" s="15"/>
      <c r="H24" s="17"/>
      <c r="I24" s="18"/>
      <c r="J24" s="19"/>
    </row>
    <row r="25" spans="1:10">
      <c r="A25" s="207"/>
      <c r="B25" s="137"/>
      <c r="C25" s="25"/>
      <c r="D25" s="25"/>
      <c r="E25" s="25"/>
      <c r="F25" s="36" t="s">
        <v>98</v>
      </c>
      <c r="G25" s="22" t="s">
        <v>97</v>
      </c>
      <c r="H25" s="22" t="s">
        <v>98</v>
      </c>
      <c r="I25" s="15"/>
      <c r="J25" s="21"/>
    </row>
    <row r="26" spans="1:10">
      <c r="A26" s="208"/>
      <c r="B26" s="154"/>
      <c r="C26" s="37"/>
      <c r="D26" s="37"/>
      <c r="E26" s="37"/>
      <c r="F26" s="38"/>
      <c r="G26" s="37"/>
      <c r="H26" s="37"/>
      <c r="I26" s="39" t="s">
        <v>99</v>
      </c>
      <c r="J26" s="40" t="s">
        <v>100</v>
      </c>
    </row>
    <row r="27" spans="1:10">
      <c r="A27" s="142" t="s">
        <v>92</v>
      </c>
      <c r="B27" s="238"/>
      <c r="C27" s="232">
        <f>就業誘発効果!G117</f>
        <v>0</v>
      </c>
      <c r="D27" s="232">
        <f>就業誘発効果!H117</f>
        <v>0</v>
      </c>
      <c r="E27" s="232">
        <f>就業誘発効果!I117</f>
        <v>0</v>
      </c>
      <c r="F27" s="232">
        <f>就業誘発効果!J117</f>
        <v>0</v>
      </c>
      <c r="G27" s="232">
        <f>就業誘発効果!K117</f>
        <v>0</v>
      </c>
      <c r="H27" s="232">
        <f>就業誘発効果!L117</f>
        <v>0</v>
      </c>
      <c r="I27" s="232">
        <f>就業誘発効果!M117</f>
        <v>0</v>
      </c>
      <c r="J27" s="232">
        <f>就業誘発効果!N117</f>
        <v>0</v>
      </c>
    </row>
    <row r="28" spans="1:10">
      <c r="A28" s="202" t="s">
        <v>112</v>
      </c>
      <c r="B28" s="238"/>
      <c r="C28" s="232">
        <f>就業誘発効果!O117</f>
        <v>0</v>
      </c>
      <c r="D28" s="232">
        <f>就業誘発効果!P117</f>
        <v>0</v>
      </c>
      <c r="E28" s="232">
        <f>就業誘発効果!Q117</f>
        <v>0</v>
      </c>
      <c r="F28" s="232">
        <f>就業誘発効果!R117</f>
        <v>0</v>
      </c>
      <c r="G28" s="232">
        <f>就業誘発効果!S117</f>
        <v>0</v>
      </c>
      <c r="H28" s="232">
        <f>就業誘発効果!T117</f>
        <v>0</v>
      </c>
      <c r="I28" s="232">
        <f>就業誘発効果!U117</f>
        <v>0</v>
      </c>
      <c r="J28" s="232">
        <f>就業誘発効果!V117</f>
        <v>0</v>
      </c>
    </row>
    <row r="29" spans="1:10">
      <c r="A29" s="202" t="s">
        <v>140</v>
      </c>
      <c r="B29" s="238"/>
      <c r="C29" s="232">
        <f>就業誘発効果!W117</f>
        <v>0</v>
      </c>
      <c r="D29" s="232">
        <f>就業誘発効果!X117</f>
        <v>0</v>
      </c>
      <c r="E29" s="232">
        <f>就業誘発効果!Y117</f>
        <v>0</v>
      </c>
      <c r="F29" s="232">
        <f>就業誘発効果!Z117</f>
        <v>0</v>
      </c>
      <c r="G29" s="232">
        <f>就業誘発効果!AA117</f>
        <v>0</v>
      </c>
      <c r="H29" s="232">
        <f>就業誘発効果!AB117</f>
        <v>0</v>
      </c>
      <c r="I29" s="232">
        <f>就業誘発効果!AC117</f>
        <v>0</v>
      </c>
      <c r="J29" s="232">
        <f>就業誘発効果!AD117</f>
        <v>0</v>
      </c>
    </row>
    <row r="30" spans="1:10">
      <c r="A30" s="209" t="s">
        <v>113</v>
      </c>
      <c r="B30" s="238"/>
      <c r="C30" s="232">
        <f>就業誘発効果!AE117</f>
        <v>0</v>
      </c>
      <c r="D30" s="232">
        <f>就業誘発効果!AF117</f>
        <v>0</v>
      </c>
      <c r="E30" s="232">
        <f>就業誘発効果!AG117</f>
        <v>0</v>
      </c>
      <c r="F30" s="232">
        <f>就業誘発効果!AH117</f>
        <v>0</v>
      </c>
      <c r="G30" s="232">
        <f>就業誘発効果!AI117</f>
        <v>0</v>
      </c>
      <c r="H30" s="232">
        <f>就業誘発効果!AJ117</f>
        <v>0</v>
      </c>
      <c r="I30" s="232">
        <f>就業誘発効果!AK117</f>
        <v>0</v>
      </c>
      <c r="J30" s="232">
        <f>就業誘発効果!AL117</f>
        <v>0</v>
      </c>
    </row>
    <row r="31" spans="1:10">
      <c r="A31" s="142" t="s">
        <v>115</v>
      </c>
      <c r="B31" s="238"/>
      <c r="C31" s="231">
        <f>就業誘発効果!AM117</f>
        <v>0</v>
      </c>
      <c r="D31" s="231">
        <f>就業誘発効果!AN117</f>
        <v>0</v>
      </c>
      <c r="E31" s="231">
        <f>就業誘発効果!AO117</f>
        <v>0</v>
      </c>
      <c r="F31" s="231">
        <f>就業誘発効果!AP117</f>
        <v>0</v>
      </c>
      <c r="G31" s="231">
        <f>就業誘発効果!AQ117</f>
        <v>0</v>
      </c>
      <c r="H31" s="231">
        <f>就業誘発効果!AR117</f>
        <v>0</v>
      </c>
      <c r="I31" s="231">
        <f>就業誘発効果!AS117</f>
        <v>0</v>
      </c>
      <c r="J31" s="231">
        <f>就業誘発効果!AT117</f>
        <v>0</v>
      </c>
    </row>
    <row r="32" spans="1:10">
      <c r="B32" s="3" t="s">
        <v>232</v>
      </c>
    </row>
  </sheetData>
  <mergeCells count="1">
    <mergeCell ref="B3:J3"/>
  </mergeCells>
  <phoneticPr fontId="3"/>
  <pageMargins left="0.7" right="0.7" top="0.75" bottom="0.75" header="0.3" footer="0.3"/>
  <pageSetup paperSize="9" scale="75" orientation="landscape" cellComments="asDisplayed" r:id="rId1"/>
  <headerFooter scaleWithDoc="0">
    <oddHeader>&amp;L&amp;A</oddHeader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K58"/>
  <sheetViews>
    <sheetView view="pageBreakPreview" zoomScaleNormal="100" zoomScaleSheetLayoutView="100" workbookViewId="0">
      <pane xSplit="3" ySplit="7" topLeftCell="D8" activePane="bottomRight" state="frozen"/>
      <selection activeCell="H64" sqref="H64"/>
      <selection pane="topRight" activeCell="H64" sqref="H64"/>
      <selection pane="bottomLeft" activeCell="H64" sqref="H64"/>
      <selection pane="bottomRight"/>
    </sheetView>
  </sheetViews>
  <sheetFormatPr defaultColWidth="9.140625" defaultRowHeight="13.5"/>
  <cols>
    <col min="1" max="2" width="3.85546875" style="3" customWidth="1"/>
    <col min="3" max="3" width="29" style="3" bestFit="1" customWidth="1"/>
    <col min="4" max="34" width="13.7109375" style="3" customWidth="1"/>
    <col min="35" max="16384" width="9.140625" style="3"/>
  </cols>
  <sheetData>
    <row r="1" spans="1:34" ht="17.25">
      <c r="D1" s="46" t="str">
        <f>与件データ!$A$1</f>
        <v>平成２７年（２０１５年）岐阜県産業連関表による経済波及効果分析システム（Ripple2022）</v>
      </c>
      <c r="O1" s="116"/>
      <c r="Y1" s="116"/>
    </row>
    <row r="2" spans="1:34" ht="17.25">
      <c r="D2" s="46" t="s">
        <v>524</v>
      </c>
      <c r="O2" s="116"/>
      <c r="Y2" s="116"/>
    </row>
    <row r="3" spans="1:34">
      <c r="D3" s="538" t="str">
        <f>IF(与件データ!$D$2="","分析テーマ名未入力",CONCATENATE(与件データ!$C$2,与件データ!$D$2))</f>
        <v>分析テーマ名未入力</v>
      </c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8" t="str">
        <f>IF(与件データ!$D$2="","分析テーマ名未入力",CONCATENATE(与件データ!$C$2,与件データ!$D$2))</f>
        <v>分析テーマ名未入力</v>
      </c>
      <c r="P3" s="539"/>
      <c r="Q3" s="539"/>
      <c r="R3" s="539"/>
      <c r="S3" s="539"/>
      <c r="T3" s="539"/>
      <c r="U3" s="539"/>
      <c r="V3" s="539"/>
      <c r="W3" s="539"/>
      <c r="X3" s="539"/>
      <c r="Y3" s="538" t="str">
        <f>IF(与件データ!$D$2="","分析テーマ名未入力",CONCATENATE(与件データ!$C$2,与件データ!$D$2))</f>
        <v>分析テーマ名未入力</v>
      </c>
      <c r="Z3" s="539"/>
      <c r="AA3" s="539"/>
      <c r="AB3" s="539"/>
      <c r="AC3" s="539"/>
      <c r="AD3" s="539"/>
      <c r="AE3" s="539"/>
      <c r="AF3" s="539"/>
      <c r="AG3" s="539"/>
      <c r="AH3" s="539"/>
    </row>
    <row r="4" spans="1:34">
      <c r="N4" s="6" t="s">
        <v>153</v>
      </c>
      <c r="O4" s="116"/>
      <c r="X4" s="6" t="s">
        <v>153</v>
      </c>
      <c r="Y4" s="116"/>
      <c r="AH4" s="6" t="s">
        <v>153</v>
      </c>
    </row>
    <row r="5" spans="1:34">
      <c r="A5" s="117"/>
      <c r="B5" s="95"/>
      <c r="C5" s="118"/>
      <c r="D5" s="145" t="s">
        <v>125</v>
      </c>
      <c r="E5" s="119" t="s">
        <v>114</v>
      </c>
      <c r="F5" s="120"/>
      <c r="G5" s="120"/>
      <c r="H5" s="120"/>
      <c r="I5" s="121"/>
      <c r="J5" s="119" t="s">
        <v>191</v>
      </c>
      <c r="K5" s="120"/>
      <c r="L5" s="120"/>
      <c r="M5" s="120"/>
      <c r="N5" s="121"/>
      <c r="O5" s="119" t="s">
        <v>91</v>
      </c>
      <c r="P5" s="120"/>
      <c r="Q5" s="120"/>
      <c r="R5" s="120"/>
      <c r="S5" s="121"/>
      <c r="T5" s="119" t="s">
        <v>192</v>
      </c>
      <c r="U5" s="120"/>
      <c r="V5" s="120"/>
      <c r="W5" s="120"/>
      <c r="X5" s="121"/>
      <c r="Y5" s="119" t="s">
        <v>127</v>
      </c>
      <c r="Z5" s="120"/>
      <c r="AA5" s="120"/>
      <c r="AB5" s="120"/>
      <c r="AC5" s="121"/>
      <c r="AD5" s="119" t="s">
        <v>194</v>
      </c>
      <c r="AE5" s="120"/>
      <c r="AF5" s="120"/>
      <c r="AG5" s="120"/>
      <c r="AH5" s="121"/>
    </row>
    <row r="6" spans="1:34" ht="27">
      <c r="A6" s="122"/>
      <c r="B6" s="81"/>
      <c r="C6" s="123"/>
      <c r="D6" s="124" t="s">
        <v>123</v>
      </c>
      <c r="E6" s="125" t="s">
        <v>92</v>
      </c>
      <c r="F6" s="126" t="s">
        <v>112</v>
      </c>
      <c r="G6" s="126" t="s">
        <v>140</v>
      </c>
      <c r="H6" s="126" t="s">
        <v>113</v>
      </c>
      <c r="I6" s="127" t="s">
        <v>115</v>
      </c>
      <c r="J6" s="125" t="s">
        <v>92</v>
      </c>
      <c r="K6" s="126" t="s">
        <v>112</v>
      </c>
      <c r="L6" s="128" t="s">
        <v>140</v>
      </c>
      <c r="M6" s="126" t="s">
        <v>113</v>
      </c>
      <c r="N6" s="127" t="s">
        <v>115</v>
      </c>
      <c r="O6" s="125" t="s">
        <v>92</v>
      </c>
      <c r="P6" s="126" t="s">
        <v>112</v>
      </c>
      <c r="Q6" s="128" t="s">
        <v>140</v>
      </c>
      <c r="R6" s="126" t="s">
        <v>113</v>
      </c>
      <c r="S6" s="127" t="s">
        <v>115</v>
      </c>
      <c r="T6" s="125" t="s">
        <v>92</v>
      </c>
      <c r="U6" s="126" t="s">
        <v>112</v>
      </c>
      <c r="V6" s="128" t="s">
        <v>140</v>
      </c>
      <c r="W6" s="126" t="s">
        <v>113</v>
      </c>
      <c r="X6" s="127" t="s">
        <v>115</v>
      </c>
      <c r="Y6" s="125" t="s">
        <v>92</v>
      </c>
      <c r="Z6" s="126" t="s">
        <v>112</v>
      </c>
      <c r="AA6" s="128" t="s">
        <v>140</v>
      </c>
      <c r="AB6" s="126" t="s">
        <v>113</v>
      </c>
      <c r="AC6" s="127" t="s">
        <v>115</v>
      </c>
      <c r="AD6" s="125" t="s">
        <v>92</v>
      </c>
      <c r="AE6" s="126" t="s">
        <v>112</v>
      </c>
      <c r="AF6" s="128" t="s">
        <v>140</v>
      </c>
      <c r="AG6" s="126" t="s">
        <v>113</v>
      </c>
      <c r="AH6" s="127" t="s">
        <v>115</v>
      </c>
    </row>
    <row r="7" spans="1:34">
      <c r="A7" s="129"/>
      <c r="B7" s="130"/>
      <c r="C7" s="131"/>
      <c r="D7" s="123"/>
      <c r="E7" s="125"/>
      <c r="F7" s="132"/>
      <c r="G7" s="132"/>
      <c r="H7" s="132"/>
      <c r="I7" s="127"/>
      <c r="J7" s="125"/>
      <c r="K7" s="132"/>
      <c r="L7" s="80"/>
      <c r="M7" s="132"/>
      <c r="N7" s="127"/>
      <c r="O7" s="125"/>
      <c r="P7" s="132"/>
      <c r="Q7" s="80"/>
      <c r="R7" s="132"/>
      <c r="S7" s="127"/>
      <c r="T7" s="125"/>
      <c r="U7" s="132"/>
      <c r="V7" s="80"/>
      <c r="W7" s="132"/>
      <c r="X7" s="127"/>
      <c r="Y7" s="125"/>
      <c r="Z7" s="132"/>
      <c r="AA7" s="80"/>
      <c r="AB7" s="132"/>
      <c r="AC7" s="127"/>
      <c r="AD7" s="125"/>
      <c r="AE7" s="132"/>
      <c r="AF7" s="80"/>
      <c r="AG7" s="132"/>
      <c r="AH7" s="127"/>
    </row>
    <row r="8" spans="1:34" s="134" customFormat="1">
      <c r="A8" s="361" t="s">
        <v>425</v>
      </c>
      <c r="B8" s="362"/>
      <c r="C8" s="133" t="s">
        <v>633</v>
      </c>
      <c r="D8" s="421">
        <f>SUMIF('波及効果（粗付加価値部門等内訳）'!$A$8:$A$115,$A8,'波及効果（粗付加価値部門等内訳）'!G$8:G$115)</f>
        <v>0</v>
      </c>
      <c r="E8" s="235">
        <f>SUMIF('波及効果（粗付加価値部門等内訳）'!$A$8:$A$115,$A8,'波及効果（粗付加価値部門等内訳）'!Q$8:Q$115)</f>
        <v>0</v>
      </c>
      <c r="F8" s="235">
        <f>SUMIF('波及効果（粗付加価値部門等内訳）'!$A$8:$A$115,$A8,'波及効果（粗付加価値部門等内訳）'!AA$8:AA$115)</f>
        <v>0</v>
      </c>
      <c r="G8" s="235">
        <f>SUMIF('波及効果（粗付加価値部門等内訳）'!$A$8:$A$115,$A8,'波及効果（粗付加価値部門等内訳）'!AK$8:AK$115)</f>
        <v>0</v>
      </c>
      <c r="H8" s="235">
        <f>SUMIF('波及効果（粗付加価値部門等内訳）'!$A$8:$A$115,$A8,'波及効果（粗付加価値部門等内訳）'!AU$8:AU$115)</f>
        <v>0</v>
      </c>
      <c r="I8" s="235">
        <f>SUMIF('波及効果（粗付加価値部門等内訳）'!$A$8:$A$115,$A8,'波及効果（粗付加価値部門等内訳）'!BE$8:BE$115)</f>
        <v>0</v>
      </c>
      <c r="J8" s="174">
        <f t="shared" ref="J8:J48" si="0">IFERROR(E8/$D$48,0)</f>
        <v>0</v>
      </c>
      <c r="K8" s="174">
        <f t="shared" ref="K8:K48" si="1">IFERROR(F8/$D$48,0)</f>
        <v>0</v>
      </c>
      <c r="L8" s="174">
        <f t="shared" ref="L8:L48" si="2">IFERROR(G8/$D$48,0)</f>
        <v>0</v>
      </c>
      <c r="M8" s="174">
        <f t="shared" ref="M8:M48" si="3">IFERROR(H8/$D$48,0)</f>
        <v>0</v>
      </c>
      <c r="N8" s="174">
        <f t="shared" ref="N8:N48" si="4">IFERROR(I8/$D$48,0)</f>
        <v>0</v>
      </c>
      <c r="O8" s="235">
        <f>SUMIF('波及効果（粗付加価値部門等内訳）'!$A$8:$A$115,$A8,'波及効果（粗付加価値部門等内訳）'!P$8:P$115)</f>
        <v>0</v>
      </c>
      <c r="P8" s="235">
        <f>SUMIF('波及効果（粗付加価値部門等内訳）'!$A$8:$A$115,$A8,'波及効果（粗付加価値部門等内訳）'!Z$8:Z$115)</f>
        <v>0</v>
      </c>
      <c r="Q8" s="235">
        <f>SUMIF('波及効果（粗付加価値部門等内訳）'!$A$8:$A$115,$A8,'波及効果（粗付加価値部門等内訳）'!AJ$8:AJ$115)</f>
        <v>0</v>
      </c>
      <c r="R8" s="235">
        <f>SUMIF('波及効果（粗付加価値部門等内訳）'!$A$8:$A$115,$A8,'波及効果（粗付加価値部門等内訳）'!AT$8:AT$115)</f>
        <v>0</v>
      </c>
      <c r="S8" s="235">
        <f>SUMIF('波及効果（粗付加価値部門等内訳）'!$A$8:$A$115,$A8,'波及効果（粗付加価値部門等内訳）'!BD$8:BD$115)</f>
        <v>0</v>
      </c>
      <c r="T8" s="174">
        <f t="shared" ref="T8:T42" si="5">IFERROR(O8/$D$48,0)</f>
        <v>0</v>
      </c>
      <c r="U8" s="174">
        <f t="shared" ref="U8:U42" si="6">IFERROR(P8/$D$48,0)</f>
        <v>0</v>
      </c>
      <c r="V8" s="174">
        <f t="shared" ref="V8:V42" si="7">IFERROR(Q8/$D$48,0)</f>
        <v>0</v>
      </c>
      <c r="W8" s="174">
        <f t="shared" ref="W8:W42" si="8">IFERROR(R8/$D$48,0)</f>
        <v>0</v>
      </c>
      <c r="X8" s="174">
        <f t="shared" ref="X8:X42" si="9">IFERROR(S8/$D$48,0)</f>
        <v>0</v>
      </c>
      <c r="Y8" s="235">
        <f>SUMIF('波及効果（粗付加価値部門等内訳）'!$A$8:$A$115,$A8,'波及効果（粗付加価値部門等内訳）'!J$8:J$115)</f>
        <v>0</v>
      </c>
      <c r="Z8" s="235">
        <f>SUMIF('波及効果（粗付加価値部門等内訳）'!$A$8:$A$115,$A8,'波及効果（粗付加価値部門等内訳）'!T$8:T$115)</f>
        <v>0</v>
      </c>
      <c r="AA8" s="235">
        <f>SUMIF('波及効果（粗付加価値部門等内訳）'!$A$8:$A$115,$A8,'波及効果（粗付加価値部門等内訳）'!AD$8:AD$115)</f>
        <v>0</v>
      </c>
      <c r="AB8" s="235">
        <f>SUMIF('波及効果（粗付加価値部門等内訳）'!$A$8:$A$115,$A8,'波及効果（粗付加価値部門等内訳）'!AN$8:AN$115)</f>
        <v>0</v>
      </c>
      <c r="AC8" s="235">
        <f>SUMIF('波及効果（粗付加価値部門等内訳）'!$A$8:$A$115,$A8,'波及効果（粗付加価値部門等内訳）'!AX$8:AX$115)</f>
        <v>0</v>
      </c>
      <c r="AD8" s="174">
        <f t="shared" ref="AD8:AD42" si="10">IFERROR(Y8/$D$48,0)</f>
        <v>0</v>
      </c>
      <c r="AE8" s="174">
        <f t="shared" ref="AE8:AE42" si="11">IFERROR(Z8/$D$48,0)</f>
        <v>0</v>
      </c>
      <c r="AF8" s="174">
        <f t="shared" ref="AF8:AF42" si="12">IFERROR(AA8/$D$48,0)</f>
        <v>0</v>
      </c>
      <c r="AG8" s="174">
        <f t="shared" ref="AG8:AG42" si="13">IFERROR(AB8/$D$48,0)</f>
        <v>0</v>
      </c>
      <c r="AH8" s="174">
        <f t="shared" ref="AH8:AH42" si="14">IFERROR(AC8/$D$48,0)</f>
        <v>0</v>
      </c>
    </row>
    <row r="9" spans="1:34" s="134" customFormat="1">
      <c r="A9" s="135" t="s">
        <v>426</v>
      </c>
      <c r="B9" s="136"/>
      <c r="C9" s="137" t="s">
        <v>166</v>
      </c>
      <c r="D9" s="422">
        <f>SUMIF('波及効果（粗付加価値部門等内訳）'!$A$8:$A$115,$A9,'波及効果（粗付加価値部門等内訳）'!G$8:G$115)</f>
        <v>0</v>
      </c>
      <c r="E9" s="236">
        <f>SUMIF('波及効果（粗付加価値部門等内訳）'!$A$8:$A$115,$A9,'波及効果（粗付加価値部門等内訳）'!Q$8:Q$115)</f>
        <v>0</v>
      </c>
      <c r="F9" s="236">
        <f>SUMIF('波及効果（粗付加価値部門等内訳）'!$A$8:$A$115,$A9,'波及効果（粗付加価値部門等内訳）'!AA$8:AA$115)</f>
        <v>0</v>
      </c>
      <c r="G9" s="236">
        <f>SUMIF('波及効果（粗付加価値部門等内訳）'!$A$8:$A$115,$A9,'波及効果（粗付加価値部門等内訳）'!AK$8:AK$115)</f>
        <v>0</v>
      </c>
      <c r="H9" s="236">
        <f>SUMIF('波及効果（粗付加価値部門等内訳）'!$A$8:$A$115,$A9,'波及効果（粗付加価値部門等内訳）'!AU$8:AU$115)</f>
        <v>0</v>
      </c>
      <c r="I9" s="236">
        <f>SUMIF('波及効果（粗付加価値部門等内訳）'!$A$8:$A$115,$A9,'波及効果（粗付加価値部門等内訳）'!BE$8:BE$115)</f>
        <v>0</v>
      </c>
      <c r="J9" s="241">
        <f t="shared" si="0"/>
        <v>0</v>
      </c>
      <c r="K9" s="241">
        <f t="shared" si="1"/>
        <v>0</v>
      </c>
      <c r="L9" s="241">
        <f t="shared" si="2"/>
        <v>0</v>
      </c>
      <c r="M9" s="241">
        <f t="shared" si="3"/>
        <v>0</v>
      </c>
      <c r="N9" s="241">
        <f t="shared" si="4"/>
        <v>0</v>
      </c>
      <c r="O9" s="236">
        <f>SUMIF('波及効果（粗付加価値部門等内訳）'!$A$8:$A$115,$A9,'波及効果（粗付加価値部門等内訳）'!P$8:P$115)</f>
        <v>0</v>
      </c>
      <c r="P9" s="236">
        <f>SUMIF('波及効果（粗付加価値部門等内訳）'!$A$8:$A$115,$A9,'波及効果（粗付加価値部門等内訳）'!Z$8:Z$115)</f>
        <v>0</v>
      </c>
      <c r="Q9" s="236">
        <f>SUMIF('波及効果（粗付加価値部門等内訳）'!$A$8:$A$115,$A9,'波及効果（粗付加価値部門等内訳）'!AJ$8:AJ$115)</f>
        <v>0</v>
      </c>
      <c r="R9" s="236">
        <f>SUMIF('波及効果（粗付加価値部門等内訳）'!$A$8:$A$115,$A9,'波及効果（粗付加価値部門等内訳）'!AT$8:AT$115)</f>
        <v>0</v>
      </c>
      <c r="S9" s="236">
        <f>SUMIF('波及効果（粗付加価値部門等内訳）'!$A$8:$A$115,$A9,'波及効果（粗付加価値部門等内訳）'!BD$8:BD$115)</f>
        <v>0</v>
      </c>
      <c r="T9" s="241">
        <f t="shared" si="5"/>
        <v>0</v>
      </c>
      <c r="U9" s="241">
        <f t="shared" si="6"/>
        <v>0</v>
      </c>
      <c r="V9" s="241">
        <f t="shared" si="7"/>
        <v>0</v>
      </c>
      <c r="W9" s="241">
        <f t="shared" si="8"/>
        <v>0</v>
      </c>
      <c r="X9" s="241">
        <f t="shared" si="9"/>
        <v>0</v>
      </c>
      <c r="Y9" s="236">
        <f>SUMIF('波及効果（粗付加価値部門等内訳）'!$A$8:$A$115,$A9,'波及効果（粗付加価値部門等内訳）'!J$8:J$115)</f>
        <v>0</v>
      </c>
      <c r="Z9" s="236">
        <f>SUMIF('波及効果（粗付加価値部門等内訳）'!$A$8:$A$115,$A9,'波及効果（粗付加価値部門等内訳）'!T$8:T$115)</f>
        <v>0</v>
      </c>
      <c r="AA9" s="236">
        <f>SUMIF('波及効果（粗付加価値部門等内訳）'!$A$8:$A$115,$A9,'波及効果（粗付加価値部門等内訳）'!AD$8:AD$115)</f>
        <v>0</v>
      </c>
      <c r="AB9" s="236">
        <f>SUMIF('波及効果（粗付加価値部門等内訳）'!$A$8:$A$115,$A9,'波及効果（粗付加価値部門等内訳）'!AN$8:AN$115)</f>
        <v>0</v>
      </c>
      <c r="AC9" s="236">
        <f>SUMIF('波及効果（粗付加価値部門等内訳）'!$A$8:$A$115,$A9,'波及効果（粗付加価値部門等内訳）'!AX$8:AX$115)</f>
        <v>0</v>
      </c>
      <c r="AD9" s="241">
        <f t="shared" si="10"/>
        <v>0</v>
      </c>
      <c r="AE9" s="241">
        <f t="shared" si="11"/>
        <v>0</v>
      </c>
      <c r="AF9" s="241">
        <f t="shared" si="12"/>
        <v>0</v>
      </c>
      <c r="AG9" s="241">
        <f t="shared" si="13"/>
        <v>0</v>
      </c>
      <c r="AH9" s="241">
        <f t="shared" si="14"/>
        <v>0</v>
      </c>
    </row>
    <row r="10" spans="1:34" s="134" customFormat="1">
      <c r="A10" s="135" t="s">
        <v>428</v>
      </c>
      <c r="B10" s="136"/>
      <c r="C10" s="137" t="s">
        <v>167</v>
      </c>
      <c r="D10" s="422">
        <f>SUMIF('波及効果（粗付加価値部門等内訳）'!$A$8:$A$115,$A10,'波及効果（粗付加価値部門等内訳）'!G$8:G$115)</f>
        <v>0</v>
      </c>
      <c r="E10" s="236">
        <f>SUMIF('波及効果（粗付加価値部門等内訳）'!$A$8:$A$115,$A10,'波及効果（粗付加価値部門等内訳）'!Q$8:Q$115)</f>
        <v>0</v>
      </c>
      <c r="F10" s="236">
        <f>SUMIF('波及効果（粗付加価値部門等内訳）'!$A$8:$A$115,$A10,'波及効果（粗付加価値部門等内訳）'!AA$8:AA$115)</f>
        <v>0</v>
      </c>
      <c r="G10" s="236">
        <f>SUMIF('波及効果（粗付加価値部門等内訳）'!$A$8:$A$115,$A10,'波及効果（粗付加価値部門等内訳）'!AK$8:AK$115)</f>
        <v>0</v>
      </c>
      <c r="H10" s="236">
        <f>SUMIF('波及効果（粗付加価値部門等内訳）'!$A$8:$A$115,$A10,'波及効果（粗付加価値部門等内訳）'!AU$8:AU$115)</f>
        <v>0</v>
      </c>
      <c r="I10" s="236">
        <f>SUMIF('波及効果（粗付加価値部門等内訳）'!$A$8:$A$115,$A10,'波及効果（粗付加価値部門等内訳）'!BE$8:BE$115)</f>
        <v>0</v>
      </c>
      <c r="J10" s="241">
        <f t="shared" si="0"/>
        <v>0</v>
      </c>
      <c r="K10" s="241">
        <f t="shared" si="1"/>
        <v>0</v>
      </c>
      <c r="L10" s="241">
        <f t="shared" si="2"/>
        <v>0</v>
      </c>
      <c r="M10" s="241">
        <f t="shared" si="3"/>
        <v>0</v>
      </c>
      <c r="N10" s="241">
        <f t="shared" si="4"/>
        <v>0</v>
      </c>
      <c r="O10" s="236">
        <f>SUMIF('波及効果（粗付加価値部門等内訳）'!$A$8:$A$115,$A10,'波及効果（粗付加価値部門等内訳）'!P$8:P$115)</f>
        <v>0</v>
      </c>
      <c r="P10" s="236">
        <f>SUMIF('波及効果（粗付加価値部門等内訳）'!$A$8:$A$115,$A10,'波及効果（粗付加価値部門等内訳）'!Z$8:Z$115)</f>
        <v>0</v>
      </c>
      <c r="Q10" s="236">
        <f>SUMIF('波及効果（粗付加価値部門等内訳）'!$A$8:$A$115,$A10,'波及効果（粗付加価値部門等内訳）'!AJ$8:AJ$115)</f>
        <v>0</v>
      </c>
      <c r="R10" s="236">
        <f>SUMIF('波及効果（粗付加価値部門等内訳）'!$A$8:$A$115,$A10,'波及効果（粗付加価値部門等内訳）'!AT$8:AT$115)</f>
        <v>0</v>
      </c>
      <c r="S10" s="236">
        <f>SUMIF('波及効果（粗付加価値部門等内訳）'!$A$8:$A$115,$A10,'波及効果（粗付加価値部門等内訳）'!BD$8:BD$115)</f>
        <v>0</v>
      </c>
      <c r="T10" s="241">
        <f t="shared" si="5"/>
        <v>0</v>
      </c>
      <c r="U10" s="241">
        <f t="shared" si="6"/>
        <v>0</v>
      </c>
      <c r="V10" s="241">
        <f t="shared" si="7"/>
        <v>0</v>
      </c>
      <c r="W10" s="241">
        <f t="shared" si="8"/>
        <v>0</v>
      </c>
      <c r="X10" s="241">
        <f t="shared" si="9"/>
        <v>0</v>
      </c>
      <c r="Y10" s="236">
        <f>SUMIF('波及効果（粗付加価値部門等内訳）'!$A$8:$A$115,$A10,'波及効果（粗付加価値部門等内訳）'!J$8:J$115)</f>
        <v>0</v>
      </c>
      <c r="Z10" s="236">
        <f>SUMIF('波及効果（粗付加価値部門等内訳）'!$A$8:$A$115,$A10,'波及効果（粗付加価値部門等内訳）'!T$8:T$115)</f>
        <v>0</v>
      </c>
      <c r="AA10" s="236">
        <f>SUMIF('波及効果（粗付加価値部門等内訳）'!$A$8:$A$115,$A10,'波及効果（粗付加価値部門等内訳）'!AD$8:AD$115)</f>
        <v>0</v>
      </c>
      <c r="AB10" s="236">
        <f>SUMIF('波及効果（粗付加価値部門等内訳）'!$A$8:$A$115,$A10,'波及効果（粗付加価値部門等内訳）'!AN$8:AN$115)</f>
        <v>0</v>
      </c>
      <c r="AC10" s="236">
        <f>SUMIF('波及効果（粗付加価値部門等内訳）'!$A$8:$A$115,$A10,'波及効果（粗付加価値部門等内訳）'!AX$8:AX$115)</f>
        <v>0</v>
      </c>
      <c r="AD10" s="241">
        <f t="shared" si="10"/>
        <v>0</v>
      </c>
      <c r="AE10" s="241">
        <f t="shared" si="11"/>
        <v>0</v>
      </c>
      <c r="AF10" s="241">
        <f t="shared" si="12"/>
        <v>0</v>
      </c>
      <c r="AG10" s="241">
        <f t="shared" si="13"/>
        <v>0</v>
      </c>
      <c r="AH10" s="241">
        <f t="shared" si="14"/>
        <v>0</v>
      </c>
    </row>
    <row r="11" spans="1:34" s="134" customFormat="1">
      <c r="A11" s="135"/>
      <c r="B11" s="136" t="s">
        <v>429</v>
      </c>
      <c r="C11" s="215" t="s">
        <v>168</v>
      </c>
      <c r="D11" s="422">
        <f>SUMIF('波及効果（粗付加価値部門等内訳）'!$C$8:$C$115,$B11,'波及効果（粗付加価値部門等内訳）'!G$8:G$115)</f>
        <v>0</v>
      </c>
      <c r="E11" s="236">
        <f>SUMIF('波及効果（粗付加価値部門等内訳）'!$C$8:$C$115,$B11,'波及効果（粗付加価値部門等内訳）'!Q$8:Q$115)</f>
        <v>0</v>
      </c>
      <c r="F11" s="236">
        <f>SUMIF('波及効果（粗付加価値部門等内訳）'!$C$8:$C$115,$B11,'波及効果（粗付加価値部門等内訳）'!AA$8:AA$115)</f>
        <v>0</v>
      </c>
      <c r="G11" s="236">
        <f>SUMIF('波及効果（粗付加価値部門等内訳）'!$C$8:$C$115,$B11,'波及効果（粗付加価値部門等内訳）'!AK$8:AK$115)</f>
        <v>0</v>
      </c>
      <c r="H11" s="236">
        <f>SUMIF('波及効果（粗付加価値部門等内訳）'!$C$8:$C$115,$B11,'波及効果（粗付加価値部門等内訳）'!AU$8:AU$115)</f>
        <v>0</v>
      </c>
      <c r="I11" s="236">
        <f>SUMIF('波及効果（粗付加価値部門等内訳）'!$C$8:$C$115,$B11,'波及効果（粗付加価値部門等内訳）'!BE$8:BE$115)</f>
        <v>0</v>
      </c>
      <c r="J11" s="241">
        <f t="shared" si="0"/>
        <v>0</v>
      </c>
      <c r="K11" s="241">
        <f t="shared" si="1"/>
        <v>0</v>
      </c>
      <c r="L11" s="241">
        <f t="shared" si="2"/>
        <v>0</v>
      </c>
      <c r="M11" s="241">
        <f t="shared" si="3"/>
        <v>0</v>
      </c>
      <c r="N11" s="241">
        <f t="shared" si="4"/>
        <v>0</v>
      </c>
      <c r="O11" s="236">
        <f>SUMIF('波及効果（粗付加価値部門等内訳）'!$C$8:$C$115,$B11,'波及効果（粗付加価値部門等内訳）'!P$8:P$115)</f>
        <v>0</v>
      </c>
      <c r="P11" s="236">
        <f>SUMIF('波及効果（粗付加価値部門等内訳）'!$C$8:$C$115,$B11,'波及効果（粗付加価値部門等内訳）'!Z$8:Z$115)</f>
        <v>0</v>
      </c>
      <c r="Q11" s="236">
        <f>SUMIF('波及効果（粗付加価値部門等内訳）'!$C$8:$C$115,$B11,'波及効果（粗付加価値部門等内訳）'!AJ$8:AJ$115)</f>
        <v>0</v>
      </c>
      <c r="R11" s="236">
        <f>SUMIF('波及効果（粗付加価値部門等内訳）'!$C$8:$C$115,$B11,'波及効果（粗付加価値部門等内訳）'!AT$8:AT$115)</f>
        <v>0</v>
      </c>
      <c r="S11" s="236">
        <f>SUMIF('波及効果（粗付加価値部門等内訳）'!$C$8:$C$115,$B11,'波及効果（粗付加価値部門等内訳）'!BD$8:BD$115)</f>
        <v>0</v>
      </c>
      <c r="T11" s="241">
        <f t="shared" si="5"/>
        <v>0</v>
      </c>
      <c r="U11" s="241">
        <f t="shared" si="6"/>
        <v>0</v>
      </c>
      <c r="V11" s="241">
        <f t="shared" si="7"/>
        <v>0</v>
      </c>
      <c r="W11" s="241">
        <f t="shared" si="8"/>
        <v>0</v>
      </c>
      <c r="X11" s="241">
        <f t="shared" si="9"/>
        <v>0</v>
      </c>
      <c r="Y11" s="236">
        <f>SUMIF('波及効果（粗付加価値部門等内訳）'!$C$8:$C$115,$B11,'波及効果（粗付加価値部門等内訳）'!J$8:J$115)</f>
        <v>0</v>
      </c>
      <c r="Z11" s="236">
        <f>SUMIF('波及効果（粗付加価値部門等内訳）'!$C$8:$C$115,$B11,'波及効果（粗付加価値部門等内訳）'!T$8:T$115)</f>
        <v>0</v>
      </c>
      <c r="AA11" s="236">
        <f>SUMIF('波及効果（粗付加価値部門等内訳）'!$C$8:$C$115,$B11,'波及効果（粗付加価値部門等内訳）'!AD$8:AD$115)</f>
        <v>0</v>
      </c>
      <c r="AB11" s="236">
        <f>SUMIF('波及効果（粗付加価値部門等内訳）'!$C$8:$C$115,$B11,'波及効果（粗付加価値部門等内訳）'!AN$8:AN$115)</f>
        <v>0</v>
      </c>
      <c r="AC11" s="236">
        <f>SUMIF('波及効果（粗付加価値部門等内訳）'!$C$8:$C$115,$B11,'波及効果（粗付加価値部門等内訳）'!AX$8:AX$115)</f>
        <v>0</v>
      </c>
      <c r="AD11" s="241">
        <f t="shared" si="10"/>
        <v>0</v>
      </c>
      <c r="AE11" s="241">
        <f t="shared" si="11"/>
        <v>0</v>
      </c>
      <c r="AF11" s="241">
        <f t="shared" si="12"/>
        <v>0</v>
      </c>
      <c r="AG11" s="241">
        <f t="shared" si="13"/>
        <v>0</v>
      </c>
      <c r="AH11" s="241">
        <f t="shared" si="14"/>
        <v>0</v>
      </c>
    </row>
    <row r="12" spans="1:34" s="134" customFormat="1">
      <c r="A12" s="135"/>
      <c r="B12" s="136" t="s">
        <v>430</v>
      </c>
      <c r="C12" s="215" t="s">
        <v>169</v>
      </c>
      <c r="D12" s="422">
        <f>SUMIF('波及効果（粗付加価値部門等内訳）'!$C$8:$C$115,$B12,'波及効果（粗付加価値部門等内訳）'!G$8:G$115)</f>
        <v>0</v>
      </c>
      <c r="E12" s="236">
        <f>SUMIF('波及効果（粗付加価値部門等内訳）'!$C$8:$C$115,$B12,'波及効果（粗付加価値部門等内訳）'!Q$8:Q$115)</f>
        <v>0</v>
      </c>
      <c r="F12" s="236">
        <f>SUMIF('波及効果（粗付加価値部門等内訳）'!$C$8:$C$115,$B12,'波及効果（粗付加価値部門等内訳）'!AA$8:AA$115)</f>
        <v>0</v>
      </c>
      <c r="G12" s="236">
        <f>SUMIF('波及効果（粗付加価値部門等内訳）'!$C$8:$C$115,$B12,'波及効果（粗付加価値部門等内訳）'!AK$8:AK$115)</f>
        <v>0</v>
      </c>
      <c r="H12" s="236">
        <f>SUMIF('波及効果（粗付加価値部門等内訳）'!$C$8:$C$115,$B12,'波及効果（粗付加価値部門等内訳）'!AU$8:AU$115)</f>
        <v>0</v>
      </c>
      <c r="I12" s="236">
        <f>SUMIF('波及効果（粗付加価値部門等内訳）'!$C$8:$C$115,$B12,'波及効果（粗付加価値部門等内訳）'!BE$8:BE$115)</f>
        <v>0</v>
      </c>
      <c r="J12" s="241">
        <f t="shared" si="0"/>
        <v>0</v>
      </c>
      <c r="K12" s="241">
        <f t="shared" si="1"/>
        <v>0</v>
      </c>
      <c r="L12" s="241">
        <f t="shared" si="2"/>
        <v>0</v>
      </c>
      <c r="M12" s="241">
        <f t="shared" si="3"/>
        <v>0</v>
      </c>
      <c r="N12" s="241">
        <f t="shared" si="4"/>
        <v>0</v>
      </c>
      <c r="O12" s="236">
        <f>SUMIF('波及効果（粗付加価値部門等内訳）'!$C$8:$C$115,$B12,'波及効果（粗付加価値部門等内訳）'!P$8:P$115)</f>
        <v>0</v>
      </c>
      <c r="P12" s="236">
        <f>SUMIF('波及効果（粗付加価値部門等内訳）'!$C$8:$C$115,$B12,'波及効果（粗付加価値部門等内訳）'!Z$8:Z$115)</f>
        <v>0</v>
      </c>
      <c r="Q12" s="236">
        <f>SUMIF('波及効果（粗付加価値部門等内訳）'!$C$8:$C$115,$B12,'波及効果（粗付加価値部門等内訳）'!AJ$8:AJ$115)</f>
        <v>0</v>
      </c>
      <c r="R12" s="236">
        <f>SUMIF('波及効果（粗付加価値部門等内訳）'!$C$8:$C$115,$B12,'波及効果（粗付加価値部門等内訳）'!AT$8:AT$115)</f>
        <v>0</v>
      </c>
      <c r="S12" s="236">
        <f>SUMIF('波及効果（粗付加価値部門等内訳）'!$C$8:$C$115,$B12,'波及効果（粗付加価値部門等内訳）'!BD$8:BD$115)</f>
        <v>0</v>
      </c>
      <c r="T12" s="241">
        <f t="shared" si="5"/>
        <v>0</v>
      </c>
      <c r="U12" s="241">
        <f t="shared" si="6"/>
        <v>0</v>
      </c>
      <c r="V12" s="241">
        <f t="shared" si="7"/>
        <v>0</v>
      </c>
      <c r="W12" s="241">
        <f t="shared" si="8"/>
        <v>0</v>
      </c>
      <c r="X12" s="241">
        <f t="shared" si="9"/>
        <v>0</v>
      </c>
      <c r="Y12" s="236">
        <f>SUMIF('波及効果（粗付加価値部門等内訳）'!$C$8:$C$115,$B12,'波及効果（粗付加価値部門等内訳）'!J$8:J$115)</f>
        <v>0</v>
      </c>
      <c r="Z12" s="236">
        <f>SUMIF('波及効果（粗付加価値部門等内訳）'!$C$8:$C$115,$B12,'波及効果（粗付加価値部門等内訳）'!T$8:T$115)</f>
        <v>0</v>
      </c>
      <c r="AA12" s="236">
        <f>SUMIF('波及効果（粗付加価値部門等内訳）'!$C$8:$C$115,$B12,'波及効果（粗付加価値部門等内訳）'!AD$8:AD$115)</f>
        <v>0</v>
      </c>
      <c r="AB12" s="236">
        <f>SUMIF('波及効果（粗付加価値部門等内訳）'!$C$8:$C$115,$B12,'波及効果（粗付加価値部門等内訳）'!AN$8:AN$115)</f>
        <v>0</v>
      </c>
      <c r="AC12" s="236">
        <f>SUMIF('波及効果（粗付加価値部門等内訳）'!$C$8:$C$115,$B12,'波及効果（粗付加価値部門等内訳）'!AX$8:AX$115)</f>
        <v>0</v>
      </c>
      <c r="AD12" s="241">
        <f t="shared" si="10"/>
        <v>0</v>
      </c>
      <c r="AE12" s="241">
        <f t="shared" si="11"/>
        <v>0</v>
      </c>
      <c r="AF12" s="241">
        <f t="shared" si="12"/>
        <v>0</v>
      </c>
      <c r="AG12" s="241">
        <f t="shared" si="13"/>
        <v>0</v>
      </c>
      <c r="AH12" s="241">
        <f t="shared" si="14"/>
        <v>0</v>
      </c>
    </row>
    <row r="13" spans="1:34" s="134" customFormat="1">
      <c r="A13" s="135"/>
      <c r="B13" s="136" t="s">
        <v>431</v>
      </c>
      <c r="C13" s="215" t="s">
        <v>170</v>
      </c>
      <c r="D13" s="422">
        <f>SUMIF('波及効果（粗付加価値部門等内訳）'!$C$8:$C$115,$B13,'波及効果（粗付加価値部門等内訳）'!G$8:G$115)</f>
        <v>0</v>
      </c>
      <c r="E13" s="236">
        <f>SUMIF('波及効果（粗付加価値部門等内訳）'!$C$8:$C$115,$B13,'波及効果（粗付加価値部門等内訳）'!Q$8:Q$115)</f>
        <v>0</v>
      </c>
      <c r="F13" s="236">
        <f>SUMIF('波及効果（粗付加価値部門等内訳）'!$C$8:$C$115,$B13,'波及効果（粗付加価値部門等内訳）'!AA$8:AA$115)</f>
        <v>0</v>
      </c>
      <c r="G13" s="236">
        <f>SUMIF('波及効果（粗付加価値部門等内訳）'!$C$8:$C$115,$B13,'波及効果（粗付加価値部門等内訳）'!AK$8:AK$115)</f>
        <v>0</v>
      </c>
      <c r="H13" s="236">
        <f>SUMIF('波及効果（粗付加価値部門等内訳）'!$C$8:$C$115,$B13,'波及効果（粗付加価値部門等内訳）'!AU$8:AU$115)</f>
        <v>0</v>
      </c>
      <c r="I13" s="236">
        <f>SUMIF('波及効果（粗付加価値部門等内訳）'!$C$8:$C$115,$B13,'波及効果（粗付加価値部門等内訳）'!BE$8:BE$115)</f>
        <v>0</v>
      </c>
      <c r="J13" s="241">
        <f t="shared" si="0"/>
        <v>0</v>
      </c>
      <c r="K13" s="241">
        <f t="shared" si="1"/>
        <v>0</v>
      </c>
      <c r="L13" s="241">
        <f t="shared" si="2"/>
        <v>0</v>
      </c>
      <c r="M13" s="241">
        <f t="shared" si="3"/>
        <v>0</v>
      </c>
      <c r="N13" s="241">
        <f t="shared" si="4"/>
        <v>0</v>
      </c>
      <c r="O13" s="236">
        <f>SUMIF('波及効果（粗付加価値部門等内訳）'!$C$8:$C$115,$B13,'波及効果（粗付加価値部門等内訳）'!P$8:P$115)</f>
        <v>0</v>
      </c>
      <c r="P13" s="236">
        <f>SUMIF('波及効果（粗付加価値部門等内訳）'!$C$8:$C$115,$B13,'波及効果（粗付加価値部門等内訳）'!Z$8:Z$115)</f>
        <v>0</v>
      </c>
      <c r="Q13" s="236">
        <f>SUMIF('波及効果（粗付加価値部門等内訳）'!$C$8:$C$115,$B13,'波及効果（粗付加価値部門等内訳）'!AJ$8:AJ$115)</f>
        <v>0</v>
      </c>
      <c r="R13" s="236">
        <f>SUMIF('波及効果（粗付加価値部門等内訳）'!$C$8:$C$115,$B13,'波及効果（粗付加価値部門等内訳）'!AT$8:AT$115)</f>
        <v>0</v>
      </c>
      <c r="S13" s="236">
        <f>SUMIF('波及効果（粗付加価値部門等内訳）'!$C$8:$C$115,$B13,'波及効果（粗付加価値部門等内訳）'!BD$8:BD$115)</f>
        <v>0</v>
      </c>
      <c r="T13" s="241">
        <f t="shared" si="5"/>
        <v>0</v>
      </c>
      <c r="U13" s="241">
        <f t="shared" si="6"/>
        <v>0</v>
      </c>
      <c r="V13" s="241">
        <f t="shared" si="7"/>
        <v>0</v>
      </c>
      <c r="W13" s="241">
        <f t="shared" si="8"/>
        <v>0</v>
      </c>
      <c r="X13" s="241">
        <f t="shared" si="9"/>
        <v>0</v>
      </c>
      <c r="Y13" s="236">
        <f>SUMIF('波及効果（粗付加価値部門等内訳）'!$C$8:$C$115,$B13,'波及効果（粗付加価値部門等内訳）'!J$8:J$115)</f>
        <v>0</v>
      </c>
      <c r="Z13" s="236">
        <f>SUMIF('波及効果（粗付加価値部門等内訳）'!$C$8:$C$115,$B13,'波及効果（粗付加価値部門等内訳）'!T$8:T$115)</f>
        <v>0</v>
      </c>
      <c r="AA13" s="236">
        <f>SUMIF('波及効果（粗付加価値部門等内訳）'!$C$8:$C$115,$B13,'波及効果（粗付加価値部門等内訳）'!AD$8:AD$115)</f>
        <v>0</v>
      </c>
      <c r="AB13" s="236">
        <f>SUMIF('波及効果（粗付加価値部門等内訳）'!$C$8:$C$115,$B13,'波及効果（粗付加価値部門等内訳）'!AN$8:AN$115)</f>
        <v>0</v>
      </c>
      <c r="AC13" s="236">
        <f>SUMIF('波及効果（粗付加価値部門等内訳）'!$C$8:$C$115,$B13,'波及効果（粗付加価値部門等内訳）'!AX$8:AX$115)</f>
        <v>0</v>
      </c>
      <c r="AD13" s="241">
        <f t="shared" si="10"/>
        <v>0</v>
      </c>
      <c r="AE13" s="241">
        <f t="shared" si="11"/>
        <v>0</v>
      </c>
      <c r="AF13" s="241">
        <f t="shared" si="12"/>
        <v>0</v>
      </c>
      <c r="AG13" s="241">
        <f t="shared" si="13"/>
        <v>0</v>
      </c>
      <c r="AH13" s="241">
        <f t="shared" si="14"/>
        <v>0</v>
      </c>
    </row>
    <row r="14" spans="1:34" s="134" customFormat="1">
      <c r="A14" s="135"/>
      <c r="B14" s="136" t="s">
        <v>433</v>
      </c>
      <c r="C14" s="215" t="s">
        <v>171</v>
      </c>
      <c r="D14" s="422">
        <f>SUMIF('波及効果（粗付加価値部門等内訳）'!$C$8:$C$115,$B14,'波及効果（粗付加価値部門等内訳）'!G$8:G$115)</f>
        <v>0</v>
      </c>
      <c r="E14" s="236">
        <f>SUMIF('波及効果（粗付加価値部門等内訳）'!$C$8:$C$115,$B14,'波及効果（粗付加価値部門等内訳）'!Q$8:Q$115)</f>
        <v>0</v>
      </c>
      <c r="F14" s="236">
        <f>SUMIF('波及効果（粗付加価値部門等内訳）'!$C$8:$C$115,$B14,'波及効果（粗付加価値部門等内訳）'!AA$8:AA$115)</f>
        <v>0</v>
      </c>
      <c r="G14" s="236">
        <f>SUMIF('波及効果（粗付加価値部門等内訳）'!$C$8:$C$115,$B14,'波及効果（粗付加価値部門等内訳）'!AK$8:AK$115)</f>
        <v>0</v>
      </c>
      <c r="H14" s="236">
        <f>SUMIF('波及効果（粗付加価値部門等内訳）'!$C$8:$C$115,$B14,'波及効果（粗付加価値部門等内訳）'!AU$8:AU$115)</f>
        <v>0</v>
      </c>
      <c r="I14" s="236">
        <f>SUMIF('波及効果（粗付加価値部門等内訳）'!$C$8:$C$115,$B14,'波及効果（粗付加価値部門等内訳）'!BE$8:BE$115)</f>
        <v>0</v>
      </c>
      <c r="J14" s="241">
        <f t="shared" si="0"/>
        <v>0</v>
      </c>
      <c r="K14" s="241">
        <f t="shared" si="1"/>
        <v>0</v>
      </c>
      <c r="L14" s="241">
        <f t="shared" si="2"/>
        <v>0</v>
      </c>
      <c r="M14" s="241">
        <f t="shared" si="3"/>
        <v>0</v>
      </c>
      <c r="N14" s="241">
        <f t="shared" si="4"/>
        <v>0</v>
      </c>
      <c r="O14" s="236">
        <f>SUMIF('波及効果（粗付加価値部門等内訳）'!$C$8:$C$115,$B14,'波及効果（粗付加価値部門等内訳）'!P$8:P$115)</f>
        <v>0</v>
      </c>
      <c r="P14" s="236">
        <f>SUMIF('波及効果（粗付加価値部門等内訳）'!$C$8:$C$115,$B14,'波及効果（粗付加価値部門等内訳）'!Z$8:Z$115)</f>
        <v>0</v>
      </c>
      <c r="Q14" s="236">
        <f>SUMIF('波及効果（粗付加価値部門等内訳）'!$C$8:$C$115,$B14,'波及効果（粗付加価値部門等内訳）'!AJ$8:AJ$115)</f>
        <v>0</v>
      </c>
      <c r="R14" s="236">
        <f>SUMIF('波及効果（粗付加価値部門等内訳）'!$C$8:$C$115,$B14,'波及効果（粗付加価値部門等内訳）'!AT$8:AT$115)</f>
        <v>0</v>
      </c>
      <c r="S14" s="236">
        <f>SUMIF('波及効果（粗付加価値部門等内訳）'!$C$8:$C$115,$B14,'波及効果（粗付加価値部門等内訳）'!BD$8:BD$115)</f>
        <v>0</v>
      </c>
      <c r="T14" s="241">
        <f t="shared" si="5"/>
        <v>0</v>
      </c>
      <c r="U14" s="241">
        <f t="shared" si="6"/>
        <v>0</v>
      </c>
      <c r="V14" s="241">
        <f t="shared" si="7"/>
        <v>0</v>
      </c>
      <c r="W14" s="241">
        <f t="shared" si="8"/>
        <v>0</v>
      </c>
      <c r="X14" s="241">
        <f t="shared" si="9"/>
        <v>0</v>
      </c>
      <c r="Y14" s="236">
        <f>SUMIF('波及効果（粗付加価値部門等内訳）'!$C$8:$C$115,$B14,'波及効果（粗付加価値部門等内訳）'!J$8:J$115)</f>
        <v>0</v>
      </c>
      <c r="Z14" s="236">
        <f>SUMIF('波及効果（粗付加価値部門等内訳）'!$C$8:$C$115,$B14,'波及効果（粗付加価値部門等内訳）'!T$8:T$115)</f>
        <v>0</v>
      </c>
      <c r="AA14" s="236">
        <f>SUMIF('波及効果（粗付加価値部門等内訳）'!$C$8:$C$115,$B14,'波及効果（粗付加価値部門等内訳）'!AD$8:AD$115)</f>
        <v>0</v>
      </c>
      <c r="AB14" s="236">
        <f>SUMIF('波及効果（粗付加価値部門等内訳）'!$C$8:$C$115,$B14,'波及効果（粗付加価値部門等内訳）'!AN$8:AN$115)</f>
        <v>0</v>
      </c>
      <c r="AC14" s="236">
        <f>SUMIF('波及効果（粗付加価値部門等内訳）'!$C$8:$C$115,$B14,'波及効果（粗付加価値部門等内訳）'!AX$8:AX$115)</f>
        <v>0</v>
      </c>
      <c r="AD14" s="241">
        <f t="shared" si="10"/>
        <v>0</v>
      </c>
      <c r="AE14" s="241">
        <f t="shared" si="11"/>
        <v>0</v>
      </c>
      <c r="AF14" s="241">
        <f t="shared" si="12"/>
        <v>0</v>
      </c>
      <c r="AG14" s="241">
        <f t="shared" si="13"/>
        <v>0</v>
      </c>
      <c r="AH14" s="241">
        <f t="shared" si="14"/>
        <v>0</v>
      </c>
    </row>
    <row r="15" spans="1:34" s="134" customFormat="1">
      <c r="A15" s="135"/>
      <c r="B15" s="136" t="s">
        <v>434</v>
      </c>
      <c r="C15" s="215" t="s">
        <v>664</v>
      </c>
      <c r="D15" s="422">
        <f>SUMIF('波及効果（粗付加価値部門等内訳）'!$C$8:$C$115,$B15,'波及効果（粗付加価値部門等内訳）'!G$8:G$115)</f>
        <v>0</v>
      </c>
      <c r="E15" s="236">
        <f>SUMIF('波及効果（粗付加価値部門等内訳）'!$C$8:$C$115,$B15,'波及効果（粗付加価値部門等内訳）'!Q$8:Q$115)</f>
        <v>0</v>
      </c>
      <c r="F15" s="236">
        <f>SUMIF('波及効果（粗付加価値部門等内訳）'!$C$8:$C$115,$B15,'波及効果（粗付加価値部門等内訳）'!AA$8:AA$115)</f>
        <v>0</v>
      </c>
      <c r="G15" s="236">
        <f>SUMIF('波及効果（粗付加価値部門等内訳）'!$C$8:$C$115,$B15,'波及効果（粗付加価値部門等内訳）'!AK$8:AK$115)</f>
        <v>0</v>
      </c>
      <c r="H15" s="236">
        <f>SUMIF('波及効果（粗付加価値部門等内訳）'!$C$8:$C$115,$B15,'波及効果（粗付加価値部門等内訳）'!AU$8:AU$115)</f>
        <v>0</v>
      </c>
      <c r="I15" s="236">
        <f>SUMIF('波及効果（粗付加価値部門等内訳）'!$C$8:$C$115,$B15,'波及効果（粗付加価値部門等内訳）'!BE$8:BE$115)</f>
        <v>0</v>
      </c>
      <c r="J15" s="241">
        <f t="shared" si="0"/>
        <v>0</v>
      </c>
      <c r="K15" s="241">
        <f t="shared" si="1"/>
        <v>0</v>
      </c>
      <c r="L15" s="241">
        <f t="shared" si="2"/>
        <v>0</v>
      </c>
      <c r="M15" s="241">
        <f t="shared" si="3"/>
        <v>0</v>
      </c>
      <c r="N15" s="241">
        <f t="shared" si="4"/>
        <v>0</v>
      </c>
      <c r="O15" s="236">
        <f>SUMIF('波及効果（粗付加価値部門等内訳）'!$C$8:$C$115,$B15,'波及効果（粗付加価値部門等内訳）'!P$8:P$115)</f>
        <v>0</v>
      </c>
      <c r="P15" s="236">
        <f>SUMIF('波及効果（粗付加価値部門等内訳）'!$C$8:$C$115,$B15,'波及効果（粗付加価値部門等内訳）'!Z$8:Z$115)</f>
        <v>0</v>
      </c>
      <c r="Q15" s="236">
        <f>SUMIF('波及効果（粗付加価値部門等内訳）'!$C$8:$C$115,$B15,'波及効果（粗付加価値部門等内訳）'!AJ$8:AJ$115)</f>
        <v>0</v>
      </c>
      <c r="R15" s="236">
        <f>SUMIF('波及効果（粗付加価値部門等内訳）'!$C$8:$C$115,$B15,'波及効果（粗付加価値部門等内訳）'!AT$8:AT$115)</f>
        <v>0</v>
      </c>
      <c r="S15" s="236">
        <f>SUMIF('波及効果（粗付加価値部門等内訳）'!$C$8:$C$115,$B15,'波及効果（粗付加価値部門等内訳）'!BD$8:BD$115)</f>
        <v>0</v>
      </c>
      <c r="T15" s="241">
        <f t="shared" si="5"/>
        <v>0</v>
      </c>
      <c r="U15" s="241">
        <f t="shared" si="6"/>
        <v>0</v>
      </c>
      <c r="V15" s="241">
        <f t="shared" si="7"/>
        <v>0</v>
      </c>
      <c r="W15" s="241">
        <f t="shared" si="8"/>
        <v>0</v>
      </c>
      <c r="X15" s="241">
        <f t="shared" si="9"/>
        <v>0</v>
      </c>
      <c r="Y15" s="236">
        <f>SUMIF('波及効果（粗付加価値部門等内訳）'!$C$8:$C$115,$B15,'波及効果（粗付加価値部門等内訳）'!J$8:J$115)</f>
        <v>0</v>
      </c>
      <c r="Z15" s="236">
        <f>SUMIF('波及効果（粗付加価値部門等内訳）'!$C$8:$C$115,$B15,'波及効果（粗付加価値部門等内訳）'!T$8:T$115)</f>
        <v>0</v>
      </c>
      <c r="AA15" s="236">
        <f>SUMIF('波及効果（粗付加価値部門等内訳）'!$C$8:$C$115,$B15,'波及効果（粗付加価値部門等内訳）'!AD$8:AD$115)</f>
        <v>0</v>
      </c>
      <c r="AB15" s="236">
        <f>SUMIF('波及効果（粗付加価値部門等内訳）'!$C$8:$C$115,$B15,'波及効果（粗付加価値部門等内訳）'!AN$8:AN$115)</f>
        <v>0</v>
      </c>
      <c r="AC15" s="236">
        <f>SUMIF('波及効果（粗付加価値部門等内訳）'!$C$8:$C$115,$B15,'波及効果（粗付加価値部門等内訳）'!AX$8:AX$115)</f>
        <v>0</v>
      </c>
      <c r="AD15" s="241">
        <f t="shared" si="10"/>
        <v>0</v>
      </c>
      <c r="AE15" s="241">
        <f t="shared" si="11"/>
        <v>0</v>
      </c>
      <c r="AF15" s="241">
        <f t="shared" si="12"/>
        <v>0</v>
      </c>
      <c r="AG15" s="241">
        <f t="shared" si="13"/>
        <v>0</v>
      </c>
      <c r="AH15" s="241">
        <f t="shared" si="14"/>
        <v>0</v>
      </c>
    </row>
    <row r="16" spans="1:34" s="134" customFormat="1">
      <c r="A16" s="135"/>
      <c r="B16" s="136" t="s">
        <v>435</v>
      </c>
      <c r="C16" s="215" t="s">
        <v>634</v>
      </c>
      <c r="D16" s="422">
        <f>SUMIF('波及効果（粗付加価値部門等内訳）'!$C$8:$C$115,$B16,'波及効果（粗付加価値部門等内訳）'!G$8:G$115)</f>
        <v>0</v>
      </c>
      <c r="E16" s="236">
        <f>SUMIF('波及効果（粗付加価値部門等内訳）'!$C$8:$C$115,$B16,'波及効果（粗付加価値部門等内訳）'!Q$8:Q$115)</f>
        <v>0</v>
      </c>
      <c r="F16" s="236">
        <f>SUMIF('波及効果（粗付加価値部門等内訳）'!$C$8:$C$115,$B16,'波及効果（粗付加価値部門等内訳）'!AA$8:AA$115)</f>
        <v>0</v>
      </c>
      <c r="G16" s="236">
        <f>SUMIF('波及効果（粗付加価値部門等内訳）'!$C$8:$C$115,$B16,'波及効果（粗付加価値部門等内訳）'!AK$8:AK$115)</f>
        <v>0</v>
      </c>
      <c r="H16" s="236">
        <f>SUMIF('波及効果（粗付加価値部門等内訳）'!$C$8:$C$115,$B16,'波及効果（粗付加価値部門等内訳）'!AU$8:AU$115)</f>
        <v>0</v>
      </c>
      <c r="I16" s="236">
        <f>SUMIF('波及効果（粗付加価値部門等内訳）'!$C$8:$C$115,$B16,'波及効果（粗付加価値部門等内訳）'!BE$8:BE$115)</f>
        <v>0</v>
      </c>
      <c r="J16" s="241">
        <f t="shared" si="0"/>
        <v>0</v>
      </c>
      <c r="K16" s="241">
        <f t="shared" si="1"/>
        <v>0</v>
      </c>
      <c r="L16" s="241">
        <f t="shared" si="2"/>
        <v>0</v>
      </c>
      <c r="M16" s="241">
        <f t="shared" si="3"/>
        <v>0</v>
      </c>
      <c r="N16" s="241">
        <f t="shared" si="4"/>
        <v>0</v>
      </c>
      <c r="O16" s="236">
        <f>SUMIF('波及効果（粗付加価値部門等内訳）'!$C$8:$C$115,$B16,'波及効果（粗付加価値部門等内訳）'!P$8:P$115)</f>
        <v>0</v>
      </c>
      <c r="P16" s="236">
        <f>SUMIF('波及効果（粗付加価値部門等内訳）'!$C$8:$C$115,$B16,'波及効果（粗付加価値部門等内訳）'!Z$8:Z$115)</f>
        <v>0</v>
      </c>
      <c r="Q16" s="236">
        <f>SUMIF('波及効果（粗付加価値部門等内訳）'!$C$8:$C$115,$B16,'波及効果（粗付加価値部門等内訳）'!AJ$8:AJ$115)</f>
        <v>0</v>
      </c>
      <c r="R16" s="236">
        <f>SUMIF('波及効果（粗付加価値部門等内訳）'!$C$8:$C$115,$B16,'波及効果（粗付加価値部門等内訳）'!AT$8:AT$115)</f>
        <v>0</v>
      </c>
      <c r="S16" s="236">
        <f>SUMIF('波及効果（粗付加価値部門等内訳）'!$C$8:$C$115,$B16,'波及効果（粗付加価値部門等内訳）'!BD$8:BD$115)</f>
        <v>0</v>
      </c>
      <c r="T16" s="241">
        <f t="shared" si="5"/>
        <v>0</v>
      </c>
      <c r="U16" s="241">
        <f t="shared" si="6"/>
        <v>0</v>
      </c>
      <c r="V16" s="241">
        <f t="shared" si="7"/>
        <v>0</v>
      </c>
      <c r="W16" s="241">
        <f t="shared" si="8"/>
        <v>0</v>
      </c>
      <c r="X16" s="241">
        <f t="shared" si="9"/>
        <v>0</v>
      </c>
      <c r="Y16" s="236">
        <f>SUMIF('波及効果（粗付加価値部門等内訳）'!$C$8:$C$115,$B16,'波及効果（粗付加価値部門等内訳）'!J$8:J$115)</f>
        <v>0</v>
      </c>
      <c r="Z16" s="236">
        <f>SUMIF('波及効果（粗付加価値部門等内訳）'!$C$8:$C$115,$B16,'波及効果（粗付加価値部門等内訳）'!T$8:T$115)</f>
        <v>0</v>
      </c>
      <c r="AA16" s="236">
        <f>SUMIF('波及効果（粗付加価値部門等内訳）'!$C$8:$C$115,$B16,'波及効果（粗付加価値部門等内訳）'!AD$8:AD$115)</f>
        <v>0</v>
      </c>
      <c r="AB16" s="236">
        <f>SUMIF('波及効果（粗付加価値部門等内訳）'!$C$8:$C$115,$B16,'波及効果（粗付加価値部門等内訳）'!AN$8:AN$115)</f>
        <v>0</v>
      </c>
      <c r="AC16" s="236">
        <f>SUMIF('波及効果（粗付加価値部門等内訳）'!$C$8:$C$115,$B16,'波及効果（粗付加価値部門等内訳）'!AX$8:AX$115)</f>
        <v>0</v>
      </c>
      <c r="AD16" s="241">
        <f t="shared" si="10"/>
        <v>0</v>
      </c>
      <c r="AE16" s="241">
        <f t="shared" si="11"/>
        <v>0</v>
      </c>
      <c r="AF16" s="241">
        <f t="shared" si="12"/>
        <v>0</v>
      </c>
      <c r="AG16" s="241">
        <f t="shared" si="13"/>
        <v>0</v>
      </c>
      <c r="AH16" s="241">
        <f t="shared" si="14"/>
        <v>0</v>
      </c>
    </row>
    <row r="17" spans="1:34" s="134" customFormat="1">
      <c r="A17" s="135"/>
      <c r="B17" s="136" t="s">
        <v>436</v>
      </c>
      <c r="C17" s="215" t="s">
        <v>173</v>
      </c>
      <c r="D17" s="422">
        <f>SUMIF('波及効果（粗付加価値部門等内訳）'!$C$8:$C$115,$B17,'波及効果（粗付加価値部門等内訳）'!G$8:G$115)</f>
        <v>0</v>
      </c>
      <c r="E17" s="236">
        <f>SUMIF('波及効果（粗付加価値部門等内訳）'!$C$8:$C$115,$B17,'波及効果（粗付加価値部門等内訳）'!Q$8:Q$115)</f>
        <v>0</v>
      </c>
      <c r="F17" s="236">
        <f>SUMIF('波及効果（粗付加価値部門等内訳）'!$C$8:$C$115,$B17,'波及効果（粗付加価値部門等内訳）'!AA$8:AA$115)</f>
        <v>0</v>
      </c>
      <c r="G17" s="236">
        <f>SUMIF('波及効果（粗付加価値部門等内訳）'!$C$8:$C$115,$B17,'波及効果（粗付加価値部門等内訳）'!AK$8:AK$115)</f>
        <v>0</v>
      </c>
      <c r="H17" s="236">
        <f>SUMIF('波及効果（粗付加価値部門等内訳）'!$C$8:$C$115,$B17,'波及効果（粗付加価値部門等内訳）'!AU$8:AU$115)</f>
        <v>0</v>
      </c>
      <c r="I17" s="236">
        <f>SUMIF('波及効果（粗付加価値部門等内訳）'!$C$8:$C$115,$B17,'波及効果（粗付加価値部門等内訳）'!BE$8:BE$115)</f>
        <v>0</v>
      </c>
      <c r="J17" s="241">
        <f t="shared" si="0"/>
        <v>0</v>
      </c>
      <c r="K17" s="241">
        <f t="shared" si="1"/>
        <v>0</v>
      </c>
      <c r="L17" s="241">
        <f t="shared" si="2"/>
        <v>0</v>
      </c>
      <c r="M17" s="241">
        <f t="shared" si="3"/>
        <v>0</v>
      </c>
      <c r="N17" s="241">
        <f t="shared" si="4"/>
        <v>0</v>
      </c>
      <c r="O17" s="236">
        <f>SUMIF('波及効果（粗付加価値部門等内訳）'!$C$8:$C$115,$B17,'波及効果（粗付加価値部門等内訳）'!P$8:P$115)</f>
        <v>0</v>
      </c>
      <c r="P17" s="236">
        <f>SUMIF('波及効果（粗付加価値部門等内訳）'!$C$8:$C$115,$B17,'波及効果（粗付加価値部門等内訳）'!Z$8:Z$115)</f>
        <v>0</v>
      </c>
      <c r="Q17" s="236">
        <f>SUMIF('波及効果（粗付加価値部門等内訳）'!$C$8:$C$115,$B17,'波及効果（粗付加価値部門等内訳）'!AJ$8:AJ$115)</f>
        <v>0</v>
      </c>
      <c r="R17" s="236">
        <f>SUMIF('波及効果（粗付加価値部門等内訳）'!$C$8:$C$115,$B17,'波及効果（粗付加価値部門等内訳）'!AT$8:AT$115)</f>
        <v>0</v>
      </c>
      <c r="S17" s="236">
        <f>SUMIF('波及効果（粗付加価値部門等内訳）'!$C$8:$C$115,$B17,'波及効果（粗付加価値部門等内訳）'!BD$8:BD$115)</f>
        <v>0</v>
      </c>
      <c r="T17" s="241">
        <f t="shared" si="5"/>
        <v>0</v>
      </c>
      <c r="U17" s="241">
        <f t="shared" si="6"/>
        <v>0</v>
      </c>
      <c r="V17" s="241">
        <f t="shared" si="7"/>
        <v>0</v>
      </c>
      <c r="W17" s="241">
        <f t="shared" si="8"/>
        <v>0</v>
      </c>
      <c r="X17" s="241">
        <f t="shared" si="9"/>
        <v>0</v>
      </c>
      <c r="Y17" s="236">
        <f>SUMIF('波及効果（粗付加価値部門等内訳）'!$C$8:$C$115,$B17,'波及効果（粗付加価値部門等内訳）'!J$8:J$115)</f>
        <v>0</v>
      </c>
      <c r="Z17" s="236">
        <f>SUMIF('波及効果（粗付加価値部門等内訳）'!$C$8:$C$115,$B17,'波及効果（粗付加価値部門等内訳）'!T$8:T$115)</f>
        <v>0</v>
      </c>
      <c r="AA17" s="236">
        <f>SUMIF('波及効果（粗付加価値部門等内訳）'!$C$8:$C$115,$B17,'波及効果（粗付加価値部門等内訳）'!AD$8:AD$115)</f>
        <v>0</v>
      </c>
      <c r="AB17" s="236">
        <f>SUMIF('波及効果（粗付加価値部門等内訳）'!$C$8:$C$115,$B17,'波及効果（粗付加価値部門等内訳）'!AN$8:AN$115)</f>
        <v>0</v>
      </c>
      <c r="AC17" s="236">
        <f>SUMIF('波及効果（粗付加価値部門等内訳）'!$C$8:$C$115,$B17,'波及効果（粗付加価値部門等内訳）'!AX$8:AX$115)</f>
        <v>0</v>
      </c>
      <c r="AD17" s="241">
        <f t="shared" si="10"/>
        <v>0</v>
      </c>
      <c r="AE17" s="241">
        <f t="shared" si="11"/>
        <v>0</v>
      </c>
      <c r="AF17" s="241">
        <f t="shared" si="12"/>
        <v>0</v>
      </c>
      <c r="AG17" s="241">
        <f t="shared" si="13"/>
        <v>0</v>
      </c>
      <c r="AH17" s="241">
        <f t="shared" si="14"/>
        <v>0</v>
      </c>
    </row>
    <row r="18" spans="1:34" s="134" customFormat="1">
      <c r="A18" s="135"/>
      <c r="B18" s="136" t="s">
        <v>437</v>
      </c>
      <c r="C18" s="215" t="s">
        <v>174</v>
      </c>
      <c r="D18" s="422">
        <f>SUMIF('波及効果（粗付加価値部門等内訳）'!$C$8:$C$115,$B18,'波及効果（粗付加価値部門等内訳）'!G$8:G$115)</f>
        <v>0</v>
      </c>
      <c r="E18" s="236">
        <f>SUMIF('波及効果（粗付加価値部門等内訳）'!$C$8:$C$115,$B18,'波及効果（粗付加価値部門等内訳）'!Q$8:Q$115)</f>
        <v>0</v>
      </c>
      <c r="F18" s="236">
        <f>SUMIF('波及効果（粗付加価値部門等内訳）'!$C$8:$C$115,$B18,'波及効果（粗付加価値部門等内訳）'!AA$8:AA$115)</f>
        <v>0</v>
      </c>
      <c r="G18" s="236">
        <f>SUMIF('波及効果（粗付加価値部門等内訳）'!$C$8:$C$115,$B18,'波及効果（粗付加価値部門等内訳）'!AK$8:AK$115)</f>
        <v>0</v>
      </c>
      <c r="H18" s="236">
        <f>SUMIF('波及効果（粗付加価値部門等内訳）'!$C$8:$C$115,$B18,'波及効果（粗付加価値部門等内訳）'!AU$8:AU$115)</f>
        <v>0</v>
      </c>
      <c r="I18" s="236">
        <f>SUMIF('波及効果（粗付加価値部門等内訳）'!$C$8:$C$115,$B18,'波及効果（粗付加価値部門等内訳）'!BE$8:BE$115)</f>
        <v>0</v>
      </c>
      <c r="J18" s="241">
        <f t="shared" si="0"/>
        <v>0</v>
      </c>
      <c r="K18" s="241">
        <f t="shared" si="1"/>
        <v>0</v>
      </c>
      <c r="L18" s="241">
        <f t="shared" si="2"/>
        <v>0</v>
      </c>
      <c r="M18" s="241">
        <f t="shared" si="3"/>
        <v>0</v>
      </c>
      <c r="N18" s="241">
        <f t="shared" si="4"/>
        <v>0</v>
      </c>
      <c r="O18" s="236">
        <f>SUMIF('波及効果（粗付加価値部門等内訳）'!$C$8:$C$115,$B18,'波及効果（粗付加価値部門等内訳）'!P$8:P$115)</f>
        <v>0</v>
      </c>
      <c r="P18" s="236">
        <f>SUMIF('波及効果（粗付加価値部門等内訳）'!$C$8:$C$115,$B18,'波及効果（粗付加価値部門等内訳）'!Z$8:Z$115)</f>
        <v>0</v>
      </c>
      <c r="Q18" s="236">
        <f>SUMIF('波及効果（粗付加価値部門等内訳）'!$C$8:$C$115,$B18,'波及効果（粗付加価値部門等内訳）'!AJ$8:AJ$115)</f>
        <v>0</v>
      </c>
      <c r="R18" s="236">
        <f>SUMIF('波及効果（粗付加価値部門等内訳）'!$C$8:$C$115,$B18,'波及効果（粗付加価値部門等内訳）'!AT$8:AT$115)</f>
        <v>0</v>
      </c>
      <c r="S18" s="236">
        <f>SUMIF('波及効果（粗付加価値部門等内訳）'!$C$8:$C$115,$B18,'波及効果（粗付加価値部門等内訳）'!BD$8:BD$115)</f>
        <v>0</v>
      </c>
      <c r="T18" s="241">
        <f t="shared" si="5"/>
        <v>0</v>
      </c>
      <c r="U18" s="241">
        <f t="shared" si="6"/>
        <v>0</v>
      </c>
      <c r="V18" s="241">
        <f t="shared" si="7"/>
        <v>0</v>
      </c>
      <c r="W18" s="241">
        <f t="shared" si="8"/>
        <v>0</v>
      </c>
      <c r="X18" s="241">
        <f t="shared" si="9"/>
        <v>0</v>
      </c>
      <c r="Y18" s="236">
        <f>SUMIF('波及効果（粗付加価値部門等内訳）'!$C$8:$C$115,$B18,'波及効果（粗付加価値部門等内訳）'!J$8:J$115)</f>
        <v>0</v>
      </c>
      <c r="Z18" s="236">
        <f>SUMIF('波及効果（粗付加価値部門等内訳）'!$C$8:$C$115,$B18,'波及効果（粗付加価値部門等内訳）'!T$8:T$115)</f>
        <v>0</v>
      </c>
      <c r="AA18" s="236">
        <f>SUMIF('波及効果（粗付加価値部門等内訳）'!$C$8:$C$115,$B18,'波及効果（粗付加価値部門等内訳）'!AD$8:AD$115)</f>
        <v>0</v>
      </c>
      <c r="AB18" s="236">
        <f>SUMIF('波及効果（粗付加価値部門等内訳）'!$C$8:$C$115,$B18,'波及効果（粗付加価値部門等内訳）'!AN$8:AN$115)</f>
        <v>0</v>
      </c>
      <c r="AC18" s="236">
        <f>SUMIF('波及効果（粗付加価値部門等内訳）'!$C$8:$C$115,$B18,'波及効果（粗付加価値部門等内訳）'!AX$8:AX$115)</f>
        <v>0</v>
      </c>
      <c r="AD18" s="241">
        <f t="shared" si="10"/>
        <v>0</v>
      </c>
      <c r="AE18" s="241">
        <f t="shared" si="11"/>
        <v>0</v>
      </c>
      <c r="AF18" s="241">
        <f t="shared" si="12"/>
        <v>0</v>
      </c>
      <c r="AG18" s="241">
        <f t="shared" si="13"/>
        <v>0</v>
      </c>
      <c r="AH18" s="241">
        <f t="shared" si="14"/>
        <v>0</v>
      </c>
    </row>
    <row r="19" spans="1:34" s="134" customFormat="1">
      <c r="A19" s="135"/>
      <c r="B19" s="136" t="s">
        <v>438</v>
      </c>
      <c r="C19" s="215" t="s">
        <v>175</v>
      </c>
      <c r="D19" s="422">
        <f>SUMIF('波及効果（粗付加価値部門等内訳）'!$C$8:$C$115,$B19,'波及効果（粗付加価値部門等内訳）'!G$8:G$115)</f>
        <v>0</v>
      </c>
      <c r="E19" s="236">
        <f>SUMIF('波及効果（粗付加価値部門等内訳）'!$C$8:$C$115,$B19,'波及効果（粗付加価値部門等内訳）'!Q$8:Q$115)</f>
        <v>0</v>
      </c>
      <c r="F19" s="236">
        <f>SUMIF('波及効果（粗付加価値部門等内訳）'!$C$8:$C$115,$B19,'波及効果（粗付加価値部門等内訳）'!AA$8:AA$115)</f>
        <v>0</v>
      </c>
      <c r="G19" s="236">
        <f>SUMIF('波及効果（粗付加価値部門等内訳）'!$C$8:$C$115,$B19,'波及効果（粗付加価値部門等内訳）'!AK$8:AK$115)</f>
        <v>0</v>
      </c>
      <c r="H19" s="236">
        <f>SUMIF('波及効果（粗付加価値部門等内訳）'!$C$8:$C$115,$B19,'波及効果（粗付加価値部門等内訳）'!AU$8:AU$115)</f>
        <v>0</v>
      </c>
      <c r="I19" s="236">
        <f>SUMIF('波及効果（粗付加価値部門等内訳）'!$C$8:$C$115,$B19,'波及効果（粗付加価値部門等内訳）'!BE$8:BE$115)</f>
        <v>0</v>
      </c>
      <c r="J19" s="241">
        <f t="shared" si="0"/>
        <v>0</v>
      </c>
      <c r="K19" s="241">
        <f t="shared" si="1"/>
        <v>0</v>
      </c>
      <c r="L19" s="241">
        <f t="shared" si="2"/>
        <v>0</v>
      </c>
      <c r="M19" s="241">
        <f t="shared" si="3"/>
        <v>0</v>
      </c>
      <c r="N19" s="241">
        <f t="shared" si="4"/>
        <v>0</v>
      </c>
      <c r="O19" s="236">
        <f>SUMIF('波及効果（粗付加価値部門等内訳）'!$C$8:$C$115,$B19,'波及効果（粗付加価値部門等内訳）'!P$8:P$115)</f>
        <v>0</v>
      </c>
      <c r="P19" s="236">
        <f>SUMIF('波及効果（粗付加価値部門等内訳）'!$C$8:$C$115,$B19,'波及効果（粗付加価値部門等内訳）'!Z$8:Z$115)</f>
        <v>0</v>
      </c>
      <c r="Q19" s="236">
        <f>SUMIF('波及効果（粗付加価値部門等内訳）'!$C$8:$C$115,$B19,'波及効果（粗付加価値部門等内訳）'!AJ$8:AJ$115)</f>
        <v>0</v>
      </c>
      <c r="R19" s="236">
        <f>SUMIF('波及効果（粗付加価値部門等内訳）'!$C$8:$C$115,$B19,'波及効果（粗付加価値部門等内訳）'!AT$8:AT$115)</f>
        <v>0</v>
      </c>
      <c r="S19" s="236">
        <f>SUMIF('波及効果（粗付加価値部門等内訳）'!$C$8:$C$115,$B19,'波及効果（粗付加価値部門等内訳）'!BD$8:BD$115)</f>
        <v>0</v>
      </c>
      <c r="T19" s="241">
        <f t="shared" si="5"/>
        <v>0</v>
      </c>
      <c r="U19" s="241">
        <f t="shared" si="6"/>
        <v>0</v>
      </c>
      <c r="V19" s="241">
        <f t="shared" si="7"/>
        <v>0</v>
      </c>
      <c r="W19" s="241">
        <f t="shared" si="8"/>
        <v>0</v>
      </c>
      <c r="X19" s="241">
        <f t="shared" si="9"/>
        <v>0</v>
      </c>
      <c r="Y19" s="236">
        <f>SUMIF('波及効果（粗付加価値部門等内訳）'!$C$8:$C$115,$B19,'波及効果（粗付加価値部門等内訳）'!J$8:J$115)</f>
        <v>0</v>
      </c>
      <c r="Z19" s="236">
        <f>SUMIF('波及効果（粗付加価値部門等内訳）'!$C$8:$C$115,$B19,'波及効果（粗付加価値部門等内訳）'!T$8:T$115)</f>
        <v>0</v>
      </c>
      <c r="AA19" s="236">
        <f>SUMIF('波及効果（粗付加価値部門等内訳）'!$C$8:$C$115,$B19,'波及効果（粗付加価値部門等内訳）'!AD$8:AD$115)</f>
        <v>0</v>
      </c>
      <c r="AB19" s="236">
        <f>SUMIF('波及効果（粗付加価値部門等内訳）'!$C$8:$C$115,$B19,'波及効果（粗付加価値部門等内訳）'!AN$8:AN$115)</f>
        <v>0</v>
      </c>
      <c r="AC19" s="236">
        <f>SUMIF('波及効果（粗付加価値部門等内訳）'!$C$8:$C$115,$B19,'波及効果（粗付加価値部門等内訳）'!AX$8:AX$115)</f>
        <v>0</v>
      </c>
      <c r="AD19" s="241">
        <f t="shared" si="10"/>
        <v>0</v>
      </c>
      <c r="AE19" s="241">
        <f t="shared" si="11"/>
        <v>0</v>
      </c>
      <c r="AF19" s="241">
        <f t="shared" si="12"/>
        <v>0</v>
      </c>
      <c r="AG19" s="241">
        <f t="shared" si="13"/>
        <v>0</v>
      </c>
      <c r="AH19" s="241">
        <f t="shared" si="14"/>
        <v>0</v>
      </c>
    </row>
    <row r="20" spans="1:34" s="134" customFormat="1">
      <c r="A20" s="135"/>
      <c r="B20" s="136" t="s">
        <v>439</v>
      </c>
      <c r="C20" s="215" t="s">
        <v>176</v>
      </c>
      <c r="D20" s="422">
        <f>SUMIF('波及効果（粗付加価値部門等内訳）'!$C$8:$C$115,$B20,'波及効果（粗付加価値部門等内訳）'!G$8:G$115)</f>
        <v>0</v>
      </c>
      <c r="E20" s="236">
        <f>SUMIF('波及効果（粗付加価値部門等内訳）'!$C$8:$C$115,$B20,'波及効果（粗付加価値部門等内訳）'!Q$8:Q$115)</f>
        <v>0</v>
      </c>
      <c r="F20" s="236">
        <f>SUMIF('波及効果（粗付加価値部門等内訳）'!$C$8:$C$115,$B20,'波及効果（粗付加価値部門等内訳）'!AA$8:AA$115)</f>
        <v>0</v>
      </c>
      <c r="G20" s="236">
        <f>SUMIF('波及効果（粗付加価値部門等内訳）'!$C$8:$C$115,$B20,'波及効果（粗付加価値部門等内訳）'!AK$8:AK$115)</f>
        <v>0</v>
      </c>
      <c r="H20" s="236">
        <f>SUMIF('波及効果（粗付加価値部門等内訳）'!$C$8:$C$115,$B20,'波及効果（粗付加価値部門等内訳）'!AU$8:AU$115)</f>
        <v>0</v>
      </c>
      <c r="I20" s="236">
        <f>SUMIF('波及効果（粗付加価値部門等内訳）'!$C$8:$C$115,$B20,'波及効果（粗付加価値部門等内訳）'!BE$8:BE$115)</f>
        <v>0</v>
      </c>
      <c r="J20" s="241">
        <f t="shared" si="0"/>
        <v>0</v>
      </c>
      <c r="K20" s="241">
        <f t="shared" si="1"/>
        <v>0</v>
      </c>
      <c r="L20" s="241">
        <f t="shared" si="2"/>
        <v>0</v>
      </c>
      <c r="M20" s="241">
        <f t="shared" si="3"/>
        <v>0</v>
      </c>
      <c r="N20" s="241">
        <f t="shared" si="4"/>
        <v>0</v>
      </c>
      <c r="O20" s="236">
        <f>SUMIF('波及効果（粗付加価値部門等内訳）'!$C$8:$C$115,$B20,'波及効果（粗付加価値部門等内訳）'!P$8:P$115)</f>
        <v>0</v>
      </c>
      <c r="P20" s="236">
        <f>SUMIF('波及効果（粗付加価値部門等内訳）'!$C$8:$C$115,$B20,'波及効果（粗付加価値部門等内訳）'!Z$8:Z$115)</f>
        <v>0</v>
      </c>
      <c r="Q20" s="236">
        <f>SUMIF('波及効果（粗付加価値部門等内訳）'!$C$8:$C$115,$B20,'波及効果（粗付加価値部門等内訳）'!AJ$8:AJ$115)</f>
        <v>0</v>
      </c>
      <c r="R20" s="236">
        <f>SUMIF('波及効果（粗付加価値部門等内訳）'!$C$8:$C$115,$B20,'波及効果（粗付加価値部門等内訳）'!AT$8:AT$115)</f>
        <v>0</v>
      </c>
      <c r="S20" s="236">
        <f>SUMIF('波及効果（粗付加価値部門等内訳）'!$C$8:$C$115,$B20,'波及効果（粗付加価値部門等内訳）'!BD$8:BD$115)</f>
        <v>0</v>
      </c>
      <c r="T20" s="241">
        <f t="shared" si="5"/>
        <v>0</v>
      </c>
      <c r="U20" s="241">
        <f t="shared" si="6"/>
        <v>0</v>
      </c>
      <c r="V20" s="241">
        <f t="shared" si="7"/>
        <v>0</v>
      </c>
      <c r="W20" s="241">
        <f t="shared" si="8"/>
        <v>0</v>
      </c>
      <c r="X20" s="241">
        <f t="shared" si="9"/>
        <v>0</v>
      </c>
      <c r="Y20" s="236">
        <f>SUMIF('波及効果（粗付加価値部門等内訳）'!$C$8:$C$115,$B20,'波及効果（粗付加価値部門等内訳）'!J$8:J$115)</f>
        <v>0</v>
      </c>
      <c r="Z20" s="236">
        <f>SUMIF('波及効果（粗付加価値部門等内訳）'!$C$8:$C$115,$B20,'波及効果（粗付加価値部門等内訳）'!T$8:T$115)</f>
        <v>0</v>
      </c>
      <c r="AA20" s="236">
        <f>SUMIF('波及効果（粗付加価値部門等内訳）'!$C$8:$C$115,$B20,'波及効果（粗付加価値部門等内訳）'!AD$8:AD$115)</f>
        <v>0</v>
      </c>
      <c r="AB20" s="236">
        <f>SUMIF('波及効果（粗付加価値部門等内訳）'!$C$8:$C$115,$B20,'波及効果（粗付加価値部門等内訳）'!AN$8:AN$115)</f>
        <v>0</v>
      </c>
      <c r="AC20" s="236">
        <f>SUMIF('波及効果（粗付加価値部門等内訳）'!$C$8:$C$115,$B20,'波及効果（粗付加価値部門等内訳）'!AX$8:AX$115)</f>
        <v>0</v>
      </c>
      <c r="AD20" s="241">
        <f t="shared" si="10"/>
        <v>0</v>
      </c>
      <c r="AE20" s="241">
        <f t="shared" si="11"/>
        <v>0</v>
      </c>
      <c r="AF20" s="241">
        <f t="shared" si="12"/>
        <v>0</v>
      </c>
      <c r="AG20" s="241">
        <f t="shared" si="13"/>
        <v>0</v>
      </c>
      <c r="AH20" s="241">
        <f t="shared" si="14"/>
        <v>0</v>
      </c>
    </row>
    <row r="21" spans="1:34" s="134" customFormat="1">
      <c r="A21" s="135"/>
      <c r="B21" s="136" t="s">
        <v>440</v>
      </c>
      <c r="C21" s="215" t="s">
        <v>394</v>
      </c>
      <c r="D21" s="422">
        <f>SUMIF('波及効果（粗付加価値部門等内訳）'!$C$8:$C$115,$B21,'波及効果（粗付加価値部門等内訳）'!G$8:G$115)</f>
        <v>0</v>
      </c>
      <c r="E21" s="236">
        <f>SUMIF('波及効果（粗付加価値部門等内訳）'!$C$8:$C$115,$B21,'波及効果（粗付加価値部門等内訳）'!Q$8:Q$115)</f>
        <v>0</v>
      </c>
      <c r="F21" s="236">
        <f>SUMIF('波及効果（粗付加価値部門等内訳）'!$C$8:$C$115,$B21,'波及効果（粗付加価値部門等内訳）'!AA$8:AA$115)</f>
        <v>0</v>
      </c>
      <c r="G21" s="236">
        <f>SUMIF('波及効果（粗付加価値部門等内訳）'!$C$8:$C$115,$B21,'波及効果（粗付加価値部門等内訳）'!AK$8:AK$115)</f>
        <v>0</v>
      </c>
      <c r="H21" s="236">
        <f>SUMIF('波及効果（粗付加価値部門等内訳）'!$C$8:$C$115,$B21,'波及効果（粗付加価値部門等内訳）'!AU$8:AU$115)</f>
        <v>0</v>
      </c>
      <c r="I21" s="236">
        <f>SUMIF('波及効果（粗付加価値部門等内訳）'!$C$8:$C$115,$B21,'波及効果（粗付加価値部門等内訳）'!BE$8:BE$115)</f>
        <v>0</v>
      </c>
      <c r="J21" s="241">
        <f t="shared" si="0"/>
        <v>0</v>
      </c>
      <c r="K21" s="241">
        <f t="shared" si="1"/>
        <v>0</v>
      </c>
      <c r="L21" s="241">
        <f t="shared" si="2"/>
        <v>0</v>
      </c>
      <c r="M21" s="241">
        <f t="shared" si="3"/>
        <v>0</v>
      </c>
      <c r="N21" s="241">
        <f t="shared" si="4"/>
        <v>0</v>
      </c>
      <c r="O21" s="236">
        <f>SUMIF('波及効果（粗付加価値部門等内訳）'!$C$8:$C$115,$B21,'波及効果（粗付加価値部門等内訳）'!P$8:P$115)</f>
        <v>0</v>
      </c>
      <c r="P21" s="236">
        <f>SUMIF('波及効果（粗付加価値部門等内訳）'!$C$8:$C$115,$B21,'波及効果（粗付加価値部門等内訳）'!Z$8:Z$115)</f>
        <v>0</v>
      </c>
      <c r="Q21" s="236">
        <f>SUMIF('波及効果（粗付加価値部門等内訳）'!$C$8:$C$115,$B21,'波及効果（粗付加価値部門等内訳）'!AJ$8:AJ$115)</f>
        <v>0</v>
      </c>
      <c r="R21" s="236">
        <f>SUMIF('波及効果（粗付加価値部門等内訳）'!$C$8:$C$115,$B21,'波及効果（粗付加価値部門等内訳）'!AT$8:AT$115)</f>
        <v>0</v>
      </c>
      <c r="S21" s="236">
        <f>SUMIF('波及効果（粗付加価値部門等内訳）'!$C$8:$C$115,$B21,'波及効果（粗付加価値部門等内訳）'!BD$8:BD$115)</f>
        <v>0</v>
      </c>
      <c r="T21" s="241">
        <f t="shared" si="5"/>
        <v>0</v>
      </c>
      <c r="U21" s="241">
        <f t="shared" si="6"/>
        <v>0</v>
      </c>
      <c r="V21" s="241">
        <f t="shared" si="7"/>
        <v>0</v>
      </c>
      <c r="W21" s="241">
        <f t="shared" si="8"/>
        <v>0</v>
      </c>
      <c r="X21" s="241">
        <f t="shared" si="9"/>
        <v>0</v>
      </c>
      <c r="Y21" s="236">
        <f>SUMIF('波及効果（粗付加価値部門等内訳）'!$C$8:$C$115,$B21,'波及効果（粗付加価値部門等内訳）'!J$8:J$115)</f>
        <v>0</v>
      </c>
      <c r="Z21" s="236">
        <f>SUMIF('波及効果（粗付加価値部門等内訳）'!$C$8:$C$115,$B21,'波及効果（粗付加価値部門等内訳）'!T$8:T$115)</f>
        <v>0</v>
      </c>
      <c r="AA21" s="236">
        <f>SUMIF('波及効果（粗付加価値部門等内訳）'!$C$8:$C$115,$B21,'波及効果（粗付加価値部門等内訳）'!AD$8:AD$115)</f>
        <v>0</v>
      </c>
      <c r="AB21" s="236">
        <f>SUMIF('波及効果（粗付加価値部門等内訳）'!$C$8:$C$115,$B21,'波及効果（粗付加価値部門等内訳）'!AN$8:AN$115)</f>
        <v>0</v>
      </c>
      <c r="AC21" s="236">
        <f>SUMIF('波及効果（粗付加価値部門等内訳）'!$C$8:$C$115,$B21,'波及効果（粗付加価値部門等内訳）'!AX$8:AX$115)</f>
        <v>0</v>
      </c>
      <c r="AD21" s="241">
        <f t="shared" si="10"/>
        <v>0</v>
      </c>
      <c r="AE21" s="241">
        <f t="shared" si="11"/>
        <v>0</v>
      </c>
      <c r="AF21" s="241">
        <f t="shared" si="12"/>
        <v>0</v>
      </c>
      <c r="AG21" s="241">
        <f t="shared" si="13"/>
        <v>0</v>
      </c>
      <c r="AH21" s="241">
        <f t="shared" si="14"/>
        <v>0</v>
      </c>
    </row>
    <row r="22" spans="1:34" s="134" customFormat="1">
      <c r="A22" s="135"/>
      <c r="B22" s="136" t="s">
        <v>441</v>
      </c>
      <c r="C22" s="215" t="s">
        <v>395</v>
      </c>
      <c r="D22" s="422">
        <f>SUMIF('波及効果（粗付加価値部門等内訳）'!$C$8:$C$115,$B22,'波及効果（粗付加価値部門等内訳）'!G$8:G$115)</f>
        <v>0</v>
      </c>
      <c r="E22" s="236">
        <f>SUMIF('波及効果（粗付加価値部門等内訳）'!$C$8:$C$115,$B22,'波及効果（粗付加価値部門等内訳）'!Q$8:Q$115)</f>
        <v>0</v>
      </c>
      <c r="F22" s="236">
        <f>SUMIF('波及効果（粗付加価値部門等内訳）'!$C$8:$C$115,$B22,'波及効果（粗付加価値部門等内訳）'!AA$8:AA$115)</f>
        <v>0</v>
      </c>
      <c r="G22" s="236">
        <f>SUMIF('波及効果（粗付加価値部門等内訳）'!$C$8:$C$115,$B22,'波及効果（粗付加価値部門等内訳）'!AK$8:AK$115)</f>
        <v>0</v>
      </c>
      <c r="H22" s="236">
        <f>SUMIF('波及効果（粗付加価値部門等内訳）'!$C$8:$C$115,$B22,'波及効果（粗付加価値部門等内訳）'!AU$8:AU$115)</f>
        <v>0</v>
      </c>
      <c r="I22" s="236">
        <f>SUMIF('波及効果（粗付加価値部門等内訳）'!$C$8:$C$115,$B22,'波及効果（粗付加価値部門等内訳）'!BE$8:BE$115)</f>
        <v>0</v>
      </c>
      <c r="J22" s="241">
        <f t="shared" si="0"/>
        <v>0</v>
      </c>
      <c r="K22" s="241">
        <f t="shared" si="1"/>
        <v>0</v>
      </c>
      <c r="L22" s="241">
        <f t="shared" si="2"/>
        <v>0</v>
      </c>
      <c r="M22" s="241">
        <f t="shared" si="3"/>
        <v>0</v>
      </c>
      <c r="N22" s="241">
        <f t="shared" si="4"/>
        <v>0</v>
      </c>
      <c r="O22" s="236">
        <f>SUMIF('波及効果（粗付加価値部門等内訳）'!$C$8:$C$115,$B22,'波及効果（粗付加価値部門等内訳）'!P$8:P$115)</f>
        <v>0</v>
      </c>
      <c r="P22" s="236">
        <f>SUMIF('波及効果（粗付加価値部門等内訳）'!$C$8:$C$115,$B22,'波及効果（粗付加価値部門等内訳）'!Z$8:Z$115)</f>
        <v>0</v>
      </c>
      <c r="Q22" s="236">
        <f>SUMIF('波及効果（粗付加価値部門等内訳）'!$C$8:$C$115,$B22,'波及効果（粗付加価値部門等内訳）'!AJ$8:AJ$115)</f>
        <v>0</v>
      </c>
      <c r="R22" s="236">
        <f>SUMIF('波及効果（粗付加価値部門等内訳）'!$C$8:$C$115,$B22,'波及効果（粗付加価値部門等内訳）'!AT$8:AT$115)</f>
        <v>0</v>
      </c>
      <c r="S22" s="236">
        <f>SUMIF('波及効果（粗付加価値部門等内訳）'!$C$8:$C$115,$B22,'波及効果（粗付加価値部門等内訳）'!BD$8:BD$115)</f>
        <v>0</v>
      </c>
      <c r="T22" s="241">
        <f t="shared" si="5"/>
        <v>0</v>
      </c>
      <c r="U22" s="241">
        <f t="shared" si="6"/>
        <v>0</v>
      </c>
      <c r="V22" s="241">
        <f t="shared" si="7"/>
        <v>0</v>
      </c>
      <c r="W22" s="241">
        <f t="shared" si="8"/>
        <v>0</v>
      </c>
      <c r="X22" s="241">
        <f t="shared" si="9"/>
        <v>0</v>
      </c>
      <c r="Y22" s="236">
        <f>SUMIF('波及効果（粗付加価値部門等内訳）'!$C$8:$C$115,$B22,'波及効果（粗付加価値部門等内訳）'!J$8:J$115)</f>
        <v>0</v>
      </c>
      <c r="Z22" s="236">
        <f>SUMIF('波及効果（粗付加価値部門等内訳）'!$C$8:$C$115,$B22,'波及効果（粗付加価値部門等内訳）'!T$8:T$115)</f>
        <v>0</v>
      </c>
      <c r="AA22" s="236">
        <f>SUMIF('波及効果（粗付加価値部門等内訳）'!$C$8:$C$115,$B22,'波及効果（粗付加価値部門等内訳）'!AD$8:AD$115)</f>
        <v>0</v>
      </c>
      <c r="AB22" s="236">
        <f>SUMIF('波及効果（粗付加価値部門等内訳）'!$C$8:$C$115,$B22,'波及効果（粗付加価値部門等内訳）'!AN$8:AN$115)</f>
        <v>0</v>
      </c>
      <c r="AC22" s="236">
        <f>SUMIF('波及効果（粗付加価値部門等内訳）'!$C$8:$C$115,$B22,'波及効果（粗付加価値部門等内訳）'!AX$8:AX$115)</f>
        <v>0</v>
      </c>
      <c r="AD22" s="241">
        <f t="shared" si="10"/>
        <v>0</v>
      </c>
      <c r="AE22" s="241">
        <f t="shared" si="11"/>
        <v>0</v>
      </c>
      <c r="AF22" s="241">
        <f t="shared" si="12"/>
        <v>0</v>
      </c>
      <c r="AG22" s="241">
        <f t="shared" si="13"/>
        <v>0</v>
      </c>
      <c r="AH22" s="241">
        <f t="shared" si="14"/>
        <v>0</v>
      </c>
    </row>
    <row r="23" spans="1:34" s="134" customFormat="1">
      <c r="A23" s="135"/>
      <c r="B23" s="136" t="s">
        <v>442</v>
      </c>
      <c r="C23" s="215" t="s">
        <v>396</v>
      </c>
      <c r="D23" s="422">
        <f>SUMIF('波及効果（粗付加価値部門等内訳）'!$C$8:$C$115,$B23,'波及効果（粗付加価値部門等内訳）'!G$8:G$115)</f>
        <v>0</v>
      </c>
      <c r="E23" s="236">
        <f>SUMIF('波及効果（粗付加価値部門等内訳）'!$C$8:$C$115,$B23,'波及効果（粗付加価値部門等内訳）'!Q$8:Q$115)</f>
        <v>0</v>
      </c>
      <c r="F23" s="236">
        <f>SUMIF('波及効果（粗付加価値部門等内訳）'!$C$8:$C$115,$B23,'波及効果（粗付加価値部門等内訳）'!AA$8:AA$115)</f>
        <v>0</v>
      </c>
      <c r="G23" s="236">
        <f>SUMIF('波及効果（粗付加価値部門等内訳）'!$C$8:$C$115,$B23,'波及効果（粗付加価値部門等内訳）'!AK$8:AK$115)</f>
        <v>0</v>
      </c>
      <c r="H23" s="236">
        <f>SUMIF('波及効果（粗付加価値部門等内訳）'!$C$8:$C$115,$B23,'波及効果（粗付加価値部門等内訳）'!AU$8:AU$115)</f>
        <v>0</v>
      </c>
      <c r="I23" s="236">
        <f>SUMIF('波及効果（粗付加価値部門等内訳）'!$C$8:$C$115,$B23,'波及効果（粗付加価値部門等内訳）'!BE$8:BE$115)</f>
        <v>0</v>
      </c>
      <c r="J23" s="241">
        <f t="shared" si="0"/>
        <v>0</v>
      </c>
      <c r="K23" s="241">
        <f t="shared" si="1"/>
        <v>0</v>
      </c>
      <c r="L23" s="241">
        <f t="shared" si="2"/>
        <v>0</v>
      </c>
      <c r="M23" s="241">
        <f t="shared" si="3"/>
        <v>0</v>
      </c>
      <c r="N23" s="241">
        <f t="shared" si="4"/>
        <v>0</v>
      </c>
      <c r="O23" s="236">
        <f>SUMIF('波及効果（粗付加価値部門等内訳）'!$C$8:$C$115,$B23,'波及効果（粗付加価値部門等内訳）'!P$8:P$115)</f>
        <v>0</v>
      </c>
      <c r="P23" s="236">
        <f>SUMIF('波及効果（粗付加価値部門等内訳）'!$C$8:$C$115,$B23,'波及効果（粗付加価値部門等内訳）'!Z$8:Z$115)</f>
        <v>0</v>
      </c>
      <c r="Q23" s="236">
        <f>SUMIF('波及効果（粗付加価値部門等内訳）'!$C$8:$C$115,$B23,'波及効果（粗付加価値部門等内訳）'!AJ$8:AJ$115)</f>
        <v>0</v>
      </c>
      <c r="R23" s="236">
        <f>SUMIF('波及効果（粗付加価値部門等内訳）'!$C$8:$C$115,$B23,'波及効果（粗付加価値部門等内訳）'!AT$8:AT$115)</f>
        <v>0</v>
      </c>
      <c r="S23" s="236">
        <f>SUMIF('波及効果（粗付加価値部門等内訳）'!$C$8:$C$115,$B23,'波及効果（粗付加価値部門等内訳）'!BD$8:BD$115)</f>
        <v>0</v>
      </c>
      <c r="T23" s="241">
        <f t="shared" si="5"/>
        <v>0</v>
      </c>
      <c r="U23" s="241">
        <f t="shared" si="6"/>
        <v>0</v>
      </c>
      <c r="V23" s="241">
        <f t="shared" si="7"/>
        <v>0</v>
      </c>
      <c r="W23" s="241">
        <f t="shared" si="8"/>
        <v>0</v>
      </c>
      <c r="X23" s="241">
        <f t="shared" si="9"/>
        <v>0</v>
      </c>
      <c r="Y23" s="236">
        <f>SUMIF('波及効果（粗付加価値部門等内訳）'!$C$8:$C$115,$B23,'波及効果（粗付加価値部門等内訳）'!J$8:J$115)</f>
        <v>0</v>
      </c>
      <c r="Z23" s="236">
        <f>SUMIF('波及効果（粗付加価値部門等内訳）'!$C$8:$C$115,$B23,'波及効果（粗付加価値部門等内訳）'!T$8:T$115)</f>
        <v>0</v>
      </c>
      <c r="AA23" s="236">
        <f>SUMIF('波及効果（粗付加価値部門等内訳）'!$C$8:$C$115,$B23,'波及効果（粗付加価値部門等内訳）'!AD$8:AD$115)</f>
        <v>0</v>
      </c>
      <c r="AB23" s="236">
        <f>SUMIF('波及効果（粗付加価値部門等内訳）'!$C$8:$C$115,$B23,'波及効果（粗付加価値部門等内訳）'!AN$8:AN$115)</f>
        <v>0</v>
      </c>
      <c r="AC23" s="236">
        <f>SUMIF('波及効果（粗付加価値部門等内訳）'!$C$8:$C$115,$B23,'波及効果（粗付加価値部門等内訳）'!AX$8:AX$115)</f>
        <v>0</v>
      </c>
      <c r="AD23" s="241">
        <f t="shared" si="10"/>
        <v>0</v>
      </c>
      <c r="AE23" s="241">
        <f t="shared" si="11"/>
        <v>0</v>
      </c>
      <c r="AF23" s="241">
        <f t="shared" si="12"/>
        <v>0</v>
      </c>
      <c r="AG23" s="241">
        <f t="shared" si="13"/>
        <v>0</v>
      </c>
      <c r="AH23" s="241">
        <f t="shared" si="14"/>
        <v>0</v>
      </c>
    </row>
    <row r="24" spans="1:34" s="134" customFormat="1">
      <c r="A24" s="135"/>
      <c r="B24" s="136" t="s">
        <v>443</v>
      </c>
      <c r="C24" s="215" t="s">
        <v>178</v>
      </c>
      <c r="D24" s="422">
        <f>SUMIF('波及効果（粗付加価値部門等内訳）'!$C$8:$C$115,$B24,'波及効果（粗付加価値部門等内訳）'!G$8:G$115)</f>
        <v>0</v>
      </c>
      <c r="E24" s="236">
        <f>SUMIF('波及効果（粗付加価値部門等内訳）'!$C$8:$C$115,$B24,'波及効果（粗付加価値部門等内訳）'!Q$8:Q$115)</f>
        <v>0</v>
      </c>
      <c r="F24" s="236">
        <f>SUMIF('波及効果（粗付加価値部門等内訳）'!$C$8:$C$115,$B24,'波及効果（粗付加価値部門等内訳）'!AA$8:AA$115)</f>
        <v>0</v>
      </c>
      <c r="G24" s="236">
        <f>SUMIF('波及効果（粗付加価値部門等内訳）'!$C$8:$C$115,$B24,'波及効果（粗付加価値部門等内訳）'!AK$8:AK$115)</f>
        <v>0</v>
      </c>
      <c r="H24" s="236">
        <f>SUMIF('波及効果（粗付加価値部門等内訳）'!$C$8:$C$115,$B24,'波及効果（粗付加価値部門等内訳）'!AU$8:AU$115)</f>
        <v>0</v>
      </c>
      <c r="I24" s="236">
        <f>SUMIF('波及効果（粗付加価値部門等内訳）'!$C$8:$C$115,$B24,'波及効果（粗付加価値部門等内訳）'!BE$8:BE$115)</f>
        <v>0</v>
      </c>
      <c r="J24" s="241">
        <f t="shared" si="0"/>
        <v>0</v>
      </c>
      <c r="K24" s="241">
        <f t="shared" si="1"/>
        <v>0</v>
      </c>
      <c r="L24" s="241">
        <f t="shared" si="2"/>
        <v>0</v>
      </c>
      <c r="M24" s="241">
        <f t="shared" si="3"/>
        <v>0</v>
      </c>
      <c r="N24" s="241">
        <f t="shared" si="4"/>
        <v>0</v>
      </c>
      <c r="O24" s="236">
        <f>SUMIF('波及効果（粗付加価値部門等内訳）'!$C$8:$C$115,$B24,'波及効果（粗付加価値部門等内訳）'!P$8:P$115)</f>
        <v>0</v>
      </c>
      <c r="P24" s="236">
        <f>SUMIF('波及効果（粗付加価値部門等内訳）'!$C$8:$C$115,$B24,'波及効果（粗付加価値部門等内訳）'!Z$8:Z$115)</f>
        <v>0</v>
      </c>
      <c r="Q24" s="236">
        <f>SUMIF('波及効果（粗付加価値部門等内訳）'!$C$8:$C$115,$B24,'波及効果（粗付加価値部門等内訳）'!AJ$8:AJ$115)</f>
        <v>0</v>
      </c>
      <c r="R24" s="236">
        <f>SUMIF('波及効果（粗付加価値部門等内訳）'!$C$8:$C$115,$B24,'波及効果（粗付加価値部門等内訳）'!AT$8:AT$115)</f>
        <v>0</v>
      </c>
      <c r="S24" s="236">
        <f>SUMIF('波及効果（粗付加価値部門等内訳）'!$C$8:$C$115,$B24,'波及効果（粗付加価値部門等内訳）'!BD$8:BD$115)</f>
        <v>0</v>
      </c>
      <c r="T24" s="241">
        <f t="shared" si="5"/>
        <v>0</v>
      </c>
      <c r="U24" s="241">
        <f t="shared" si="6"/>
        <v>0</v>
      </c>
      <c r="V24" s="241">
        <f t="shared" si="7"/>
        <v>0</v>
      </c>
      <c r="W24" s="241">
        <f t="shared" si="8"/>
        <v>0</v>
      </c>
      <c r="X24" s="241">
        <f t="shared" si="9"/>
        <v>0</v>
      </c>
      <c r="Y24" s="236">
        <f>SUMIF('波及効果（粗付加価値部門等内訳）'!$C$8:$C$115,$B24,'波及効果（粗付加価値部門等内訳）'!J$8:J$115)</f>
        <v>0</v>
      </c>
      <c r="Z24" s="236">
        <f>SUMIF('波及効果（粗付加価値部門等内訳）'!$C$8:$C$115,$B24,'波及効果（粗付加価値部門等内訳）'!T$8:T$115)</f>
        <v>0</v>
      </c>
      <c r="AA24" s="236">
        <f>SUMIF('波及効果（粗付加価値部門等内訳）'!$C$8:$C$115,$B24,'波及効果（粗付加価値部門等内訳）'!AD$8:AD$115)</f>
        <v>0</v>
      </c>
      <c r="AB24" s="236">
        <f>SUMIF('波及効果（粗付加価値部門等内訳）'!$C$8:$C$115,$B24,'波及効果（粗付加価値部門等内訳）'!AN$8:AN$115)</f>
        <v>0</v>
      </c>
      <c r="AC24" s="236">
        <f>SUMIF('波及効果（粗付加価値部門等内訳）'!$C$8:$C$115,$B24,'波及効果（粗付加価値部門等内訳）'!AX$8:AX$115)</f>
        <v>0</v>
      </c>
      <c r="AD24" s="241">
        <f t="shared" si="10"/>
        <v>0</v>
      </c>
      <c r="AE24" s="241">
        <f t="shared" si="11"/>
        <v>0</v>
      </c>
      <c r="AF24" s="241">
        <f t="shared" si="12"/>
        <v>0</v>
      </c>
      <c r="AG24" s="241">
        <f t="shared" si="13"/>
        <v>0</v>
      </c>
      <c r="AH24" s="241">
        <f t="shared" si="14"/>
        <v>0</v>
      </c>
    </row>
    <row r="25" spans="1:34" s="134" customFormat="1">
      <c r="A25" s="135"/>
      <c r="B25" s="136" t="s">
        <v>444</v>
      </c>
      <c r="C25" s="215" t="s">
        <v>177</v>
      </c>
      <c r="D25" s="422">
        <f>SUMIF('波及効果（粗付加価値部門等内訳）'!$C$8:$C$115,$B25,'波及効果（粗付加価値部門等内訳）'!G$8:G$115)</f>
        <v>0</v>
      </c>
      <c r="E25" s="236">
        <f>SUMIF('波及効果（粗付加価値部門等内訳）'!$C$8:$C$115,$B25,'波及効果（粗付加価値部門等内訳）'!Q$8:Q$115)</f>
        <v>0</v>
      </c>
      <c r="F25" s="236">
        <f>SUMIF('波及効果（粗付加価値部門等内訳）'!$C$8:$C$115,$B25,'波及効果（粗付加価値部門等内訳）'!AA$8:AA$115)</f>
        <v>0</v>
      </c>
      <c r="G25" s="236">
        <f>SUMIF('波及効果（粗付加価値部門等内訳）'!$C$8:$C$115,$B25,'波及効果（粗付加価値部門等内訳）'!AK$8:AK$115)</f>
        <v>0</v>
      </c>
      <c r="H25" s="236">
        <f>SUMIF('波及効果（粗付加価値部門等内訳）'!$C$8:$C$115,$B25,'波及効果（粗付加価値部門等内訳）'!AU$8:AU$115)</f>
        <v>0</v>
      </c>
      <c r="I25" s="236">
        <f>SUMIF('波及効果（粗付加価値部門等内訳）'!$C$8:$C$115,$B25,'波及効果（粗付加価値部門等内訳）'!BE$8:BE$115)</f>
        <v>0</v>
      </c>
      <c r="J25" s="241">
        <f t="shared" si="0"/>
        <v>0</v>
      </c>
      <c r="K25" s="241">
        <f t="shared" si="1"/>
        <v>0</v>
      </c>
      <c r="L25" s="241">
        <f t="shared" si="2"/>
        <v>0</v>
      </c>
      <c r="M25" s="241">
        <f t="shared" si="3"/>
        <v>0</v>
      </c>
      <c r="N25" s="241">
        <f t="shared" si="4"/>
        <v>0</v>
      </c>
      <c r="O25" s="236">
        <f>SUMIF('波及効果（粗付加価値部門等内訳）'!$C$8:$C$115,$B25,'波及効果（粗付加価値部門等内訳）'!P$8:P$115)</f>
        <v>0</v>
      </c>
      <c r="P25" s="236">
        <f>SUMIF('波及効果（粗付加価値部門等内訳）'!$C$8:$C$115,$B25,'波及効果（粗付加価値部門等内訳）'!Z$8:Z$115)</f>
        <v>0</v>
      </c>
      <c r="Q25" s="236">
        <f>SUMIF('波及効果（粗付加価値部門等内訳）'!$C$8:$C$115,$B25,'波及効果（粗付加価値部門等内訳）'!AJ$8:AJ$115)</f>
        <v>0</v>
      </c>
      <c r="R25" s="236">
        <f>SUMIF('波及効果（粗付加価値部門等内訳）'!$C$8:$C$115,$B25,'波及効果（粗付加価値部門等内訳）'!AT$8:AT$115)</f>
        <v>0</v>
      </c>
      <c r="S25" s="236">
        <f>SUMIF('波及効果（粗付加価値部門等内訳）'!$C$8:$C$115,$B25,'波及効果（粗付加価値部門等内訳）'!BD$8:BD$115)</f>
        <v>0</v>
      </c>
      <c r="T25" s="241">
        <f t="shared" si="5"/>
        <v>0</v>
      </c>
      <c r="U25" s="241">
        <f t="shared" si="6"/>
        <v>0</v>
      </c>
      <c r="V25" s="241">
        <f t="shared" si="7"/>
        <v>0</v>
      </c>
      <c r="W25" s="241">
        <f t="shared" si="8"/>
        <v>0</v>
      </c>
      <c r="X25" s="241">
        <f t="shared" si="9"/>
        <v>0</v>
      </c>
      <c r="Y25" s="236">
        <f>SUMIF('波及効果（粗付加価値部門等内訳）'!$C$8:$C$115,$B25,'波及効果（粗付加価値部門等内訳）'!J$8:J$115)</f>
        <v>0</v>
      </c>
      <c r="Z25" s="236">
        <f>SUMIF('波及効果（粗付加価値部門等内訳）'!$C$8:$C$115,$B25,'波及効果（粗付加価値部門等内訳）'!T$8:T$115)</f>
        <v>0</v>
      </c>
      <c r="AA25" s="236">
        <f>SUMIF('波及効果（粗付加価値部門等内訳）'!$C$8:$C$115,$B25,'波及効果（粗付加価値部門等内訳）'!AD$8:AD$115)</f>
        <v>0</v>
      </c>
      <c r="AB25" s="236">
        <f>SUMIF('波及効果（粗付加価値部門等内訳）'!$C$8:$C$115,$B25,'波及効果（粗付加価値部門等内訳）'!AN$8:AN$115)</f>
        <v>0</v>
      </c>
      <c r="AC25" s="236">
        <f>SUMIF('波及効果（粗付加価値部門等内訳）'!$C$8:$C$115,$B25,'波及効果（粗付加価値部門等内訳）'!AX$8:AX$115)</f>
        <v>0</v>
      </c>
      <c r="AD25" s="241">
        <f t="shared" si="10"/>
        <v>0</v>
      </c>
      <c r="AE25" s="241">
        <f t="shared" si="11"/>
        <v>0</v>
      </c>
      <c r="AF25" s="241">
        <f t="shared" si="12"/>
        <v>0</v>
      </c>
      <c r="AG25" s="241">
        <f t="shared" si="13"/>
        <v>0</v>
      </c>
      <c r="AH25" s="241">
        <f t="shared" si="14"/>
        <v>0</v>
      </c>
    </row>
    <row r="26" spans="1:34" s="134" customFormat="1">
      <c r="A26" s="135"/>
      <c r="B26" s="136" t="s">
        <v>445</v>
      </c>
      <c r="C26" s="215" t="s">
        <v>635</v>
      </c>
      <c r="D26" s="422">
        <f>SUMIF('波及効果（粗付加価値部門等内訳）'!$C$8:$C$115,$B26,'波及効果（粗付加価値部門等内訳）'!G$8:G$115)</f>
        <v>0</v>
      </c>
      <c r="E26" s="236">
        <f>SUMIF('波及効果（粗付加価値部門等内訳）'!$C$8:$C$115,$B26,'波及効果（粗付加価値部門等内訳）'!Q$8:Q$115)</f>
        <v>0</v>
      </c>
      <c r="F26" s="236">
        <f>SUMIF('波及効果（粗付加価値部門等内訳）'!$C$8:$C$115,$B26,'波及効果（粗付加価値部門等内訳）'!AA$8:AA$115)</f>
        <v>0</v>
      </c>
      <c r="G26" s="236">
        <f>SUMIF('波及効果（粗付加価値部門等内訳）'!$C$8:$C$115,$B26,'波及効果（粗付加価値部門等内訳）'!AK$8:AK$115)</f>
        <v>0</v>
      </c>
      <c r="H26" s="236">
        <f>SUMIF('波及効果（粗付加価値部門等内訳）'!$C$8:$C$115,$B26,'波及効果（粗付加価値部門等内訳）'!AU$8:AU$115)</f>
        <v>0</v>
      </c>
      <c r="I26" s="236">
        <f>SUMIF('波及効果（粗付加価値部門等内訳）'!$C$8:$C$115,$B26,'波及効果（粗付加価値部門等内訳）'!BE$8:BE$115)</f>
        <v>0</v>
      </c>
      <c r="J26" s="241">
        <f t="shared" si="0"/>
        <v>0</v>
      </c>
      <c r="K26" s="241">
        <f t="shared" si="1"/>
        <v>0</v>
      </c>
      <c r="L26" s="241">
        <f t="shared" si="2"/>
        <v>0</v>
      </c>
      <c r="M26" s="241">
        <f t="shared" si="3"/>
        <v>0</v>
      </c>
      <c r="N26" s="241">
        <f t="shared" si="4"/>
        <v>0</v>
      </c>
      <c r="O26" s="236">
        <f>SUMIF('波及効果（粗付加価値部門等内訳）'!$C$8:$C$115,$B26,'波及効果（粗付加価値部門等内訳）'!P$8:P$115)</f>
        <v>0</v>
      </c>
      <c r="P26" s="236">
        <f>SUMIF('波及効果（粗付加価値部門等内訳）'!$C$8:$C$115,$B26,'波及効果（粗付加価値部門等内訳）'!Z$8:Z$115)</f>
        <v>0</v>
      </c>
      <c r="Q26" s="236">
        <f>SUMIF('波及効果（粗付加価値部門等内訳）'!$C$8:$C$115,$B26,'波及効果（粗付加価値部門等内訳）'!AJ$8:AJ$115)</f>
        <v>0</v>
      </c>
      <c r="R26" s="236">
        <f>SUMIF('波及効果（粗付加価値部門等内訳）'!$C$8:$C$115,$B26,'波及効果（粗付加価値部門等内訳）'!AT$8:AT$115)</f>
        <v>0</v>
      </c>
      <c r="S26" s="236">
        <f>SUMIF('波及効果（粗付加価値部門等内訳）'!$C$8:$C$115,$B26,'波及効果（粗付加価値部門等内訳）'!BD$8:BD$115)</f>
        <v>0</v>
      </c>
      <c r="T26" s="241">
        <f t="shared" si="5"/>
        <v>0</v>
      </c>
      <c r="U26" s="241">
        <f t="shared" si="6"/>
        <v>0</v>
      </c>
      <c r="V26" s="241">
        <f t="shared" si="7"/>
        <v>0</v>
      </c>
      <c r="W26" s="241">
        <f t="shared" si="8"/>
        <v>0</v>
      </c>
      <c r="X26" s="241">
        <f t="shared" si="9"/>
        <v>0</v>
      </c>
      <c r="Y26" s="236">
        <f>SUMIF('波及効果（粗付加価値部門等内訳）'!$C$8:$C$115,$B26,'波及効果（粗付加価値部門等内訳）'!J$8:J$115)</f>
        <v>0</v>
      </c>
      <c r="Z26" s="236">
        <f>SUMIF('波及効果（粗付加価値部門等内訳）'!$C$8:$C$115,$B26,'波及効果（粗付加価値部門等内訳）'!T$8:T$115)</f>
        <v>0</v>
      </c>
      <c r="AA26" s="236">
        <f>SUMIF('波及効果（粗付加価値部門等内訳）'!$C$8:$C$115,$B26,'波及効果（粗付加価値部門等内訳）'!AD$8:AD$115)</f>
        <v>0</v>
      </c>
      <c r="AB26" s="236">
        <f>SUMIF('波及効果（粗付加価値部門等内訳）'!$C$8:$C$115,$B26,'波及効果（粗付加価値部門等内訳）'!AN$8:AN$115)</f>
        <v>0</v>
      </c>
      <c r="AC26" s="236">
        <f>SUMIF('波及効果（粗付加価値部門等内訳）'!$C$8:$C$115,$B26,'波及効果（粗付加価値部門等内訳）'!AX$8:AX$115)</f>
        <v>0</v>
      </c>
      <c r="AD26" s="241">
        <f t="shared" si="10"/>
        <v>0</v>
      </c>
      <c r="AE26" s="241">
        <f t="shared" si="11"/>
        <v>0</v>
      </c>
      <c r="AF26" s="241">
        <f t="shared" si="12"/>
        <v>0</v>
      </c>
      <c r="AG26" s="241">
        <f t="shared" si="13"/>
        <v>0</v>
      </c>
      <c r="AH26" s="241">
        <f t="shared" si="14"/>
        <v>0</v>
      </c>
    </row>
    <row r="27" spans="1:34" s="134" customFormat="1">
      <c r="A27" s="135"/>
      <c r="B27" s="136" t="s">
        <v>446</v>
      </c>
      <c r="C27" s="215" t="s">
        <v>179</v>
      </c>
      <c r="D27" s="422">
        <f>SUMIF('波及効果（粗付加価値部門等内訳）'!$C$8:$C$115,$B27,'波及効果（粗付加価値部門等内訳）'!G$8:G$115)</f>
        <v>0</v>
      </c>
      <c r="E27" s="236">
        <f>SUMIF('波及効果（粗付加価値部門等内訳）'!$C$8:$C$115,$B27,'波及効果（粗付加価値部門等内訳）'!Q$8:Q$115)</f>
        <v>0</v>
      </c>
      <c r="F27" s="236">
        <f>SUMIF('波及効果（粗付加価値部門等内訳）'!$C$8:$C$115,$B27,'波及効果（粗付加価値部門等内訳）'!AA$8:AA$115)</f>
        <v>0</v>
      </c>
      <c r="G27" s="236">
        <f>SUMIF('波及効果（粗付加価値部門等内訳）'!$C$8:$C$115,$B27,'波及効果（粗付加価値部門等内訳）'!AK$8:AK$115)</f>
        <v>0</v>
      </c>
      <c r="H27" s="236">
        <f>SUMIF('波及効果（粗付加価値部門等内訳）'!$C$8:$C$115,$B27,'波及効果（粗付加価値部門等内訳）'!AU$8:AU$115)</f>
        <v>0</v>
      </c>
      <c r="I27" s="236">
        <f>SUMIF('波及効果（粗付加価値部門等内訳）'!$C$8:$C$115,$B27,'波及効果（粗付加価値部門等内訳）'!BE$8:BE$115)</f>
        <v>0</v>
      </c>
      <c r="J27" s="241">
        <f t="shared" si="0"/>
        <v>0</v>
      </c>
      <c r="K27" s="241">
        <f t="shared" si="1"/>
        <v>0</v>
      </c>
      <c r="L27" s="241">
        <f t="shared" si="2"/>
        <v>0</v>
      </c>
      <c r="M27" s="241">
        <f t="shared" si="3"/>
        <v>0</v>
      </c>
      <c r="N27" s="241">
        <f t="shared" si="4"/>
        <v>0</v>
      </c>
      <c r="O27" s="236">
        <f>SUMIF('波及効果（粗付加価値部門等内訳）'!$C$8:$C$115,$B27,'波及効果（粗付加価値部門等内訳）'!P$8:P$115)</f>
        <v>0</v>
      </c>
      <c r="P27" s="236">
        <f>SUMIF('波及効果（粗付加価値部門等内訳）'!$C$8:$C$115,$B27,'波及効果（粗付加価値部門等内訳）'!Z$8:Z$115)</f>
        <v>0</v>
      </c>
      <c r="Q27" s="236">
        <f>SUMIF('波及効果（粗付加価値部門等内訳）'!$C$8:$C$115,$B27,'波及効果（粗付加価値部門等内訳）'!AJ$8:AJ$115)</f>
        <v>0</v>
      </c>
      <c r="R27" s="236">
        <f>SUMIF('波及効果（粗付加価値部門等内訳）'!$C$8:$C$115,$B27,'波及効果（粗付加価値部門等内訳）'!AT$8:AT$115)</f>
        <v>0</v>
      </c>
      <c r="S27" s="236">
        <f>SUMIF('波及効果（粗付加価値部門等内訳）'!$C$8:$C$115,$B27,'波及効果（粗付加価値部門等内訳）'!BD$8:BD$115)</f>
        <v>0</v>
      </c>
      <c r="T27" s="241">
        <f t="shared" si="5"/>
        <v>0</v>
      </c>
      <c r="U27" s="241">
        <f t="shared" si="6"/>
        <v>0</v>
      </c>
      <c r="V27" s="241">
        <f t="shared" si="7"/>
        <v>0</v>
      </c>
      <c r="W27" s="241">
        <f t="shared" si="8"/>
        <v>0</v>
      </c>
      <c r="X27" s="241">
        <f t="shared" si="9"/>
        <v>0</v>
      </c>
      <c r="Y27" s="236">
        <f>SUMIF('波及効果（粗付加価値部門等内訳）'!$C$8:$C$115,$B27,'波及効果（粗付加価値部門等内訳）'!J$8:J$115)</f>
        <v>0</v>
      </c>
      <c r="Z27" s="236">
        <f>SUMIF('波及効果（粗付加価値部門等内訳）'!$C$8:$C$115,$B27,'波及効果（粗付加価値部門等内訳）'!T$8:T$115)</f>
        <v>0</v>
      </c>
      <c r="AA27" s="236">
        <f>SUMIF('波及効果（粗付加価値部門等内訳）'!$C$8:$C$115,$B27,'波及効果（粗付加価値部門等内訳）'!AD$8:AD$115)</f>
        <v>0</v>
      </c>
      <c r="AB27" s="236">
        <f>SUMIF('波及効果（粗付加価値部門等内訳）'!$C$8:$C$115,$B27,'波及効果（粗付加価値部門等内訳）'!AN$8:AN$115)</f>
        <v>0</v>
      </c>
      <c r="AC27" s="236">
        <f>SUMIF('波及効果（粗付加価値部門等内訳）'!$C$8:$C$115,$B27,'波及効果（粗付加価値部門等内訳）'!AX$8:AX$115)</f>
        <v>0</v>
      </c>
      <c r="AD27" s="241">
        <f t="shared" si="10"/>
        <v>0</v>
      </c>
      <c r="AE27" s="241">
        <f t="shared" si="11"/>
        <v>0</v>
      </c>
      <c r="AF27" s="241">
        <f t="shared" si="12"/>
        <v>0</v>
      </c>
      <c r="AG27" s="241">
        <f t="shared" si="13"/>
        <v>0</v>
      </c>
      <c r="AH27" s="241">
        <f t="shared" si="14"/>
        <v>0</v>
      </c>
    </row>
    <row r="28" spans="1:34" s="134" customFormat="1">
      <c r="A28" s="135"/>
      <c r="B28" s="136" t="s">
        <v>432</v>
      </c>
      <c r="C28" s="215" t="s">
        <v>665</v>
      </c>
      <c r="D28" s="422">
        <f>SUMIF('波及効果（粗付加価値部門等内訳）'!$C$8:$C$115,$B28,'波及効果（粗付加価値部門等内訳）'!G$8:G$115)</f>
        <v>0</v>
      </c>
      <c r="E28" s="236">
        <f>SUMIF('波及効果（粗付加価値部門等内訳）'!$C$8:$C$115,$B28,'波及効果（粗付加価値部門等内訳）'!Q$8:Q$115)</f>
        <v>0</v>
      </c>
      <c r="F28" s="236">
        <f>SUMIF('波及効果（粗付加価値部門等内訳）'!$C$8:$C$115,$B28,'波及効果（粗付加価値部門等内訳）'!AA$8:AA$115)</f>
        <v>0</v>
      </c>
      <c r="G28" s="236">
        <f>SUMIF('波及効果（粗付加価値部門等内訳）'!$C$8:$C$115,$B28,'波及効果（粗付加価値部門等内訳）'!AK$8:AK$115)</f>
        <v>0</v>
      </c>
      <c r="H28" s="236">
        <f>SUMIF('波及効果（粗付加価値部門等内訳）'!$C$8:$C$115,$B28,'波及効果（粗付加価値部門等内訳）'!AU$8:AU$115)</f>
        <v>0</v>
      </c>
      <c r="I28" s="236">
        <f>SUMIF('波及効果（粗付加価値部門等内訳）'!$C$8:$C$115,$B28,'波及効果（粗付加価値部門等内訳）'!BE$8:BE$115)</f>
        <v>0</v>
      </c>
      <c r="J28" s="241">
        <f t="shared" si="0"/>
        <v>0</v>
      </c>
      <c r="K28" s="241">
        <f t="shared" si="1"/>
        <v>0</v>
      </c>
      <c r="L28" s="241">
        <f t="shared" si="2"/>
        <v>0</v>
      </c>
      <c r="M28" s="241">
        <f t="shared" si="3"/>
        <v>0</v>
      </c>
      <c r="N28" s="241">
        <f t="shared" si="4"/>
        <v>0</v>
      </c>
      <c r="O28" s="236">
        <f>SUMIF('波及効果（粗付加価値部門等内訳）'!$C$8:$C$115,$B28,'波及効果（粗付加価値部門等内訳）'!P$8:P$115)</f>
        <v>0</v>
      </c>
      <c r="P28" s="236">
        <f>SUMIF('波及効果（粗付加価値部門等内訳）'!$C$8:$C$115,$B28,'波及効果（粗付加価値部門等内訳）'!Z$8:Z$115)</f>
        <v>0</v>
      </c>
      <c r="Q28" s="236">
        <f>SUMIF('波及効果（粗付加価値部門等内訳）'!$C$8:$C$115,$B28,'波及効果（粗付加価値部門等内訳）'!AJ$8:AJ$115)</f>
        <v>0</v>
      </c>
      <c r="R28" s="236">
        <f>SUMIF('波及効果（粗付加価値部門等内訳）'!$C$8:$C$115,$B28,'波及効果（粗付加価値部門等内訳）'!AT$8:AT$115)</f>
        <v>0</v>
      </c>
      <c r="S28" s="236">
        <f>SUMIF('波及効果（粗付加価値部門等内訳）'!$C$8:$C$115,$B28,'波及効果（粗付加価値部門等内訳）'!BD$8:BD$115)</f>
        <v>0</v>
      </c>
      <c r="T28" s="241">
        <f t="shared" si="5"/>
        <v>0</v>
      </c>
      <c r="U28" s="241">
        <f t="shared" si="6"/>
        <v>0</v>
      </c>
      <c r="V28" s="241">
        <f t="shared" si="7"/>
        <v>0</v>
      </c>
      <c r="W28" s="241">
        <f t="shared" si="8"/>
        <v>0</v>
      </c>
      <c r="X28" s="241">
        <f t="shared" si="9"/>
        <v>0</v>
      </c>
      <c r="Y28" s="236">
        <f>SUMIF('波及効果（粗付加価値部門等内訳）'!$C$8:$C$115,$B28,'波及効果（粗付加価値部門等内訳）'!J$8:J$115)</f>
        <v>0</v>
      </c>
      <c r="Z28" s="236">
        <f>SUMIF('波及効果（粗付加価値部門等内訳）'!$C$8:$C$115,$B28,'波及効果（粗付加価値部門等内訳）'!T$8:T$115)</f>
        <v>0</v>
      </c>
      <c r="AA28" s="236">
        <f>SUMIF('波及効果（粗付加価値部門等内訳）'!$C$8:$C$115,$B28,'波及効果（粗付加価値部門等内訳）'!AD$8:AD$115)</f>
        <v>0</v>
      </c>
      <c r="AB28" s="236">
        <f>SUMIF('波及効果（粗付加価値部門等内訳）'!$C$8:$C$115,$B28,'波及効果（粗付加価値部門等内訳）'!AN$8:AN$115)</f>
        <v>0</v>
      </c>
      <c r="AC28" s="236">
        <f>SUMIF('波及効果（粗付加価値部門等内訳）'!$C$8:$C$115,$B28,'波及効果（粗付加価値部門等内訳）'!AX$8:AX$115)</f>
        <v>0</v>
      </c>
      <c r="AD28" s="241">
        <f t="shared" si="10"/>
        <v>0</v>
      </c>
      <c r="AE28" s="241">
        <f t="shared" si="11"/>
        <v>0</v>
      </c>
      <c r="AF28" s="241">
        <f t="shared" si="12"/>
        <v>0</v>
      </c>
      <c r="AG28" s="241">
        <f t="shared" si="13"/>
        <v>0</v>
      </c>
      <c r="AH28" s="241">
        <f t="shared" si="14"/>
        <v>0</v>
      </c>
    </row>
    <row r="29" spans="1:34" s="134" customFormat="1">
      <c r="A29" s="135"/>
      <c r="B29" s="136" t="s">
        <v>470</v>
      </c>
      <c r="C29" s="215" t="s">
        <v>85</v>
      </c>
      <c r="D29" s="422">
        <f>SUMIF('波及効果（粗付加価値部門等内訳）'!$C$8:$C$115,$B29,'波及効果（粗付加価値部門等内訳）'!G$8:G$115)</f>
        <v>0</v>
      </c>
      <c r="E29" s="236">
        <f>SUMIF('波及効果（粗付加価値部門等内訳）'!$C$8:$C$115,$B29,'波及効果（粗付加価値部門等内訳）'!Q$8:Q$115)</f>
        <v>0</v>
      </c>
      <c r="F29" s="236">
        <f>SUMIF('波及効果（粗付加価値部門等内訳）'!$C$8:$C$115,$B29,'波及効果（粗付加価値部門等内訳）'!AA$8:AA$115)</f>
        <v>0</v>
      </c>
      <c r="G29" s="236">
        <f>SUMIF('波及効果（粗付加価値部門等内訳）'!$C$8:$C$115,$B29,'波及効果（粗付加価値部門等内訳）'!AK$8:AK$115)</f>
        <v>0</v>
      </c>
      <c r="H29" s="236">
        <f>SUMIF('波及効果（粗付加価値部門等内訳）'!$C$8:$C$115,$B29,'波及効果（粗付加価値部門等内訳）'!AU$8:AU$115)</f>
        <v>0</v>
      </c>
      <c r="I29" s="236">
        <f>SUMIF('波及効果（粗付加価値部門等内訳）'!$C$8:$C$115,$B29,'波及効果（粗付加価値部門等内訳）'!BE$8:BE$115)</f>
        <v>0</v>
      </c>
      <c r="J29" s="241">
        <f t="shared" si="0"/>
        <v>0</v>
      </c>
      <c r="K29" s="241">
        <f t="shared" si="1"/>
        <v>0</v>
      </c>
      <c r="L29" s="241">
        <f t="shared" si="2"/>
        <v>0</v>
      </c>
      <c r="M29" s="241">
        <f t="shared" si="3"/>
        <v>0</v>
      </c>
      <c r="N29" s="241">
        <f t="shared" si="4"/>
        <v>0</v>
      </c>
      <c r="O29" s="236">
        <f>SUMIF('波及効果（粗付加価値部門等内訳）'!$C$8:$C$115,$B29,'波及効果（粗付加価値部門等内訳）'!P$8:P$115)</f>
        <v>0</v>
      </c>
      <c r="P29" s="236">
        <f>SUMIF('波及効果（粗付加価値部門等内訳）'!$C$8:$C$115,$B29,'波及効果（粗付加価値部門等内訳）'!Z$8:Z$115)</f>
        <v>0</v>
      </c>
      <c r="Q29" s="236">
        <f>SUMIF('波及効果（粗付加価値部門等内訳）'!$C$8:$C$115,$B29,'波及効果（粗付加価値部門等内訳）'!AJ$8:AJ$115)</f>
        <v>0</v>
      </c>
      <c r="R29" s="236">
        <f>SUMIF('波及効果（粗付加価値部門等内訳）'!$C$8:$C$115,$B29,'波及効果（粗付加価値部門等内訳）'!AT$8:AT$115)</f>
        <v>0</v>
      </c>
      <c r="S29" s="236">
        <f>SUMIF('波及効果（粗付加価値部門等内訳）'!$C$8:$C$115,$B29,'波及効果（粗付加価値部門等内訳）'!BD$8:BD$115)</f>
        <v>0</v>
      </c>
      <c r="T29" s="241">
        <f t="shared" si="5"/>
        <v>0</v>
      </c>
      <c r="U29" s="241">
        <f t="shared" si="6"/>
        <v>0</v>
      </c>
      <c r="V29" s="241">
        <f t="shared" si="7"/>
        <v>0</v>
      </c>
      <c r="W29" s="241">
        <f t="shared" si="8"/>
        <v>0</v>
      </c>
      <c r="X29" s="241">
        <f t="shared" si="9"/>
        <v>0</v>
      </c>
      <c r="Y29" s="236">
        <f>SUMIF('波及効果（粗付加価値部門等内訳）'!$C$8:$C$115,$B29,'波及効果（粗付加価値部門等内訳）'!J$8:J$115)</f>
        <v>0</v>
      </c>
      <c r="Z29" s="236">
        <f>SUMIF('波及効果（粗付加価値部門等内訳）'!$C$8:$C$115,$B29,'波及効果（粗付加価値部門等内訳）'!T$8:T$115)</f>
        <v>0</v>
      </c>
      <c r="AA29" s="236">
        <f>SUMIF('波及効果（粗付加価値部門等内訳）'!$C$8:$C$115,$B29,'波及効果（粗付加価値部門等内訳）'!AD$8:AD$115)</f>
        <v>0</v>
      </c>
      <c r="AB29" s="236">
        <f>SUMIF('波及効果（粗付加価値部門等内訳）'!$C$8:$C$115,$B29,'波及効果（粗付加価値部門等内訳）'!AN$8:AN$115)</f>
        <v>0</v>
      </c>
      <c r="AC29" s="236">
        <f>SUMIF('波及効果（粗付加価値部門等内訳）'!$C$8:$C$115,$B29,'波及効果（粗付加価値部門等内訳）'!AX$8:AX$115)</f>
        <v>0</v>
      </c>
      <c r="AD29" s="241">
        <f t="shared" si="10"/>
        <v>0</v>
      </c>
      <c r="AE29" s="241">
        <f t="shared" si="11"/>
        <v>0</v>
      </c>
      <c r="AF29" s="241">
        <f t="shared" si="12"/>
        <v>0</v>
      </c>
      <c r="AG29" s="241">
        <f t="shared" si="13"/>
        <v>0</v>
      </c>
      <c r="AH29" s="241">
        <f t="shared" si="14"/>
        <v>0</v>
      </c>
    </row>
    <row r="30" spans="1:34" s="134" customFormat="1">
      <c r="A30" s="135" t="s">
        <v>447</v>
      </c>
      <c r="B30" s="136"/>
      <c r="C30" s="137" t="s">
        <v>180</v>
      </c>
      <c r="D30" s="422">
        <f>SUMIF('波及効果（粗付加価値部門等内訳）'!$A$8:$A$115,$A30,'波及効果（粗付加価値部門等内訳）'!G$8:G$115)</f>
        <v>0</v>
      </c>
      <c r="E30" s="236">
        <f>SUMIF('波及効果（粗付加価値部門等内訳）'!$A$8:$A$115,$A30,'波及効果（粗付加価値部門等内訳）'!Q$8:Q$115)</f>
        <v>0</v>
      </c>
      <c r="F30" s="236">
        <f>SUMIF('波及効果（粗付加価値部門等内訳）'!$A$8:$A$115,$A30,'波及効果（粗付加価値部門等内訳）'!AA$8:AA$115)</f>
        <v>0</v>
      </c>
      <c r="G30" s="236">
        <f>SUMIF('波及効果（粗付加価値部門等内訳）'!$A$8:$A$115,$A30,'波及効果（粗付加価値部門等内訳）'!AK$8:AK$115)</f>
        <v>0</v>
      </c>
      <c r="H30" s="236">
        <f>SUMIF('波及効果（粗付加価値部門等内訳）'!$A$8:$A$115,$A30,'波及効果（粗付加価値部門等内訳）'!AU$8:AU$115)</f>
        <v>0</v>
      </c>
      <c r="I30" s="236">
        <f>SUMIF('波及効果（粗付加価値部門等内訳）'!$A$8:$A$115,$A30,'波及効果（粗付加価値部門等内訳）'!BE$8:BE$115)</f>
        <v>0</v>
      </c>
      <c r="J30" s="241">
        <f t="shared" si="0"/>
        <v>0</v>
      </c>
      <c r="K30" s="241">
        <f t="shared" si="1"/>
        <v>0</v>
      </c>
      <c r="L30" s="241">
        <f t="shared" si="2"/>
        <v>0</v>
      </c>
      <c r="M30" s="241">
        <f t="shared" si="3"/>
        <v>0</v>
      </c>
      <c r="N30" s="241">
        <f t="shared" si="4"/>
        <v>0</v>
      </c>
      <c r="O30" s="236">
        <f>SUMIF('波及効果（粗付加価値部門等内訳）'!$A$8:$A$115,$A30,'波及効果（粗付加価値部門等内訳）'!P$8:P$115)</f>
        <v>0</v>
      </c>
      <c r="P30" s="236">
        <f>SUMIF('波及効果（粗付加価値部門等内訳）'!$A$8:$A$115,$A30,'波及効果（粗付加価値部門等内訳）'!Z$8:Z$115)</f>
        <v>0</v>
      </c>
      <c r="Q30" s="236">
        <f>SUMIF('波及効果（粗付加価値部門等内訳）'!$A$8:$A$115,$A30,'波及効果（粗付加価値部門等内訳）'!AJ$8:AJ$115)</f>
        <v>0</v>
      </c>
      <c r="R30" s="236">
        <f>SUMIF('波及効果（粗付加価値部門等内訳）'!$A$8:$A$115,$A30,'波及効果（粗付加価値部門等内訳）'!AT$8:AT$115)</f>
        <v>0</v>
      </c>
      <c r="S30" s="236">
        <f>SUMIF('波及効果（粗付加価値部門等内訳）'!$A$8:$A$115,$A30,'波及効果（粗付加価値部門等内訳）'!BD$8:BD$115)</f>
        <v>0</v>
      </c>
      <c r="T30" s="241">
        <f t="shared" si="5"/>
        <v>0</v>
      </c>
      <c r="U30" s="241">
        <f t="shared" si="6"/>
        <v>0</v>
      </c>
      <c r="V30" s="241">
        <f t="shared" si="7"/>
        <v>0</v>
      </c>
      <c r="W30" s="241">
        <f t="shared" si="8"/>
        <v>0</v>
      </c>
      <c r="X30" s="241">
        <f t="shared" si="9"/>
        <v>0</v>
      </c>
      <c r="Y30" s="236">
        <f>SUMIF('波及効果（粗付加価値部門等内訳）'!$A$8:$A$115,$A30,'波及効果（粗付加価値部門等内訳）'!J$8:J$115)</f>
        <v>0</v>
      </c>
      <c r="Z30" s="236">
        <f>SUMIF('波及効果（粗付加価値部門等内訳）'!$A$8:$A$115,$A30,'波及効果（粗付加価値部門等内訳）'!T$8:T$115)</f>
        <v>0</v>
      </c>
      <c r="AA30" s="236">
        <f>SUMIF('波及効果（粗付加価値部門等内訳）'!$A$8:$A$115,$A30,'波及効果（粗付加価値部門等内訳）'!AD$8:AD$115)</f>
        <v>0</v>
      </c>
      <c r="AB30" s="236">
        <f>SUMIF('波及効果（粗付加価値部門等内訳）'!$A$8:$A$115,$A30,'波及効果（粗付加価値部門等内訳）'!AN$8:AN$115)</f>
        <v>0</v>
      </c>
      <c r="AC30" s="236">
        <f>SUMIF('波及効果（粗付加価値部門等内訳）'!$A$8:$A$115,$A30,'波及効果（粗付加価値部門等内訳）'!AX$8:AX$115)</f>
        <v>0</v>
      </c>
      <c r="AD30" s="241">
        <f t="shared" si="10"/>
        <v>0</v>
      </c>
      <c r="AE30" s="241">
        <f t="shared" si="11"/>
        <v>0</v>
      </c>
      <c r="AF30" s="241">
        <f t="shared" si="12"/>
        <v>0</v>
      </c>
      <c r="AG30" s="241">
        <f t="shared" si="13"/>
        <v>0</v>
      </c>
      <c r="AH30" s="241">
        <f t="shared" si="14"/>
        <v>0</v>
      </c>
    </row>
    <row r="31" spans="1:34" s="134" customFormat="1">
      <c r="A31" s="135" t="s">
        <v>449</v>
      </c>
      <c r="B31" s="136"/>
      <c r="C31" s="137" t="s">
        <v>181</v>
      </c>
      <c r="D31" s="422">
        <f>SUMIF('波及効果（粗付加価値部門等内訳）'!$A$8:$A$115,$A31,'波及効果（粗付加価値部門等内訳）'!G$8:G$115)</f>
        <v>0</v>
      </c>
      <c r="E31" s="236">
        <f>SUMIF('波及効果（粗付加価値部門等内訳）'!$A$8:$A$115,$A31,'波及効果（粗付加価値部門等内訳）'!Q$8:Q$115)</f>
        <v>0</v>
      </c>
      <c r="F31" s="236">
        <f>SUMIF('波及効果（粗付加価値部門等内訳）'!$A$8:$A$115,$A31,'波及効果（粗付加価値部門等内訳）'!AA$8:AA$115)</f>
        <v>0</v>
      </c>
      <c r="G31" s="236">
        <f>SUMIF('波及効果（粗付加価値部門等内訳）'!$A$8:$A$115,$A31,'波及効果（粗付加価値部門等内訳）'!AK$8:AK$115)</f>
        <v>0</v>
      </c>
      <c r="H31" s="236">
        <f>SUMIF('波及効果（粗付加価値部門等内訳）'!$A$8:$A$115,$A31,'波及効果（粗付加価値部門等内訳）'!AU$8:AU$115)</f>
        <v>0</v>
      </c>
      <c r="I31" s="236">
        <f>SUMIF('波及効果（粗付加価値部門等内訳）'!$A$8:$A$115,$A31,'波及効果（粗付加価値部門等内訳）'!BE$8:BE$115)</f>
        <v>0</v>
      </c>
      <c r="J31" s="241">
        <f t="shared" si="0"/>
        <v>0</v>
      </c>
      <c r="K31" s="241">
        <f t="shared" si="1"/>
        <v>0</v>
      </c>
      <c r="L31" s="241">
        <f t="shared" si="2"/>
        <v>0</v>
      </c>
      <c r="M31" s="241">
        <f t="shared" si="3"/>
        <v>0</v>
      </c>
      <c r="N31" s="241">
        <f t="shared" si="4"/>
        <v>0</v>
      </c>
      <c r="O31" s="236">
        <f>SUMIF('波及効果（粗付加価値部門等内訳）'!$A$8:$A$115,$A31,'波及効果（粗付加価値部門等内訳）'!P$8:P$115)</f>
        <v>0</v>
      </c>
      <c r="P31" s="236">
        <f>SUMIF('波及効果（粗付加価値部門等内訳）'!$A$8:$A$115,$A31,'波及効果（粗付加価値部門等内訳）'!Z$8:Z$115)</f>
        <v>0</v>
      </c>
      <c r="Q31" s="236">
        <f>SUMIF('波及効果（粗付加価値部門等内訳）'!$A$8:$A$115,$A31,'波及効果（粗付加価値部門等内訳）'!AJ$8:AJ$115)</f>
        <v>0</v>
      </c>
      <c r="R31" s="236">
        <f>SUMIF('波及効果（粗付加価値部門等内訳）'!$A$8:$A$115,$A31,'波及効果（粗付加価値部門等内訳）'!AT$8:AT$115)</f>
        <v>0</v>
      </c>
      <c r="S31" s="236">
        <f>SUMIF('波及効果（粗付加価値部門等内訳）'!$A$8:$A$115,$A31,'波及効果（粗付加価値部門等内訳）'!BD$8:BD$115)</f>
        <v>0</v>
      </c>
      <c r="T31" s="241">
        <f t="shared" si="5"/>
        <v>0</v>
      </c>
      <c r="U31" s="241">
        <f t="shared" si="6"/>
        <v>0</v>
      </c>
      <c r="V31" s="241">
        <f t="shared" si="7"/>
        <v>0</v>
      </c>
      <c r="W31" s="241">
        <f t="shared" si="8"/>
        <v>0</v>
      </c>
      <c r="X31" s="241">
        <f t="shared" si="9"/>
        <v>0</v>
      </c>
      <c r="Y31" s="236">
        <f>SUMIF('波及効果（粗付加価値部門等内訳）'!$A$8:$A$115,$A31,'波及効果（粗付加価値部門等内訳）'!J$8:J$115)</f>
        <v>0</v>
      </c>
      <c r="Z31" s="236">
        <f>SUMIF('波及効果（粗付加価値部門等内訳）'!$A$8:$A$115,$A31,'波及効果（粗付加価値部門等内訳）'!T$8:T$115)</f>
        <v>0</v>
      </c>
      <c r="AA31" s="236">
        <f>SUMIF('波及効果（粗付加価値部門等内訳）'!$A$8:$A$115,$A31,'波及効果（粗付加価値部門等内訳）'!AD$8:AD$115)</f>
        <v>0</v>
      </c>
      <c r="AB31" s="236">
        <f>SUMIF('波及効果（粗付加価値部門等内訳）'!$A$8:$A$115,$A31,'波及効果（粗付加価値部門等内訳）'!AN$8:AN$115)</f>
        <v>0</v>
      </c>
      <c r="AC31" s="236">
        <f>SUMIF('波及効果（粗付加価値部門等内訳）'!$A$8:$A$115,$A31,'波及効果（粗付加価値部門等内訳）'!AX$8:AX$115)</f>
        <v>0</v>
      </c>
      <c r="AD31" s="241">
        <f t="shared" si="10"/>
        <v>0</v>
      </c>
      <c r="AE31" s="241">
        <f t="shared" si="11"/>
        <v>0</v>
      </c>
      <c r="AF31" s="241">
        <f t="shared" si="12"/>
        <v>0</v>
      </c>
      <c r="AG31" s="241">
        <f t="shared" si="13"/>
        <v>0</v>
      </c>
      <c r="AH31" s="241">
        <f t="shared" si="14"/>
        <v>0</v>
      </c>
    </row>
    <row r="32" spans="1:34" s="134" customFormat="1">
      <c r="A32" s="135"/>
      <c r="B32" s="136" t="s">
        <v>451</v>
      </c>
      <c r="C32" s="215" t="s">
        <v>182</v>
      </c>
      <c r="D32" s="422">
        <f>SUMIF('波及効果（粗付加価値部門等内訳）'!$C$8:$C$115,$B32,'波及効果（粗付加価値部門等内訳）'!G$8:G$115)</f>
        <v>0</v>
      </c>
      <c r="E32" s="236">
        <f>SUMIF('波及効果（粗付加価値部門等内訳）'!$C$8:$C$115,$B32,'波及効果（粗付加価値部門等内訳）'!Q$8:Q$115)</f>
        <v>0</v>
      </c>
      <c r="F32" s="236">
        <f>SUMIF('波及効果（粗付加価値部門等内訳）'!$C$8:$C$115,$B32,'波及効果（粗付加価値部門等内訳）'!AA$8:AA$115)</f>
        <v>0</v>
      </c>
      <c r="G32" s="236">
        <f>SUMIF('波及効果（粗付加価値部門等内訳）'!$C$8:$C$115,$B32,'波及効果（粗付加価値部門等内訳）'!AK$8:AK$115)</f>
        <v>0</v>
      </c>
      <c r="H32" s="236">
        <f>SUMIF('波及効果（粗付加価値部門等内訳）'!$C$8:$C$115,$B32,'波及効果（粗付加価値部門等内訳）'!AU$8:AU$115)</f>
        <v>0</v>
      </c>
      <c r="I32" s="236">
        <f>SUMIF('波及効果（粗付加価値部門等内訳）'!$C$8:$C$115,$B32,'波及効果（粗付加価値部門等内訳）'!BE$8:BE$115)</f>
        <v>0</v>
      </c>
      <c r="J32" s="241">
        <f t="shared" si="0"/>
        <v>0</v>
      </c>
      <c r="K32" s="241">
        <f t="shared" si="1"/>
        <v>0</v>
      </c>
      <c r="L32" s="241">
        <f t="shared" si="2"/>
        <v>0</v>
      </c>
      <c r="M32" s="241">
        <f t="shared" si="3"/>
        <v>0</v>
      </c>
      <c r="N32" s="241">
        <f t="shared" si="4"/>
        <v>0</v>
      </c>
      <c r="O32" s="236">
        <f>SUMIF('波及効果（粗付加価値部門等内訳）'!$C$8:$C$115,$B32,'波及効果（粗付加価値部門等内訳）'!P$8:P$115)</f>
        <v>0</v>
      </c>
      <c r="P32" s="236">
        <f>SUMIF('波及効果（粗付加価値部門等内訳）'!$C$8:$C$115,$B32,'波及効果（粗付加価値部門等内訳）'!Z$8:Z$115)</f>
        <v>0</v>
      </c>
      <c r="Q32" s="236">
        <f>SUMIF('波及効果（粗付加価値部門等内訳）'!$C$8:$C$115,$B32,'波及効果（粗付加価値部門等内訳）'!AJ$8:AJ$115)</f>
        <v>0</v>
      </c>
      <c r="R32" s="236">
        <f>SUMIF('波及効果（粗付加価値部門等内訳）'!$C$8:$C$115,$B32,'波及効果（粗付加価値部門等内訳）'!AT$8:AT$115)</f>
        <v>0</v>
      </c>
      <c r="S32" s="236">
        <f>SUMIF('波及効果（粗付加価値部門等内訳）'!$C$8:$C$115,$B32,'波及効果（粗付加価値部門等内訳）'!BD$8:BD$115)</f>
        <v>0</v>
      </c>
      <c r="T32" s="241">
        <f t="shared" si="5"/>
        <v>0</v>
      </c>
      <c r="U32" s="241">
        <f t="shared" si="6"/>
        <v>0</v>
      </c>
      <c r="V32" s="241">
        <f t="shared" si="7"/>
        <v>0</v>
      </c>
      <c r="W32" s="241">
        <f t="shared" si="8"/>
        <v>0</v>
      </c>
      <c r="X32" s="241">
        <f t="shared" si="9"/>
        <v>0</v>
      </c>
      <c r="Y32" s="236">
        <f>SUMIF('波及効果（粗付加価値部門等内訳）'!$C$8:$C$115,$B32,'波及効果（粗付加価値部門等内訳）'!J$8:J$115)</f>
        <v>0</v>
      </c>
      <c r="Z32" s="236">
        <f>SUMIF('波及効果（粗付加価値部門等内訳）'!$C$8:$C$115,$B32,'波及効果（粗付加価値部門等内訳）'!T$8:T$115)</f>
        <v>0</v>
      </c>
      <c r="AA32" s="236">
        <f>SUMIF('波及効果（粗付加価値部門等内訳）'!$C$8:$C$115,$B32,'波及効果（粗付加価値部門等内訳）'!AD$8:AD$115)</f>
        <v>0</v>
      </c>
      <c r="AB32" s="236">
        <f>SUMIF('波及効果（粗付加価値部門等内訳）'!$C$8:$C$115,$B32,'波及効果（粗付加価値部門等内訳）'!AN$8:AN$115)</f>
        <v>0</v>
      </c>
      <c r="AC32" s="236">
        <f>SUMIF('波及効果（粗付加価値部門等内訳）'!$C$8:$C$115,$B32,'波及効果（粗付加価値部門等内訳）'!AX$8:AX$115)</f>
        <v>0</v>
      </c>
      <c r="AD32" s="241">
        <f t="shared" si="10"/>
        <v>0</v>
      </c>
      <c r="AE32" s="241">
        <f t="shared" si="11"/>
        <v>0</v>
      </c>
      <c r="AF32" s="241">
        <f t="shared" si="12"/>
        <v>0</v>
      </c>
      <c r="AG32" s="241">
        <f t="shared" si="13"/>
        <v>0</v>
      </c>
      <c r="AH32" s="241">
        <f t="shared" si="14"/>
        <v>0</v>
      </c>
    </row>
    <row r="33" spans="1:37" s="134" customFormat="1">
      <c r="A33" s="135"/>
      <c r="B33" s="136" t="s">
        <v>452</v>
      </c>
      <c r="C33" s="215" t="s">
        <v>56</v>
      </c>
      <c r="D33" s="422">
        <f>SUMIF('波及効果（粗付加価値部門等内訳）'!$C$8:$C$115,$B33,'波及効果（粗付加価値部門等内訳）'!G$8:G$115)</f>
        <v>0</v>
      </c>
      <c r="E33" s="236">
        <f>SUMIF('波及効果（粗付加価値部門等内訳）'!$C$8:$C$115,$B33,'波及効果（粗付加価値部門等内訳）'!Q$8:Q$115)</f>
        <v>0</v>
      </c>
      <c r="F33" s="236">
        <f>SUMIF('波及効果（粗付加価値部門等内訳）'!$C$8:$C$115,$B33,'波及効果（粗付加価値部門等内訳）'!AA$8:AA$115)</f>
        <v>0</v>
      </c>
      <c r="G33" s="236">
        <f>SUMIF('波及効果（粗付加価値部門等内訳）'!$C$8:$C$115,$B33,'波及効果（粗付加価値部門等内訳）'!AK$8:AK$115)</f>
        <v>0</v>
      </c>
      <c r="H33" s="236">
        <f>SUMIF('波及効果（粗付加価値部門等内訳）'!$C$8:$C$115,$B33,'波及効果（粗付加価値部門等内訳）'!AU$8:AU$115)</f>
        <v>0</v>
      </c>
      <c r="I33" s="236">
        <f>SUMIF('波及効果（粗付加価値部門等内訳）'!$C$8:$C$115,$B33,'波及効果（粗付加価値部門等内訳）'!BE$8:BE$115)</f>
        <v>0</v>
      </c>
      <c r="J33" s="241">
        <f t="shared" si="0"/>
        <v>0</v>
      </c>
      <c r="K33" s="241">
        <f t="shared" si="1"/>
        <v>0</v>
      </c>
      <c r="L33" s="241">
        <f t="shared" si="2"/>
        <v>0</v>
      </c>
      <c r="M33" s="241">
        <f t="shared" si="3"/>
        <v>0</v>
      </c>
      <c r="N33" s="241">
        <f t="shared" si="4"/>
        <v>0</v>
      </c>
      <c r="O33" s="236">
        <f>SUMIF('波及効果（粗付加価値部門等内訳）'!$C$8:$C$115,$B33,'波及効果（粗付加価値部門等内訳）'!P$8:P$115)</f>
        <v>0</v>
      </c>
      <c r="P33" s="236">
        <f>SUMIF('波及効果（粗付加価値部門等内訳）'!$C$8:$C$115,$B33,'波及効果（粗付加価値部門等内訳）'!Z$8:Z$115)</f>
        <v>0</v>
      </c>
      <c r="Q33" s="236">
        <f>SUMIF('波及効果（粗付加価値部門等内訳）'!$C$8:$C$115,$B33,'波及効果（粗付加価値部門等内訳）'!AJ$8:AJ$115)</f>
        <v>0</v>
      </c>
      <c r="R33" s="236">
        <f>SUMIF('波及効果（粗付加価値部門等内訳）'!$C$8:$C$115,$B33,'波及効果（粗付加価値部門等内訳）'!AT$8:AT$115)</f>
        <v>0</v>
      </c>
      <c r="S33" s="236">
        <f>SUMIF('波及効果（粗付加価値部門等内訳）'!$C$8:$C$115,$B33,'波及効果（粗付加価値部門等内訳）'!BD$8:BD$115)</f>
        <v>0</v>
      </c>
      <c r="T33" s="241">
        <f t="shared" si="5"/>
        <v>0</v>
      </c>
      <c r="U33" s="241">
        <f t="shared" si="6"/>
        <v>0</v>
      </c>
      <c r="V33" s="241">
        <f t="shared" si="7"/>
        <v>0</v>
      </c>
      <c r="W33" s="241">
        <f t="shared" si="8"/>
        <v>0</v>
      </c>
      <c r="X33" s="241">
        <f t="shared" si="9"/>
        <v>0</v>
      </c>
      <c r="Y33" s="236">
        <f>SUMIF('波及効果（粗付加価値部門等内訳）'!$C$8:$C$115,$B33,'波及効果（粗付加価値部門等内訳）'!J$8:J$115)</f>
        <v>0</v>
      </c>
      <c r="Z33" s="236">
        <f>SUMIF('波及効果（粗付加価値部門等内訳）'!$C$8:$C$115,$B33,'波及効果（粗付加価値部門等内訳）'!T$8:T$115)</f>
        <v>0</v>
      </c>
      <c r="AA33" s="236">
        <f>SUMIF('波及効果（粗付加価値部門等内訳）'!$C$8:$C$115,$B33,'波及効果（粗付加価値部門等内訳）'!AD$8:AD$115)</f>
        <v>0</v>
      </c>
      <c r="AB33" s="236">
        <f>SUMIF('波及効果（粗付加価値部門等内訳）'!$C$8:$C$115,$B33,'波及効果（粗付加価値部門等内訳）'!AN$8:AN$115)</f>
        <v>0</v>
      </c>
      <c r="AC33" s="236">
        <f>SUMIF('波及効果（粗付加価値部門等内訳）'!$C$8:$C$115,$B33,'波及効果（粗付加価値部門等内訳）'!AX$8:AX$115)</f>
        <v>0</v>
      </c>
      <c r="AD33" s="241">
        <f t="shared" si="10"/>
        <v>0</v>
      </c>
      <c r="AE33" s="241">
        <f t="shared" si="11"/>
        <v>0</v>
      </c>
      <c r="AF33" s="241">
        <f t="shared" si="12"/>
        <v>0</v>
      </c>
      <c r="AG33" s="241">
        <f t="shared" si="13"/>
        <v>0</v>
      </c>
      <c r="AH33" s="241">
        <f t="shared" si="14"/>
        <v>0</v>
      </c>
    </row>
    <row r="34" spans="1:37" s="134" customFormat="1">
      <c r="A34" s="135" t="s">
        <v>427</v>
      </c>
      <c r="B34" s="136"/>
      <c r="C34" s="137" t="s">
        <v>58</v>
      </c>
      <c r="D34" s="422">
        <f>SUMIF('波及効果（粗付加価値部門等内訳）'!$A$8:$A$115,$A34,'波及効果（粗付加価値部門等内訳）'!G$8:G$115)</f>
        <v>0</v>
      </c>
      <c r="E34" s="236">
        <f>SUMIF('波及効果（粗付加価値部門等内訳）'!$A$8:$A$115,$A34,'波及効果（粗付加価値部門等内訳）'!Q$8:Q$115)</f>
        <v>0</v>
      </c>
      <c r="F34" s="236">
        <f>SUMIF('波及効果（粗付加価値部門等内訳）'!$A$8:$A$115,$A34,'波及効果（粗付加価値部門等内訳）'!AA$8:AA$115)</f>
        <v>0</v>
      </c>
      <c r="G34" s="236">
        <f>SUMIF('波及効果（粗付加価値部門等内訳）'!$A$8:$A$115,$A34,'波及効果（粗付加価値部門等内訳）'!AK$8:AK$115)</f>
        <v>0</v>
      </c>
      <c r="H34" s="236">
        <f>SUMIF('波及効果（粗付加価値部門等内訳）'!$A$8:$A$115,$A34,'波及効果（粗付加価値部門等内訳）'!AU$8:AU$115)</f>
        <v>0</v>
      </c>
      <c r="I34" s="236">
        <f>SUMIF('波及効果（粗付加価値部門等内訳）'!$A$8:$A$115,$A34,'波及効果（粗付加価値部門等内訳）'!BE$8:BE$115)</f>
        <v>0</v>
      </c>
      <c r="J34" s="241">
        <f t="shared" si="0"/>
        <v>0</v>
      </c>
      <c r="K34" s="241">
        <f t="shared" si="1"/>
        <v>0</v>
      </c>
      <c r="L34" s="241">
        <f t="shared" si="2"/>
        <v>0</v>
      </c>
      <c r="M34" s="241">
        <f t="shared" si="3"/>
        <v>0</v>
      </c>
      <c r="N34" s="241">
        <f t="shared" si="4"/>
        <v>0</v>
      </c>
      <c r="O34" s="236">
        <f>SUMIF('波及効果（粗付加価値部門等内訳）'!$A$8:$A$115,$A34,'波及効果（粗付加価値部門等内訳）'!P$8:P$115)</f>
        <v>0</v>
      </c>
      <c r="P34" s="236">
        <f>SUMIF('波及効果（粗付加価値部門等内訳）'!$A$8:$A$115,$A34,'波及効果（粗付加価値部門等内訳）'!Z$8:Z$115)</f>
        <v>0</v>
      </c>
      <c r="Q34" s="236">
        <f>SUMIF('波及効果（粗付加価値部門等内訳）'!$A$8:$A$115,$A34,'波及効果（粗付加価値部門等内訳）'!AJ$8:AJ$115)</f>
        <v>0</v>
      </c>
      <c r="R34" s="236">
        <f>SUMIF('波及効果（粗付加価値部門等内訳）'!$A$8:$A$115,$A34,'波及効果（粗付加価値部門等内訳）'!AT$8:AT$115)</f>
        <v>0</v>
      </c>
      <c r="S34" s="236">
        <f>SUMIF('波及効果（粗付加価値部門等内訳）'!$A$8:$A$115,$A34,'波及効果（粗付加価値部門等内訳）'!BD$8:BD$115)</f>
        <v>0</v>
      </c>
      <c r="T34" s="241">
        <f t="shared" si="5"/>
        <v>0</v>
      </c>
      <c r="U34" s="241">
        <f t="shared" si="6"/>
        <v>0</v>
      </c>
      <c r="V34" s="241">
        <f t="shared" si="7"/>
        <v>0</v>
      </c>
      <c r="W34" s="241">
        <f t="shared" si="8"/>
        <v>0</v>
      </c>
      <c r="X34" s="241">
        <f t="shared" si="9"/>
        <v>0</v>
      </c>
      <c r="Y34" s="236">
        <f>SUMIF('波及効果（粗付加価値部門等内訳）'!$A$8:$A$115,$A34,'波及効果（粗付加価値部門等内訳）'!J$8:J$115)</f>
        <v>0</v>
      </c>
      <c r="Z34" s="236">
        <f>SUMIF('波及効果（粗付加価値部門等内訳）'!$A$8:$A$115,$A34,'波及効果（粗付加価値部門等内訳）'!T$8:T$115)</f>
        <v>0</v>
      </c>
      <c r="AA34" s="236">
        <f>SUMIF('波及効果（粗付加価値部門等内訳）'!$A$8:$A$115,$A34,'波及効果（粗付加価値部門等内訳）'!AD$8:AD$115)</f>
        <v>0</v>
      </c>
      <c r="AB34" s="236">
        <f>SUMIF('波及効果（粗付加価値部門等内訳）'!$A$8:$A$115,$A34,'波及効果（粗付加価値部門等内訳）'!AN$8:AN$115)</f>
        <v>0</v>
      </c>
      <c r="AC34" s="236">
        <f>SUMIF('波及効果（粗付加価値部門等内訳）'!$A$8:$A$115,$A34,'波及効果（粗付加価値部門等内訳）'!AX$8:AX$115)</f>
        <v>0</v>
      </c>
      <c r="AD34" s="241">
        <f t="shared" si="10"/>
        <v>0</v>
      </c>
      <c r="AE34" s="241">
        <f t="shared" si="11"/>
        <v>0</v>
      </c>
      <c r="AF34" s="241">
        <f t="shared" si="12"/>
        <v>0</v>
      </c>
      <c r="AG34" s="241">
        <f t="shared" si="13"/>
        <v>0</v>
      </c>
      <c r="AH34" s="241">
        <f t="shared" si="14"/>
        <v>0</v>
      </c>
    </row>
    <row r="35" spans="1:37" s="134" customFormat="1">
      <c r="A35" s="135" t="s">
        <v>455</v>
      </c>
      <c r="B35" s="136"/>
      <c r="C35" s="137" t="s">
        <v>59</v>
      </c>
      <c r="D35" s="422">
        <f>SUMIF('波及効果（粗付加価値部門等内訳）'!$A$8:$A$115,$A35,'波及効果（粗付加価値部門等内訳）'!G$8:G$115)</f>
        <v>0</v>
      </c>
      <c r="E35" s="236">
        <f>SUMIF('波及効果（粗付加価値部門等内訳）'!$A$8:$A$115,$A35,'波及効果（粗付加価値部門等内訳）'!Q$8:Q$115)</f>
        <v>0</v>
      </c>
      <c r="F35" s="236">
        <f>SUMIF('波及効果（粗付加価値部門等内訳）'!$A$8:$A$115,$A35,'波及効果（粗付加価値部門等内訳）'!AA$8:AA$115)</f>
        <v>0</v>
      </c>
      <c r="G35" s="236">
        <f>SUMIF('波及効果（粗付加価値部門等内訳）'!$A$8:$A$115,$A35,'波及効果（粗付加価値部門等内訳）'!AK$8:AK$115)</f>
        <v>0</v>
      </c>
      <c r="H35" s="236">
        <f>SUMIF('波及効果（粗付加価値部門等内訳）'!$A$8:$A$115,$A35,'波及効果（粗付加価値部門等内訳）'!AU$8:AU$115)</f>
        <v>0</v>
      </c>
      <c r="I35" s="236">
        <f>SUMIF('波及効果（粗付加価値部門等内訳）'!$A$8:$A$115,$A35,'波及効果（粗付加価値部門等内訳）'!BE$8:BE$115)</f>
        <v>0</v>
      </c>
      <c r="J35" s="241">
        <f t="shared" si="0"/>
        <v>0</v>
      </c>
      <c r="K35" s="241">
        <f t="shared" si="1"/>
        <v>0</v>
      </c>
      <c r="L35" s="241">
        <f t="shared" si="2"/>
        <v>0</v>
      </c>
      <c r="M35" s="241">
        <f t="shared" si="3"/>
        <v>0</v>
      </c>
      <c r="N35" s="241">
        <f t="shared" si="4"/>
        <v>0</v>
      </c>
      <c r="O35" s="236">
        <f>SUMIF('波及効果（粗付加価値部門等内訳）'!$A$8:$A$115,$A35,'波及効果（粗付加価値部門等内訳）'!P$8:P$115)</f>
        <v>0</v>
      </c>
      <c r="P35" s="236">
        <f>SUMIF('波及効果（粗付加価値部門等内訳）'!$A$8:$A$115,$A35,'波及効果（粗付加価値部門等内訳）'!Z$8:Z$115)</f>
        <v>0</v>
      </c>
      <c r="Q35" s="236">
        <f>SUMIF('波及効果（粗付加価値部門等内訳）'!$A$8:$A$115,$A35,'波及効果（粗付加価値部門等内訳）'!AJ$8:AJ$115)</f>
        <v>0</v>
      </c>
      <c r="R35" s="236">
        <f>SUMIF('波及効果（粗付加価値部門等内訳）'!$A$8:$A$115,$A35,'波及効果（粗付加価値部門等内訳）'!AT$8:AT$115)</f>
        <v>0</v>
      </c>
      <c r="S35" s="236">
        <f>SUMIF('波及効果（粗付加価値部門等内訳）'!$A$8:$A$115,$A35,'波及効果（粗付加価値部門等内訳）'!BD$8:BD$115)</f>
        <v>0</v>
      </c>
      <c r="T35" s="241">
        <f t="shared" si="5"/>
        <v>0</v>
      </c>
      <c r="U35" s="241">
        <f t="shared" si="6"/>
        <v>0</v>
      </c>
      <c r="V35" s="241">
        <f t="shared" si="7"/>
        <v>0</v>
      </c>
      <c r="W35" s="241">
        <f t="shared" si="8"/>
        <v>0</v>
      </c>
      <c r="X35" s="241">
        <f t="shared" si="9"/>
        <v>0</v>
      </c>
      <c r="Y35" s="236">
        <f>SUMIF('波及効果（粗付加価値部門等内訳）'!$A$8:$A$115,$A35,'波及効果（粗付加価値部門等内訳）'!J$8:J$115)</f>
        <v>0</v>
      </c>
      <c r="Z35" s="236">
        <f>SUMIF('波及効果（粗付加価値部門等内訳）'!$A$8:$A$115,$A35,'波及効果（粗付加価値部門等内訳）'!T$8:T$115)</f>
        <v>0</v>
      </c>
      <c r="AA35" s="236">
        <f>SUMIF('波及効果（粗付加価値部門等内訳）'!$A$8:$A$115,$A35,'波及効果（粗付加価値部門等内訳）'!AD$8:AD$115)</f>
        <v>0</v>
      </c>
      <c r="AB35" s="236">
        <f>SUMIF('波及効果（粗付加価値部門等内訳）'!$A$8:$A$115,$A35,'波及効果（粗付加価値部門等内訳）'!AN$8:AN$115)</f>
        <v>0</v>
      </c>
      <c r="AC35" s="236">
        <f>SUMIF('波及効果（粗付加価値部門等内訳）'!$A$8:$A$115,$A35,'波及効果（粗付加価値部門等内訳）'!AX$8:AX$115)</f>
        <v>0</v>
      </c>
      <c r="AD35" s="241">
        <f t="shared" si="10"/>
        <v>0</v>
      </c>
      <c r="AE35" s="241">
        <f t="shared" si="11"/>
        <v>0</v>
      </c>
      <c r="AF35" s="241">
        <f t="shared" si="12"/>
        <v>0</v>
      </c>
      <c r="AG35" s="241">
        <f t="shared" si="13"/>
        <v>0</v>
      </c>
      <c r="AH35" s="241">
        <f t="shared" si="14"/>
        <v>0</v>
      </c>
    </row>
    <row r="36" spans="1:37" s="134" customFormat="1">
      <c r="A36" s="135" t="s">
        <v>457</v>
      </c>
      <c r="B36" s="136"/>
      <c r="C36" s="137" t="s">
        <v>183</v>
      </c>
      <c r="D36" s="422">
        <f>SUMIF('波及効果（粗付加価値部門等内訳）'!$A$8:$A$115,$A36,'波及効果（粗付加価値部門等内訳）'!G$8:G$115)</f>
        <v>0</v>
      </c>
      <c r="E36" s="236">
        <f>SUMIF('波及効果（粗付加価値部門等内訳）'!$A$8:$A$115,$A36,'波及効果（粗付加価値部門等内訳）'!Q$8:Q$115)</f>
        <v>0</v>
      </c>
      <c r="F36" s="236">
        <f>SUMIF('波及効果（粗付加価値部門等内訳）'!$A$8:$A$115,$A36,'波及効果（粗付加価値部門等内訳）'!AA$8:AA$115)</f>
        <v>0</v>
      </c>
      <c r="G36" s="236">
        <f>SUMIF('波及効果（粗付加価値部門等内訳）'!$A$8:$A$115,$A36,'波及効果（粗付加価値部門等内訳）'!AK$8:AK$115)</f>
        <v>0</v>
      </c>
      <c r="H36" s="236">
        <f>SUMIF('波及効果（粗付加価値部門等内訳）'!$A$8:$A$115,$A36,'波及効果（粗付加価値部門等内訳）'!AU$8:AU$115)</f>
        <v>0</v>
      </c>
      <c r="I36" s="236">
        <f>SUMIF('波及効果（粗付加価値部門等内訳）'!$A$8:$A$115,$A36,'波及効果（粗付加価値部門等内訳）'!BE$8:BE$115)</f>
        <v>0</v>
      </c>
      <c r="J36" s="241">
        <f t="shared" si="0"/>
        <v>0</v>
      </c>
      <c r="K36" s="241">
        <f t="shared" si="1"/>
        <v>0</v>
      </c>
      <c r="L36" s="241">
        <f t="shared" si="2"/>
        <v>0</v>
      </c>
      <c r="M36" s="241">
        <f t="shared" si="3"/>
        <v>0</v>
      </c>
      <c r="N36" s="241">
        <f t="shared" si="4"/>
        <v>0</v>
      </c>
      <c r="O36" s="236">
        <f>SUMIF('波及効果（粗付加価値部門等内訳）'!$A$8:$A$115,$A36,'波及効果（粗付加価値部門等内訳）'!P$8:P$115)</f>
        <v>0</v>
      </c>
      <c r="P36" s="236">
        <f>SUMIF('波及効果（粗付加価値部門等内訳）'!$A$8:$A$115,$A36,'波及効果（粗付加価値部門等内訳）'!Z$8:Z$115)</f>
        <v>0</v>
      </c>
      <c r="Q36" s="236">
        <f>SUMIF('波及効果（粗付加価値部門等内訳）'!$A$8:$A$115,$A36,'波及効果（粗付加価値部門等内訳）'!AJ$8:AJ$115)</f>
        <v>0</v>
      </c>
      <c r="R36" s="236">
        <f>SUMIF('波及効果（粗付加価値部門等内訳）'!$A$8:$A$115,$A36,'波及効果（粗付加価値部門等内訳）'!AT$8:AT$115)</f>
        <v>0</v>
      </c>
      <c r="S36" s="236">
        <f>SUMIF('波及効果（粗付加価値部門等内訳）'!$A$8:$A$115,$A36,'波及効果（粗付加価値部門等内訳）'!BD$8:BD$115)</f>
        <v>0</v>
      </c>
      <c r="T36" s="241">
        <f t="shared" si="5"/>
        <v>0</v>
      </c>
      <c r="U36" s="241">
        <f t="shared" si="6"/>
        <v>0</v>
      </c>
      <c r="V36" s="241">
        <f t="shared" si="7"/>
        <v>0</v>
      </c>
      <c r="W36" s="241">
        <f t="shared" si="8"/>
        <v>0</v>
      </c>
      <c r="X36" s="241">
        <f t="shared" si="9"/>
        <v>0</v>
      </c>
      <c r="Y36" s="236">
        <f>SUMIF('波及効果（粗付加価値部門等内訳）'!$A$8:$A$115,$A36,'波及効果（粗付加価値部門等内訳）'!J$8:J$115)</f>
        <v>0</v>
      </c>
      <c r="Z36" s="236">
        <f>SUMIF('波及効果（粗付加価値部門等内訳）'!$A$8:$A$115,$A36,'波及効果（粗付加価値部門等内訳）'!T$8:T$115)</f>
        <v>0</v>
      </c>
      <c r="AA36" s="236">
        <f>SUMIF('波及効果（粗付加価値部門等内訳）'!$A$8:$A$115,$A36,'波及効果（粗付加価値部門等内訳）'!AD$8:AD$115)</f>
        <v>0</v>
      </c>
      <c r="AB36" s="236">
        <f>SUMIF('波及効果（粗付加価値部門等内訳）'!$A$8:$A$115,$A36,'波及効果（粗付加価値部門等内訳）'!AN$8:AN$115)</f>
        <v>0</v>
      </c>
      <c r="AC36" s="236">
        <f>SUMIF('波及効果（粗付加価値部門等内訳）'!$A$8:$A$115,$A36,'波及効果（粗付加価値部門等内訳）'!AX$8:AX$115)</f>
        <v>0</v>
      </c>
      <c r="AD36" s="241">
        <f t="shared" si="10"/>
        <v>0</v>
      </c>
      <c r="AE36" s="241">
        <f t="shared" si="11"/>
        <v>0</v>
      </c>
      <c r="AF36" s="241">
        <f t="shared" si="12"/>
        <v>0</v>
      </c>
      <c r="AG36" s="241">
        <f t="shared" si="13"/>
        <v>0</v>
      </c>
      <c r="AH36" s="241">
        <f t="shared" si="14"/>
        <v>0</v>
      </c>
    </row>
    <row r="37" spans="1:37" s="134" customFormat="1">
      <c r="A37" s="135" t="s">
        <v>459</v>
      </c>
      <c r="B37" s="136"/>
      <c r="C37" s="137" t="s">
        <v>423</v>
      </c>
      <c r="D37" s="422">
        <f>SUMIF('波及効果（粗付加価値部門等内訳）'!$A$8:$A$115,$A37,'波及効果（粗付加価値部門等内訳）'!G$8:G$115)</f>
        <v>0</v>
      </c>
      <c r="E37" s="236">
        <f>SUMIF('波及効果（粗付加価値部門等内訳）'!$A$8:$A$115,$A37,'波及効果（粗付加価値部門等内訳）'!Q$8:Q$115)</f>
        <v>0</v>
      </c>
      <c r="F37" s="236">
        <f>SUMIF('波及効果（粗付加価値部門等内訳）'!$A$8:$A$115,$A37,'波及効果（粗付加価値部門等内訳）'!AA$8:AA$115)</f>
        <v>0</v>
      </c>
      <c r="G37" s="236">
        <f>SUMIF('波及効果（粗付加価値部門等内訳）'!$A$8:$A$115,$A37,'波及効果（粗付加価値部門等内訳）'!AK$8:AK$115)</f>
        <v>0</v>
      </c>
      <c r="H37" s="236">
        <f>SUMIF('波及効果（粗付加価値部門等内訳）'!$A$8:$A$115,$A37,'波及効果（粗付加価値部門等内訳）'!AU$8:AU$115)</f>
        <v>0</v>
      </c>
      <c r="I37" s="236">
        <f>SUMIF('波及効果（粗付加価値部門等内訳）'!$A$8:$A$115,$A37,'波及効果（粗付加価値部門等内訳）'!BE$8:BE$115)</f>
        <v>0</v>
      </c>
      <c r="J37" s="241">
        <f t="shared" si="0"/>
        <v>0</v>
      </c>
      <c r="K37" s="241">
        <f t="shared" si="1"/>
        <v>0</v>
      </c>
      <c r="L37" s="241">
        <f t="shared" si="2"/>
        <v>0</v>
      </c>
      <c r="M37" s="241">
        <f t="shared" si="3"/>
        <v>0</v>
      </c>
      <c r="N37" s="241">
        <f t="shared" si="4"/>
        <v>0</v>
      </c>
      <c r="O37" s="236">
        <f>SUMIF('波及効果（粗付加価値部門等内訳）'!$A$8:$A$115,$A37,'波及効果（粗付加価値部門等内訳）'!P$8:P$115)</f>
        <v>0</v>
      </c>
      <c r="P37" s="236">
        <f>SUMIF('波及効果（粗付加価値部門等内訳）'!$A$8:$A$115,$A37,'波及効果（粗付加価値部門等内訳）'!Z$8:Z$115)</f>
        <v>0</v>
      </c>
      <c r="Q37" s="236">
        <f>SUMIF('波及効果（粗付加価値部門等内訳）'!$A$8:$A$115,$A37,'波及効果（粗付加価値部門等内訳）'!AJ$8:AJ$115)</f>
        <v>0</v>
      </c>
      <c r="R37" s="236">
        <f>SUMIF('波及効果（粗付加価値部門等内訳）'!$A$8:$A$115,$A37,'波及効果（粗付加価値部門等内訳）'!AT$8:AT$115)</f>
        <v>0</v>
      </c>
      <c r="S37" s="236">
        <f>SUMIF('波及効果（粗付加価値部門等内訳）'!$A$8:$A$115,$A37,'波及効果（粗付加価値部門等内訳）'!BD$8:BD$115)</f>
        <v>0</v>
      </c>
      <c r="T37" s="241">
        <f t="shared" si="5"/>
        <v>0</v>
      </c>
      <c r="U37" s="241">
        <f t="shared" si="6"/>
        <v>0</v>
      </c>
      <c r="V37" s="241">
        <f t="shared" si="7"/>
        <v>0</v>
      </c>
      <c r="W37" s="241">
        <f t="shared" si="8"/>
        <v>0</v>
      </c>
      <c r="X37" s="241">
        <f t="shared" si="9"/>
        <v>0</v>
      </c>
      <c r="Y37" s="236">
        <f>SUMIF('波及効果（粗付加価値部門等内訳）'!$A$8:$A$115,$A37,'波及効果（粗付加価値部門等内訳）'!J$8:J$115)</f>
        <v>0</v>
      </c>
      <c r="Z37" s="236">
        <f>SUMIF('波及効果（粗付加価値部門等内訳）'!$A$8:$A$115,$A37,'波及効果（粗付加価値部門等内訳）'!T$8:T$115)</f>
        <v>0</v>
      </c>
      <c r="AA37" s="236">
        <f>SUMIF('波及効果（粗付加価値部門等内訳）'!$A$8:$A$115,$A37,'波及効果（粗付加価値部門等内訳）'!AD$8:AD$115)</f>
        <v>0</v>
      </c>
      <c r="AB37" s="236">
        <f>SUMIF('波及効果（粗付加価値部門等内訳）'!$A$8:$A$115,$A37,'波及効果（粗付加価値部門等内訳）'!AN$8:AN$115)</f>
        <v>0</v>
      </c>
      <c r="AC37" s="236">
        <f>SUMIF('波及効果（粗付加価値部門等内訳）'!$A$8:$A$115,$A37,'波及効果（粗付加価値部門等内訳）'!AX$8:AX$115)</f>
        <v>0</v>
      </c>
      <c r="AD37" s="241">
        <f t="shared" si="10"/>
        <v>0</v>
      </c>
      <c r="AE37" s="241">
        <f t="shared" si="11"/>
        <v>0</v>
      </c>
      <c r="AF37" s="241">
        <f t="shared" si="12"/>
        <v>0</v>
      </c>
      <c r="AG37" s="241">
        <f t="shared" si="13"/>
        <v>0</v>
      </c>
      <c r="AH37" s="241">
        <f t="shared" si="14"/>
        <v>0</v>
      </c>
    </row>
    <row r="38" spans="1:37" s="134" customFormat="1">
      <c r="A38" s="135" t="s">
        <v>461</v>
      </c>
      <c r="B38" s="136"/>
      <c r="C38" s="137" t="s">
        <v>184</v>
      </c>
      <c r="D38" s="422">
        <f>SUMIF('波及効果（粗付加価値部門等内訳）'!$A$8:$A$115,$A38,'波及効果（粗付加価値部門等内訳）'!G$8:G$115)</f>
        <v>0</v>
      </c>
      <c r="E38" s="236">
        <f>SUMIF('波及効果（粗付加価値部門等内訳）'!$A$8:$A$115,$A38,'波及効果（粗付加価値部門等内訳）'!Q$8:Q$115)</f>
        <v>0</v>
      </c>
      <c r="F38" s="236">
        <f>SUMIF('波及効果（粗付加価値部門等内訳）'!$A$8:$A$115,$A38,'波及効果（粗付加価値部門等内訳）'!AA$8:AA$115)</f>
        <v>0</v>
      </c>
      <c r="G38" s="236">
        <f>SUMIF('波及効果（粗付加価値部門等内訳）'!$A$8:$A$115,$A38,'波及効果（粗付加価値部門等内訳）'!AK$8:AK$115)</f>
        <v>0</v>
      </c>
      <c r="H38" s="236">
        <f>SUMIF('波及効果（粗付加価値部門等内訳）'!$A$8:$A$115,$A38,'波及効果（粗付加価値部門等内訳）'!AU$8:AU$115)</f>
        <v>0</v>
      </c>
      <c r="I38" s="236">
        <f>SUMIF('波及効果（粗付加価値部門等内訳）'!$A$8:$A$115,$A38,'波及効果（粗付加価値部門等内訳）'!BE$8:BE$115)</f>
        <v>0</v>
      </c>
      <c r="J38" s="241">
        <f t="shared" si="0"/>
        <v>0</v>
      </c>
      <c r="K38" s="241">
        <f t="shared" si="1"/>
        <v>0</v>
      </c>
      <c r="L38" s="241">
        <f t="shared" si="2"/>
        <v>0</v>
      </c>
      <c r="M38" s="241">
        <f t="shared" si="3"/>
        <v>0</v>
      </c>
      <c r="N38" s="241">
        <f t="shared" si="4"/>
        <v>0</v>
      </c>
      <c r="O38" s="236">
        <f>SUMIF('波及効果（粗付加価値部門等内訳）'!$A$8:$A$115,$A38,'波及効果（粗付加価値部門等内訳）'!P$8:P$115)</f>
        <v>0</v>
      </c>
      <c r="P38" s="236">
        <f>SUMIF('波及効果（粗付加価値部門等内訳）'!$A$8:$A$115,$A38,'波及効果（粗付加価値部門等内訳）'!Z$8:Z$115)</f>
        <v>0</v>
      </c>
      <c r="Q38" s="236">
        <f>SUMIF('波及効果（粗付加価値部門等内訳）'!$A$8:$A$115,$A38,'波及効果（粗付加価値部門等内訳）'!AJ$8:AJ$115)</f>
        <v>0</v>
      </c>
      <c r="R38" s="236">
        <f>SUMIF('波及効果（粗付加価値部門等内訳）'!$A$8:$A$115,$A38,'波及効果（粗付加価値部門等内訳）'!AT$8:AT$115)</f>
        <v>0</v>
      </c>
      <c r="S38" s="236">
        <f>SUMIF('波及効果（粗付加価値部門等内訳）'!$A$8:$A$115,$A38,'波及効果（粗付加価値部門等内訳）'!BD$8:BD$115)</f>
        <v>0</v>
      </c>
      <c r="T38" s="241">
        <f t="shared" si="5"/>
        <v>0</v>
      </c>
      <c r="U38" s="241">
        <f t="shared" si="6"/>
        <v>0</v>
      </c>
      <c r="V38" s="241">
        <f t="shared" si="7"/>
        <v>0</v>
      </c>
      <c r="W38" s="241">
        <f t="shared" si="8"/>
        <v>0</v>
      </c>
      <c r="X38" s="241">
        <f t="shared" si="9"/>
        <v>0</v>
      </c>
      <c r="Y38" s="236">
        <f>SUMIF('波及効果（粗付加価値部門等内訳）'!$A$8:$A$115,$A38,'波及効果（粗付加価値部門等内訳）'!J$8:J$115)</f>
        <v>0</v>
      </c>
      <c r="Z38" s="236">
        <f>SUMIF('波及効果（粗付加価値部門等内訳）'!$A$8:$A$115,$A38,'波及効果（粗付加価値部門等内訳）'!T$8:T$115)</f>
        <v>0</v>
      </c>
      <c r="AA38" s="236">
        <f>SUMIF('波及効果（粗付加価値部門等内訳）'!$A$8:$A$115,$A38,'波及効果（粗付加価値部門等内訳）'!AD$8:AD$115)</f>
        <v>0</v>
      </c>
      <c r="AB38" s="236">
        <f>SUMIF('波及効果（粗付加価値部門等内訳）'!$A$8:$A$115,$A38,'波及効果（粗付加価値部門等内訳）'!AN$8:AN$115)</f>
        <v>0</v>
      </c>
      <c r="AC38" s="236">
        <f>SUMIF('波及効果（粗付加価値部門等内訳）'!$A$8:$A$115,$A38,'波及効果（粗付加価値部門等内訳）'!AX$8:AX$115)</f>
        <v>0</v>
      </c>
      <c r="AD38" s="241">
        <f t="shared" si="10"/>
        <v>0</v>
      </c>
      <c r="AE38" s="241">
        <f t="shared" si="11"/>
        <v>0</v>
      </c>
      <c r="AF38" s="241">
        <f t="shared" si="12"/>
        <v>0</v>
      </c>
      <c r="AG38" s="241">
        <f t="shared" si="13"/>
        <v>0</v>
      </c>
      <c r="AH38" s="241">
        <f t="shared" si="14"/>
        <v>0</v>
      </c>
    </row>
    <row r="39" spans="1:37" s="134" customFormat="1">
      <c r="A39" s="135" t="s">
        <v>429</v>
      </c>
      <c r="B39" s="136"/>
      <c r="C39" s="137" t="s">
        <v>74</v>
      </c>
      <c r="D39" s="422">
        <f>SUMIF('波及効果（粗付加価値部門等内訳）'!$A$8:$A$115,$A39,'波及効果（粗付加価値部門等内訳）'!G$8:G$115)</f>
        <v>0</v>
      </c>
      <c r="E39" s="236">
        <f>SUMIF('波及効果（粗付加価値部門等内訳）'!$A$8:$A$115,$A39,'波及効果（粗付加価値部門等内訳）'!Q$8:Q$115)</f>
        <v>0</v>
      </c>
      <c r="F39" s="236">
        <f>SUMIF('波及効果（粗付加価値部門等内訳）'!$A$8:$A$115,$A39,'波及効果（粗付加価値部門等内訳）'!AA$8:AA$115)</f>
        <v>0</v>
      </c>
      <c r="G39" s="236">
        <f>SUMIF('波及効果（粗付加価値部門等内訳）'!$A$8:$A$115,$A39,'波及効果（粗付加価値部門等内訳）'!AK$8:AK$115)</f>
        <v>0</v>
      </c>
      <c r="H39" s="236">
        <f>SUMIF('波及効果（粗付加価値部門等内訳）'!$A$8:$A$115,$A39,'波及効果（粗付加価値部門等内訳）'!AU$8:AU$115)</f>
        <v>0</v>
      </c>
      <c r="I39" s="236">
        <f>SUMIF('波及効果（粗付加価値部門等内訳）'!$A$8:$A$115,$A39,'波及効果（粗付加価値部門等内訳）'!BE$8:BE$115)</f>
        <v>0</v>
      </c>
      <c r="J39" s="241">
        <f t="shared" si="0"/>
        <v>0</v>
      </c>
      <c r="K39" s="241">
        <f t="shared" si="1"/>
        <v>0</v>
      </c>
      <c r="L39" s="241">
        <f t="shared" si="2"/>
        <v>0</v>
      </c>
      <c r="M39" s="241">
        <f t="shared" si="3"/>
        <v>0</v>
      </c>
      <c r="N39" s="241">
        <f t="shared" si="4"/>
        <v>0</v>
      </c>
      <c r="O39" s="236">
        <f>SUMIF('波及効果（粗付加価値部門等内訳）'!$A$8:$A$115,$A39,'波及効果（粗付加価値部門等内訳）'!P$8:P$115)</f>
        <v>0</v>
      </c>
      <c r="P39" s="236">
        <f>SUMIF('波及効果（粗付加価値部門等内訳）'!$A$8:$A$115,$A39,'波及効果（粗付加価値部門等内訳）'!Z$8:Z$115)</f>
        <v>0</v>
      </c>
      <c r="Q39" s="236">
        <f>SUMIF('波及効果（粗付加価値部門等内訳）'!$A$8:$A$115,$A39,'波及効果（粗付加価値部門等内訳）'!AJ$8:AJ$115)</f>
        <v>0</v>
      </c>
      <c r="R39" s="236">
        <f>SUMIF('波及効果（粗付加価値部門等内訳）'!$A$8:$A$115,$A39,'波及効果（粗付加価値部門等内訳）'!AT$8:AT$115)</f>
        <v>0</v>
      </c>
      <c r="S39" s="236">
        <f>SUMIF('波及効果（粗付加価値部門等内訳）'!$A$8:$A$115,$A39,'波及効果（粗付加価値部門等内訳）'!BD$8:BD$115)</f>
        <v>0</v>
      </c>
      <c r="T39" s="241">
        <f t="shared" si="5"/>
        <v>0</v>
      </c>
      <c r="U39" s="241">
        <f t="shared" si="6"/>
        <v>0</v>
      </c>
      <c r="V39" s="241">
        <f t="shared" si="7"/>
        <v>0</v>
      </c>
      <c r="W39" s="241">
        <f t="shared" si="8"/>
        <v>0</v>
      </c>
      <c r="X39" s="241">
        <f t="shared" si="9"/>
        <v>0</v>
      </c>
      <c r="Y39" s="236">
        <f>SUMIF('波及効果（粗付加価値部門等内訳）'!$A$8:$A$115,$A39,'波及効果（粗付加価値部門等内訳）'!J$8:J$115)</f>
        <v>0</v>
      </c>
      <c r="Z39" s="236">
        <f>SUMIF('波及効果（粗付加価値部門等内訳）'!$A$8:$A$115,$A39,'波及効果（粗付加価値部門等内訳）'!T$8:T$115)</f>
        <v>0</v>
      </c>
      <c r="AA39" s="236">
        <f>SUMIF('波及効果（粗付加価値部門等内訳）'!$A$8:$A$115,$A39,'波及効果（粗付加価値部門等内訳）'!AD$8:AD$115)</f>
        <v>0</v>
      </c>
      <c r="AB39" s="236">
        <f>SUMIF('波及効果（粗付加価値部門等内訳）'!$A$8:$A$115,$A39,'波及効果（粗付加価値部門等内訳）'!AN$8:AN$115)</f>
        <v>0</v>
      </c>
      <c r="AC39" s="236">
        <f>SUMIF('波及効果（粗付加価値部門等内訳）'!$A$8:$A$115,$A39,'波及効果（粗付加価値部門等内訳）'!AX$8:AX$115)</f>
        <v>0</v>
      </c>
      <c r="AD39" s="241">
        <f t="shared" si="10"/>
        <v>0</v>
      </c>
      <c r="AE39" s="241">
        <f t="shared" si="11"/>
        <v>0</v>
      </c>
      <c r="AF39" s="241">
        <f t="shared" si="12"/>
        <v>0</v>
      </c>
      <c r="AG39" s="241">
        <f t="shared" si="13"/>
        <v>0</v>
      </c>
      <c r="AH39" s="241">
        <f t="shared" si="14"/>
        <v>0</v>
      </c>
    </row>
    <row r="40" spans="1:37" s="134" customFormat="1">
      <c r="A40" s="135" t="s">
        <v>464</v>
      </c>
      <c r="B40" s="136"/>
      <c r="C40" s="137" t="s">
        <v>185</v>
      </c>
      <c r="D40" s="422">
        <f>SUMIF('波及効果（粗付加価値部門等内訳）'!$A$8:$A$115,$A40,'波及効果（粗付加価値部門等内訳）'!G$8:G$115)</f>
        <v>0</v>
      </c>
      <c r="E40" s="236">
        <f>SUMIF('波及効果（粗付加価値部門等内訳）'!$A$8:$A$115,$A40,'波及効果（粗付加価値部門等内訳）'!Q$8:Q$115)</f>
        <v>0</v>
      </c>
      <c r="F40" s="236">
        <f>SUMIF('波及効果（粗付加価値部門等内訳）'!$A$8:$A$115,$A40,'波及効果（粗付加価値部門等内訳）'!AA$8:AA$115)</f>
        <v>0</v>
      </c>
      <c r="G40" s="236">
        <f>SUMIF('波及効果（粗付加価値部門等内訳）'!$A$8:$A$115,$A40,'波及効果（粗付加価値部門等内訳）'!AK$8:AK$115)</f>
        <v>0</v>
      </c>
      <c r="H40" s="236">
        <f>SUMIF('波及効果（粗付加価値部門等内訳）'!$A$8:$A$115,$A40,'波及効果（粗付加価値部門等内訳）'!AU$8:AU$115)</f>
        <v>0</v>
      </c>
      <c r="I40" s="236">
        <f>SUMIF('波及効果（粗付加価値部門等内訳）'!$A$8:$A$115,$A40,'波及効果（粗付加価値部門等内訳）'!BE$8:BE$115)</f>
        <v>0</v>
      </c>
      <c r="J40" s="241">
        <f t="shared" si="0"/>
        <v>0</v>
      </c>
      <c r="K40" s="241">
        <f t="shared" si="1"/>
        <v>0</v>
      </c>
      <c r="L40" s="241">
        <f t="shared" si="2"/>
        <v>0</v>
      </c>
      <c r="M40" s="241">
        <f t="shared" si="3"/>
        <v>0</v>
      </c>
      <c r="N40" s="241">
        <f t="shared" si="4"/>
        <v>0</v>
      </c>
      <c r="O40" s="236">
        <f>SUMIF('波及効果（粗付加価値部門等内訳）'!$A$8:$A$115,$A40,'波及効果（粗付加価値部門等内訳）'!P$8:P$115)</f>
        <v>0</v>
      </c>
      <c r="P40" s="236">
        <f>SUMIF('波及効果（粗付加価値部門等内訳）'!$A$8:$A$115,$A40,'波及効果（粗付加価値部門等内訳）'!Z$8:Z$115)</f>
        <v>0</v>
      </c>
      <c r="Q40" s="236">
        <f>SUMIF('波及効果（粗付加価値部門等内訳）'!$A$8:$A$115,$A40,'波及効果（粗付加価値部門等内訳）'!AJ$8:AJ$115)</f>
        <v>0</v>
      </c>
      <c r="R40" s="236">
        <f>SUMIF('波及効果（粗付加価値部門等内訳）'!$A$8:$A$115,$A40,'波及効果（粗付加価値部門等内訳）'!AT$8:AT$115)</f>
        <v>0</v>
      </c>
      <c r="S40" s="236">
        <f>SUMIF('波及効果（粗付加価値部門等内訳）'!$A$8:$A$115,$A40,'波及効果（粗付加価値部門等内訳）'!BD$8:BD$115)</f>
        <v>0</v>
      </c>
      <c r="T40" s="241">
        <f t="shared" si="5"/>
        <v>0</v>
      </c>
      <c r="U40" s="241">
        <f t="shared" si="6"/>
        <v>0</v>
      </c>
      <c r="V40" s="241">
        <f t="shared" si="7"/>
        <v>0</v>
      </c>
      <c r="W40" s="241">
        <f t="shared" si="8"/>
        <v>0</v>
      </c>
      <c r="X40" s="241">
        <f t="shared" si="9"/>
        <v>0</v>
      </c>
      <c r="Y40" s="236">
        <f>SUMIF('波及効果（粗付加価値部門等内訳）'!$A$8:$A$115,$A40,'波及効果（粗付加価値部門等内訳）'!J$8:J$115)</f>
        <v>0</v>
      </c>
      <c r="Z40" s="236">
        <f>SUMIF('波及効果（粗付加価値部門等内訳）'!$A$8:$A$115,$A40,'波及効果（粗付加価値部門等内訳）'!T$8:T$115)</f>
        <v>0</v>
      </c>
      <c r="AA40" s="236">
        <f>SUMIF('波及効果（粗付加価値部門等内訳）'!$A$8:$A$115,$A40,'波及効果（粗付加価値部門等内訳）'!AD$8:AD$115)</f>
        <v>0</v>
      </c>
      <c r="AB40" s="236">
        <f>SUMIF('波及効果（粗付加価値部門等内訳）'!$A$8:$A$115,$A40,'波及効果（粗付加価値部門等内訳）'!AN$8:AN$115)</f>
        <v>0</v>
      </c>
      <c r="AC40" s="236">
        <f>SUMIF('波及効果（粗付加価値部門等内訳）'!$A$8:$A$115,$A40,'波及効果（粗付加価値部門等内訳）'!AX$8:AX$115)</f>
        <v>0</v>
      </c>
      <c r="AD40" s="241">
        <f t="shared" si="10"/>
        <v>0</v>
      </c>
      <c r="AE40" s="241">
        <f t="shared" si="11"/>
        <v>0</v>
      </c>
      <c r="AF40" s="241">
        <f t="shared" si="12"/>
        <v>0</v>
      </c>
      <c r="AG40" s="241">
        <f t="shared" si="13"/>
        <v>0</v>
      </c>
      <c r="AH40" s="241">
        <f t="shared" si="14"/>
        <v>0</v>
      </c>
    </row>
    <row r="41" spans="1:37" s="134" customFormat="1">
      <c r="A41" s="135"/>
      <c r="B41" s="136" t="s">
        <v>453</v>
      </c>
      <c r="C41" s="137" t="s">
        <v>57</v>
      </c>
      <c r="D41" s="422">
        <f>SUMIF('波及効果（粗付加価値部門等内訳）'!$C$8:$C$115,$B41,'波及効果（粗付加価値部門等内訳）'!G$8:G$115)</f>
        <v>0</v>
      </c>
      <c r="E41" s="236">
        <f>SUMIF('波及効果（粗付加価値部門等内訳）'!$C$8:$C$115,$B41,'波及効果（粗付加価値部門等内訳）'!Q$8:Q$115)</f>
        <v>0</v>
      </c>
      <c r="F41" s="236">
        <f>SUMIF('波及効果（粗付加価値部門等内訳）'!$C$8:$C$115,$B41,'波及効果（粗付加価値部門等内訳）'!AA$8:AA$115)</f>
        <v>0</v>
      </c>
      <c r="G41" s="236">
        <f>SUMIF('波及効果（粗付加価値部門等内訳）'!$C$8:$C$115,$B41,'波及効果（粗付加価値部門等内訳）'!AK$8:AK$115)</f>
        <v>0</v>
      </c>
      <c r="H41" s="236">
        <f>SUMIF('波及効果（粗付加価値部門等内訳）'!$C$8:$C$115,$B41,'波及効果（粗付加価値部門等内訳）'!AU$8:AU$115)</f>
        <v>0</v>
      </c>
      <c r="I41" s="236">
        <f>SUMIF('波及効果（粗付加価値部門等内訳）'!$C$8:$C$115,$B41,'波及効果（粗付加価値部門等内訳）'!BE$8:BE$115)</f>
        <v>0</v>
      </c>
      <c r="J41" s="241">
        <f t="shared" si="0"/>
        <v>0</v>
      </c>
      <c r="K41" s="241">
        <f t="shared" si="1"/>
        <v>0</v>
      </c>
      <c r="L41" s="241">
        <f t="shared" si="2"/>
        <v>0</v>
      </c>
      <c r="M41" s="241">
        <f t="shared" si="3"/>
        <v>0</v>
      </c>
      <c r="N41" s="241">
        <f t="shared" si="4"/>
        <v>0</v>
      </c>
      <c r="O41" s="236">
        <f>SUMIF('波及効果（粗付加価値部門等内訳）'!$C$8:$C$115,$B41,'波及効果（粗付加価値部門等内訳）'!P$8:P$115)</f>
        <v>0</v>
      </c>
      <c r="P41" s="236">
        <f>SUMIF('波及効果（粗付加価値部門等内訳）'!$C$8:$C$115,$B41,'波及効果（粗付加価値部門等内訳）'!Z$8:Z$115)</f>
        <v>0</v>
      </c>
      <c r="Q41" s="236">
        <f>SUMIF('波及効果（粗付加価値部門等内訳）'!$C$8:$C$115,$B41,'波及効果（粗付加価値部門等内訳）'!AJ$8:AJ$115)</f>
        <v>0</v>
      </c>
      <c r="R41" s="236">
        <f>SUMIF('波及効果（粗付加価値部門等内訳）'!$C$8:$C$115,$B41,'波及効果（粗付加価値部門等内訳）'!AT$8:AT$115)</f>
        <v>0</v>
      </c>
      <c r="S41" s="236">
        <f>SUMIF('波及効果（粗付加価値部門等内訳）'!$C$8:$C$115,$B41,'波及効果（粗付加価値部門等内訳）'!BD$8:BD$115)</f>
        <v>0</v>
      </c>
      <c r="T41" s="241">
        <f t="shared" si="5"/>
        <v>0</v>
      </c>
      <c r="U41" s="241">
        <f t="shared" si="6"/>
        <v>0</v>
      </c>
      <c r="V41" s="241">
        <f t="shared" si="7"/>
        <v>0</v>
      </c>
      <c r="W41" s="241">
        <f t="shared" si="8"/>
        <v>0</v>
      </c>
      <c r="X41" s="241">
        <f t="shared" si="9"/>
        <v>0</v>
      </c>
      <c r="Y41" s="236">
        <f>SUMIF('波及効果（粗付加価値部門等内訳）'!$C$8:$C$115,$B41,'波及効果（粗付加価値部門等内訳）'!J$8:J$115)</f>
        <v>0</v>
      </c>
      <c r="Z41" s="236">
        <f>SUMIF('波及効果（粗付加価値部門等内訳）'!$C$8:$C$115,$B41,'波及効果（粗付加価値部門等内訳）'!T$8:T$115)</f>
        <v>0</v>
      </c>
      <c r="AA41" s="236">
        <f>SUMIF('波及効果（粗付加価値部門等内訳）'!$C$8:$C$115,$B41,'波及効果（粗付加価値部門等内訳）'!AD$8:AD$115)</f>
        <v>0</v>
      </c>
      <c r="AB41" s="236">
        <f>SUMIF('波及効果（粗付加価値部門等内訳）'!$C$8:$C$115,$B41,'波及効果（粗付加価値部門等内訳）'!AN$8:AN$115)</f>
        <v>0</v>
      </c>
      <c r="AC41" s="236">
        <f>SUMIF('波及効果（粗付加価値部門等内訳）'!$C$8:$C$115,$B41,'波及効果（粗付加価値部門等内訳）'!AX$8:AX$115)</f>
        <v>0</v>
      </c>
      <c r="AD41" s="241">
        <f t="shared" si="10"/>
        <v>0</v>
      </c>
      <c r="AE41" s="241">
        <f t="shared" si="11"/>
        <v>0</v>
      </c>
      <c r="AF41" s="241">
        <f t="shared" si="12"/>
        <v>0</v>
      </c>
      <c r="AG41" s="241">
        <f t="shared" si="13"/>
        <v>0</v>
      </c>
      <c r="AH41" s="241">
        <f t="shared" si="14"/>
        <v>0</v>
      </c>
    </row>
    <row r="42" spans="1:37" s="134" customFormat="1">
      <c r="A42" s="135"/>
      <c r="B42" s="136" t="s">
        <v>465</v>
      </c>
      <c r="C42" s="215" t="s">
        <v>186</v>
      </c>
      <c r="D42" s="422">
        <f>SUMIF('波及効果（粗付加価値部門等内訳）'!$C$8:$C$115,$B42,'波及効果（粗付加価値部門等内訳）'!G$8:G$115)</f>
        <v>0</v>
      </c>
      <c r="E42" s="236">
        <f>SUMIF('波及効果（粗付加価値部門等内訳）'!$C$8:$C$115,$B42,'波及効果（粗付加価値部門等内訳）'!Q$8:Q$115)</f>
        <v>0</v>
      </c>
      <c r="F42" s="236">
        <f>SUMIF('波及効果（粗付加価値部門等内訳）'!$C$8:$C$115,$B42,'波及効果（粗付加価値部門等内訳）'!AA$8:AA$115)</f>
        <v>0</v>
      </c>
      <c r="G42" s="236">
        <f>SUMIF('波及効果（粗付加価値部門等内訳）'!$C$8:$C$115,$B42,'波及効果（粗付加価値部門等内訳）'!AK$8:AK$115)</f>
        <v>0</v>
      </c>
      <c r="H42" s="236">
        <f>SUMIF('波及効果（粗付加価値部門等内訳）'!$C$8:$C$115,$B42,'波及効果（粗付加価値部門等内訳）'!AU$8:AU$115)</f>
        <v>0</v>
      </c>
      <c r="I42" s="236">
        <f>SUMIF('波及効果（粗付加価値部門等内訳）'!$C$8:$C$115,$B42,'波及効果（粗付加価値部門等内訳）'!BE$8:BE$115)</f>
        <v>0</v>
      </c>
      <c r="J42" s="241">
        <f t="shared" si="0"/>
        <v>0</v>
      </c>
      <c r="K42" s="241">
        <f t="shared" si="1"/>
        <v>0</v>
      </c>
      <c r="L42" s="241">
        <f t="shared" si="2"/>
        <v>0</v>
      </c>
      <c r="M42" s="241">
        <f t="shared" si="3"/>
        <v>0</v>
      </c>
      <c r="N42" s="241">
        <f t="shared" si="4"/>
        <v>0</v>
      </c>
      <c r="O42" s="236">
        <f>SUMIF('波及効果（粗付加価値部門等内訳）'!$C$8:$C$115,$B42,'波及効果（粗付加価値部門等内訳）'!P$8:P$115)</f>
        <v>0</v>
      </c>
      <c r="P42" s="236">
        <f>SUMIF('波及効果（粗付加価値部門等内訳）'!$C$8:$C$115,$B42,'波及効果（粗付加価値部門等内訳）'!Z$8:Z$115)</f>
        <v>0</v>
      </c>
      <c r="Q42" s="236">
        <f>SUMIF('波及効果（粗付加価値部門等内訳）'!$C$8:$C$115,$B42,'波及効果（粗付加価値部門等内訳）'!AJ$8:AJ$115)</f>
        <v>0</v>
      </c>
      <c r="R42" s="236">
        <f>SUMIF('波及効果（粗付加価値部門等内訳）'!$C$8:$C$115,$B42,'波及効果（粗付加価値部門等内訳）'!AT$8:AT$115)</f>
        <v>0</v>
      </c>
      <c r="S42" s="236">
        <f>SUMIF('波及効果（粗付加価値部門等内訳）'!$C$8:$C$115,$B42,'波及効果（粗付加価値部門等内訳）'!BD$8:BD$115)</f>
        <v>0</v>
      </c>
      <c r="T42" s="241">
        <f t="shared" si="5"/>
        <v>0</v>
      </c>
      <c r="U42" s="241">
        <f t="shared" si="6"/>
        <v>0</v>
      </c>
      <c r="V42" s="241">
        <f t="shared" si="7"/>
        <v>0</v>
      </c>
      <c r="W42" s="241">
        <f t="shared" si="8"/>
        <v>0</v>
      </c>
      <c r="X42" s="241">
        <f t="shared" si="9"/>
        <v>0</v>
      </c>
      <c r="Y42" s="236">
        <f>SUMIF('波及効果（粗付加価値部門等内訳）'!$C$8:$C$115,$B42,'波及効果（粗付加価値部門等内訳）'!J$8:J$115)</f>
        <v>0</v>
      </c>
      <c r="Z42" s="236">
        <f>SUMIF('波及効果（粗付加価値部門等内訳）'!$C$8:$C$115,$B42,'波及効果（粗付加価値部門等内訳）'!T$8:T$115)</f>
        <v>0</v>
      </c>
      <c r="AA42" s="236">
        <f>SUMIF('波及効果（粗付加価値部門等内訳）'!$C$8:$C$115,$B42,'波及効果（粗付加価値部門等内訳）'!AD$8:AD$115)</f>
        <v>0</v>
      </c>
      <c r="AB42" s="236">
        <f>SUMIF('波及効果（粗付加価値部門等内訳）'!$C$8:$C$115,$B42,'波及効果（粗付加価値部門等内訳）'!AN$8:AN$115)</f>
        <v>0</v>
      </c>
      <c r="AC42" s="236">
        <f>SUMIF('波及効果（粗付加価値部門等内訳）'!$C$8:$C$115,$B42,'波及効果（粗付加価値部門等内訳）'!AX$8:AX$115)</f>
        <v>0</v>
      </c>
      <c r="AD42" s="241">
        <f t="shared" si="10"/>
        <v>0</v>
      </c>
      <c r="AE42" s="241">
        <f t="shared" si="11"/>
        <v>0</v>
      </c>
      <c r="AF42" s="241">
        <f t="shared" si="12"/>
        <v>0</v>
      </c>
      <c r="AG42" s="241">
        <f t="shared" si="13"/>
        <v>0</v>
      </c>
      <c r="AH42" s="241">
        <f t="shared" si="14"/>
        <v>0</v>
      </c>
    </row>
    <row r="43" spans="1:37" s="134" customFormat="1">
      <c r="A43" s="135"/>
      <c r="B43" s="136" t="s">
        <v>466</v>
      </c>
      <c r="C43" s="215" t="s">
        <v>424</v>
      </c>
      <c r="D43" s="422">
        <f>SUMIF('波及効果（粗付加価値部門等内訳）'!$C$8:$C$115,$B43,'波及効果（粗付加価値部門等内訳）'!G$8:G$115)</f>
        <v>0</v>
      </c>
      <c r="E43" s="236">
        <f>SUMIF('波及効果（粗付加価値部門等内訳）'!$C$8:$C$115,$B43,'波及効果（粗付加価値部門等内訳）'!Q$8:Q$115)</f>
        <v>0</v>
      </c>
      <c r="F43" s="236">
        <f>SUMIF('波及効果（粗付加価値部門等内訳）'!$C$8:$C$115,$B43,'波及効果（粗付加価値部門等内訳）'!AA$8:AA$115)</f>
        <v>0</v>
      </c>
      <c r="G43" s="236">
        <f>SUMIF('波及効果（粗付加価値部門等内訳）'!$C$8:$C$115,$B43,'波及効果（粗付加価値部門等内訳）'!AK$8:AK$115)</f>
        <v>0</v>
      </c>
      <c r="H43" s="236">
        <f>SUMIF('波及効果（粗付加価値部門等内訳）'!$C$8:$C$115,$B43,'波及効果（粗付加価値部門等内訳）'!AU$8:AU$115)</f>
        <v>0</v>
      </c>
      <c r="I43" s="236">
        <f>SUMIF('波及効果（粗付加価値部門等内訳）'!$C$8:$C$115,$B43,'波及効果（粗付加価値部門等内訳）'!BE$8:BE$115)</f>
        <v>0</v>
      </c>
      <c r="J43" s="241">
        <f t="shared" si="0"/>
        <v>0</v>
      </c>
      <c r="K43" s="241">
        <f t="shared" si="1"/>
        <v>0</v>
      </c>
      <c r="L43" s="241">
        <f t="shared" si="2"/>
        <v>0</v>
      </c>
      <c r="M43" s="241">
        <f t="shared" si="3"/>
        <v>0</v>
      </c>
      <c r="N43" s="241">
        <f t="shared" si="4"/>
        <v>0</v>
      </c>
      <c r="O43" s="236">
        <f>SUMIF('波及効果（粗付加価値部門等内訳）'!$C$8:$C$115,$B43,'波及効果（粗付加価値部門等内訳）'!P$8:P$115)</f>
        <v>0</v>
      </c>
      <c r="P43" s="236">
        <f>SUMIF('波及効果（粗付加価値部門等内訳）'!$C$8:$C$115,$B43,'波及効果（粗付加価値部門等内訳）'!Z$8:Z$115)</f>
        <v>0</v>
      </c>
      <c r="Q43" s="236">
        <f>SUMIF('波及効果（粗付加価値部門等内訳）'!$C$8:$C$115,$B43,'波及効果（粗付加価値部門等内訳）'!AJ$8:AJ$115)</f>
        <v>0</v>
      </c>
      <c r="R43" s="236">
        <f>SUMIF('波及効果（粗付加価値部門等内訳）'!$C$8:$C$115,$B43,'波及効果（粗付加価値部門等内訳）'!AT$8:AT$115)</f>
        <v>0</v>
      </c>
      <c r="S43" s="236">
        <f>SUMIF('波及効果（粗付加価値部門等内訳）'!$C$8:$C$115,$B43,'波及効果（粗付加価値部門等内訳）'!BD$8:BD$115)</f>
        <v>0</v>
      </c>
      <c r="T43" s="241">
        <f t="shared" ref="T43:T48" si="15">IFERROR(O43/$D$48,0)</f>
        <v>0</v>
      </c>
      <c r="U43" s="241">
        <f t="shared" ref="U43:U48" si="16">IFERROR(P43/$D$48,0)</f>
        <v>0</v>
      </c>
      <c r="V43" s="241">
        <f t="shared" ref="V43:X48" si="17">IFERROR(Q43/$D$48,0)</f>
        <v>0</v>
      </c>
      <c r="W43" s="241">
        <f t="shared" si="17"/>
        <v>0</v>
      </c>
      <c r="X43" s="241">
        <f t="shared" si="17"/>
        <v>0</v>
      </c>
      <c r="Y43" s="236">
        <f>SUMIF('波及効果（粗付加価値部門等内訳）'!$C$8:$C$115,$B43,'波及効果（粗付加価値部門等内訳）'!J$8:J$115)</f>
        <v>0</v>
      </c>
      <c r="Z43" s="236">
        <f>SUMIF('波及効果（粗付加価値部門等内訳）'!$C$8:$C$115,$B43,'波及効果（粗付加価値部門等内訳）'!T$8:T$115)</f>
        <v>0</v>
      </c>
      <c r="AA43" s="236">
        <f>SUMIF('波及効果（粗付加価値部門等内訳）'!$C$8:$C$115,$B43,'波及効果（粗付加価値部門等内訳）'!AD$8:AD$115)</f>
        <v>0</v>
      </c>
      <c r="AB43" s="236">
        <f>SUMIF('波及効果（粗付加価値部門等内訳）'!$C$8:$C$115,$B43,'波及効果（粗付加価値部門等内訳）'!AN$8:AN$115)</f>
        <v>0</v>
      </c>
      <c r="AC43" s="236">
        <f>SUMIF('波及効果（粗付加価値部門等内訳）'!$C$8:$C$115,$B43,'波及効果（粗付加価値部門等内訳）'!AX$8:AX$115)</f>
        <v>0</v>
      </c>
      <c r="AD43" s="241">
        <f t="shared" ref="AD43:AD48" si="18">IFERROR(Y43/$D$48,0)</f>
        <v>0</v>
      </c>
      <c r="AE43" s="241">
        <f t="shared" ref="AE43:AE48" si="19">IFERROR(Z43/$D$48,0)</f>
        <v>0</v>
      </c>
      <c r="AF43" s="241">
        <f t="shared" ref="AF43:AH48" si="20">IFERROR(AA43/$D$48,0)</f>
        <v>0</v>
      </c>
      <c r="AG43" s="241">
        <f t="shared" si="20"/>
        <v>0</v>
      </c>
      <c r="AH43" s="241">
        <f t="shared" si="20"/>
        <v>0</v>
      </c>
    </row>
    <row r="44" spans="1:37" s="134" customFormat="1">
      <c r="A44" s="135"/>
      <c r="B44" s="136" t="s">
        <v>467</v>
      </c>
      <c r="C44" s="215" t="s">
        <v>632</v>
      </c>
      <c r="D44" s="422">
        <f>SUMIF('波及効果（粗付加価値部門等内訳）'!$C$8:$C$115,$B44,'波及効果（粗付加価値部門等内訳）'!G$8:G$115)</f>
        <v>0</v>
      </c>
      <c r="E44" s="236">
        <f>SUMIF('波及効果（粗付加価値部門等内訳）'!$C$8:$C$115,$B44,'波及効果（粗付加価値部門等内訳）'!Q$8:Q$115)</f>
        <v>0</v>
      </c>
      <c r="F44" s="236">
        <f>SUMIF('波及効果（粗付加価値部門等内訳）'!$C$8:$C$115,$B44,'波及効果（粗付加価値部門等内訳）'!AA$8:AA$115)</f>
        <v>0</v>
      </c>
      <c r="G44" s="236">
        <f>SUMIF('波及効果（粗付加価値部門等内訳）'!$C$8:$C$115,$B44,'波及効果（粗付加価値部門等内訳）'!AK$8:AK$115)</f>
        <v>0</v>
      </c>
      <c r="H44" s="236">
        <f>SUMIF('波及効果（粗付加価値部門等内訳）'!$C$8:$C$115,$B44,'波及効果（粗付加価値部門等内訳）'!AU$8:AU$115)</f>
        <v>0</v>
      </c>
      <c r="I44" s="236">
        <f>SUMIF('波及効果（粗付加価値部門等内訳）'!$C$8:$C$115,$B44,'波及効果（粗付加価値部門等内訳）'!BE$8:BE$115)</f>
        <v>0</v>
      </c>
      <c r="J44" s="241">
        <f t="shared" si="0"/>
        <v>0</v>
      </c>
      <c r="K44" s="241">
        <f t="shared" si="1"/>
        <v>0</v>
      </c>
      <c r="L44" s="241">
        <f t="shared" si="2"/>
        <v>0</v>
      </c>
      <c r="M44" s="241">
        <f t="shared" si="3"/>
        <v>0</v>
      </c>
      <c r="N44" s="241">
        <f t="shared" si="4"/>
        <v>0</v>
      </c>
      <c r="O44" s="236">
        <f>SUMIF('波及効果（粗付加価値部門等内訳）'!$C$8:$C$115,$B44,'波及効果（粗付加価値部門等内訳）'!P$8:P$115)</f>
        <v>0</v>
      </c>
      <c r="P44" s="236">
        <f>SUMIF('波及効果（粗付加価値部門等内訳）'!$C$8:$C$115,$B44,'波及効果（粗付加価値部門等内訳）'!Z$8:Z$115)</f>
        <v>0</v>
      </c>
      <c r="Q44" s="236">
        <f>SUMIF('波及効果（粗付加価値部門等内訳）'!$C$8:$C$115,$B44,'波及効果（粗付加価値部門等内訳）'!AJ$8:AJ$115)</f>
        <v>0</v>
      </c>
      <c r="R44" s="236">
        <f>SUMIF('波及効果（粗付加価値部門等内訳）'!$C$8:$C$115,$B44,'波及効果（粗付加価値部門等内訳）'!AT$8:AT$115)</f>
        <v>0</v>
      </c>
      <c r="S44" s="236">
        <f>SUMIF('波及効果（粗付加価値部門等内訳）'!$C$8:$C$115,$B44,'波及効果（粗付加価値部門等内訳）'!BD$8:BD$115)</f>
        <v>0</v>
      </c>
      <c r="T44" s="241">
        <f t="shared" si="15"/>
        <v>0</v>
      </c>
      <c r="U44" s="241">
        <f t="shared" si="16"/>
        <v>0</v>
      </c>
      <c r="V44" s="241">
        <f t="shared" si="17"/>
        <v>0</v>
      </c>
      <c r="W44" s="241">
        <f t="shared" si="17"/>
        <v>0</v>
      </c>
      <c r="X44" s="241">
        <f t="shared" si="17"/>
        <v>0</v>
      </c>
      <c r="Y44" s="236">
        <f>SUMIF('波及効果（粗付加価値部門等内訳）'!$C$8:$C$115,$B44,'波及効果（粗付加価値部門等内訳）'!J$8:J$115)</f>
        <v>0</v>
      </c>
      <c r="Z44" s="236">
        <f>SUMIF('波及効果（粗付加価値部門等内訳）'!$C$8:$C$115,$B44,'波及効果（粗付加価値部門等内訳）'!T$8:T$115)</f>
        <v>0</v>
      </c>
      <c r="AA44" s="236">
        <f>SUMIF('波及効果（粗付加価値部門等内訳）'!$C$8:$C$115,$B44,'波及効果（粗付加価値部門等内訳）'!AD$8:AD$115)</f>
        <v>0</v>
      </c>
      <c r="AB44" s="236">
        <f>SUMIF('波及効果（粗付加価値部門等内訳）'!$C$8:$C$115,$B44,'波及効果（粗付加価値部門等内訳）'!AN$8:AN$115)</f>
        <v>0</v>
      </c>
      <c r="AC44" s="236">
        <f>SUMIF('波及効果（粗付加価値部門等内訳）'!$C$8:$C$115,$B44,'波及効果（粗付加価値部門等内訳）'!AX$8:AX$115)</f>
        <v>0</v>
      </c>
      <c r="AD44" s="241">
        <f t="shared" si="18"/>
        <v>0</v>
      </c>
      <c r="AE44" s="241">
        <f t="shared" si="19"/>
        <v>0</v>
      </c>
      <c r="AF44" s="241">
        <f t="shared" si="20"/>
        <v>0</v>
      </c>
      <c r="AG44" s="241">
        <f t="shared" si="20"/>
        <v>0</v>
      </c>
      <c r="AH44" s="241">
        <f t="shared" si="20"/>
        <v>0</v>
      </c>
    </row>
    <row r="45" spans="1:37" s="134" customFormat="1">
      <c r="A45" s="135"/>
      <c r="B45" s="136" t="s">
        <v>468</v>
      </c>
      <c r="C45" s="215" t="s">
        <v>187</v>
      </c>
      <c r="D45" s="422">
        <f>SUMIF('波及効果（粗付加価値部門等内訳）'!$C$8:$C$115,$B45,'波及効果（粗付加価値部門等内訳）'!G$8:G$115)</f>
        <v>0</v>
      </c>
      <c r="E45" s="236">
        <f>SUMIF('波及効果（粗付加価値部門等内訳）'!$C$8:$C$115,$B45,'波及効果（粗付加価値部門等内訳）'!Q$8:Q$115)</f>
        <v>0</v>
      </c>
      <c r="F45" s="236">
        <f>SUMIF('波及効果（粗付加価値部門等内訳）'!$C$8:$C$115,$B45,'波及効果（粗付加価値部門等内訳）'!AA$8:AA$115)</f>
        <v>0</v>
      </c>
      <c r="G45" s="236">
        <f>SUMIF('波及効果（粗付加価値部門等内訳）'!$C$8:$C$115,$B45,'波及効果（粗付加価値部門等内訳）'!AK$8:AK$115)</f>
        <v>0</v>
      </c>
      <c r="H45" s="236">
        <f>SUMIF('波及効果（粗付加価値部門等内訳）'!$C$8:$C$115,$B45,'波及効果（粗付加価値部門等内訳）'!AU$8:AU$115)</f>
        <v>0</v>
      </c>
      <c r="I45" s="236">
        <f>SUMIF('波及効果（粗付加価値部門等内訳）'!$C$8:$C$115,$B45,'波及効果（粗付加価値部門等内訳）'!BE$8:BE$115)</f>
        <v>0</v>
      </c>
      <c r="J45" s="241">
        <f t="shared" si="0"/>
        <v>0</v>
      </c>
      <c r="K45" s="241">
        <f t="shared" si="1"/>
        <v>0</v>
      </c>
      <c r="L45" s="241">
        <f t="shared" si="2"/>
        <v>0</v>
      </c>
      <c r="M45" s="241">
        <f t="shared" si="3"/>
        <v>0</v>
      </c>
      <c r="N45" s="241">
        <f t="shared" si="4"/>
        <v>0</v>
      </c>
      <c r="O45" s="236">
        <f>SUMIF('波及効果（粗付加価値部門等内訳）'!$C$8:$C$115,$B45,'波及効果（粗付加価値部門等内訳）'!P$8:P$115)</f>
        <v>0</v>
      </c>
      <c r="P45" s="236">
        <f>SUMIF('波及効果（粗付加価値部門等内訳）'!$C$8:$C$115,$B45,'波及効果（粗付加価値部門等内訳）'!Z$8:Z$115)</f>
        <v>0</v>
      </c>
      <c r="Q45" s="236">
        <f>SUMIF('波及効果（粗付加価値部門等内訳）'!$C$8:$C$115,$B45,'波及効果（粗付加価値部門等内訳）'!AJ$8:AJ$115)</f>
        <v>0</v>
      </c>
      <c r="R45" s="236">
        <f>SUMIF('波及効果（粗付加価値部門等内訳）'!$C$8:$C$115,$B45,'波及効果（粗付加価値部門等内訳）'!AT$8:AT$115)</f>
        <v>0</v>
      </c>
      <c r="S45" s="236">
        <f>SUMIF('波及効果（粗付加価値部門等内訳）'!$C$8:$C$115,$B45,'波及効果（粗付加価値部門等内訳）'!BD$8:BD$115)</f>
        <v>0</v>
      </c>
      <c r="T45" s="241">
        <f t="shared" si="15"/>
        <v>0</v>
      </c>
      <c r="U45" s="241">
        <f t="shared" si="16"/>
        <v>0</v>
      </c>
      <c r="V45" s="241">
        <f t="shared" si="17"/>
        <v>0</v>
      </c>
      <c r="W45" s="241">
        <f t="shared" si="17"/>
        <v>0</v>
      </c>
      <c r="X45" s="241">
        <f t="shared" si="17"/>
        <v>0</v>
      </c>
      <c r="Y45" s="236">
        <f>SUMIF('波及効果（粗付加価値部門等内訳）'!$C$8:$C$115,$B45,'波及効果（粗付加価値部門等内訳）'!J$8:J$115)</f>
        <v>0</v>
      </c>
      <c r="Z45" s="236">
        <f>SUMIF('波及効果（粗付加価値部門等内訳）'!$C$8:$C$115,$B45,'波及効果（粗付加価値部門等内訳）'!T$8:T$115)</f>
        <v>0</v>
      </c>
      <c r="AA45" s="236">
        <f>SUMIF('波及効果（粗付加価値部門等内訳）'!$C$8:$C$115,$B45,'波及効果（粗付加価値部門等内訳）'!AD$8:AD$115)</f>
        <v>0</v>
      </c>
      <c r="AB45" s="236">
        <f>SUMIF('波及効果（粗付加価値部門等内訳）'!$C$8:$C$115,$B45,'波及効果（粗付加価値部門等内訳）'!AN$8:AN$115)</f>
        <v>0</v>
      </c>
      <c r="AC45" s="236">
        <f>SUMIF('波及効果（粗付加価値部門等内訳）'!$C$8:$C$115,$B45,'波及効果（粗付加価値部門等内訳）'!AX$8:AX$115)</f>
        <v>0</v>
      </c>
      <c r="AD45" s="241">
        <f t="shared" si="18"/>
        <v>0</v>
      </c>
      <c r="AE45" s="241">
        <f t="shared" si="19"/>
        <v>0</v>
      </c>
      <c r="AF45" s="241">
        <f t="shared" si="20"/>
        <v>0</v>
      </c>
      <c r="AG45" s="241">
        <f t="shared" si="20"/>
        <v>0</v>
      </c>
      <c r="AH45" s="241">
        <f t="shared" si="20"/>
        <v>0</v>
      </c>
    </row>
    <row r="46" spans="1:37" s="134" customFormat="1">
      <c r="A46" s="135"/>
      <c r="B46" s="136" t="s">
        <v>469</v>
      </c>
      <c r="C46" s="215" t="s">
        <v>188</v>
      </c>
      <c r="D46" s="422">
        <f>SUMIF('波及効果（粗付加価値部門等内訳）'!$C$8:$C$115,$B46,'波及効果（粗付加価値部門等内訳）'!G$8:G$115)</f>
        <v>0</v>
      </c>
      <c r="E46" s="236">
        <f>SUMIF('波及効果（粗付加価値部門等内訳）'!$C$8:$C$115,$B46,'波及効果（粗付加価値部門等内訳）'!Q$8:Q$115)</f>
        <v>0</v>
      </c>
      <c r="F46" s="236">
        <f>SUMIF('波及効果（粗付加価値部門等内訳）'!$C$8:$C$115,$B46,'波及効果（粗付加価値部門等内訳）'!AA$8:AA$115)</f>
        <v>0</v>
      </c>
      <c r="G46" s="236">
        <f>SUMIF('波及効果（粗付加価値部門等内訳）'!$C$8:$C$115,$B46,'波及効果（粗付加価値部門等内訳）'!AK$8:AK$115)</f>
        <v>0</v>
      </c>
      <c r="H46" s="236">
        <f>SUMIF('波及効果（粗付加価値部門等内訳）'!$C$8:$C$115,$B46,'波及効果（粗付加価値部門等内訳）'!AU$8:AU$115)</f>
        <v>0</v>
      </c>
      <c r="I46" s="236">
        <f>SUMIF('波及効果（粗付加価値部門等内訳）'!$C$8:$C$115,$B46,'波及効果（粗付加価値部門等内訳）'!BE$8:BE$115)</f>
        <v>0</v>
      </c>
      <c r="J46" s="241">
        <f t="shared" si="0"/>
        <v>0</v>
      </c>
      <c r="K46" s="241">
        <f t="shared" si="1"/>
        <v>0</v>
      </c>
      <c r="L46" s="241">
        <f t="shared" si="2"/>
        <v>0</v>
      </c>
      <c r="M46" s="241">
        <f t="shared" si="3"/>
        <v>0</v>
      </c>
      <c r="N46" s="241">
        <f t="shared" si="4"/>
        <v>0</v>
      </c>
      <c r="O46" s="236">
        <f>SUMIF('波及効果（粗付加価値部門等内訳）'!$C$8:$C$115,$B46,'波及効果（粗付加価値部門等内訳）'!P$8:P$115)</f>
        <v>0</v>
      </c>
      <c r="P46" s="236">
        <f>SUMIF('波及効果（粗付加価値部門等内訳）'!$C$8:$C$115,$B46,'波及効果（粗付加価値部門等内訳）'!Z$8:Z$115)</f>
        <v>0</v>
      </c>
      <c r="Q46" s="236">
        <f>SUMIF('波及効果（粗付加価値部門等内訳）'!$C$8:$C$115,$B46,'波及効果（粗付加価値部門等内訳）'!AJ$8:AJ$115)</f>
        <v>0</v>
      </c>
      <c r="R46" s="236">
        <f>SUMIF('波及効果（粗付加価値部門等内訳）'!$C$8:$C$115,$B46,'波及効果（粗付加価値部門等内訳）'!AT$8:AT$115)</f>
        <v>0</v>
      </c>
      <c r="S46" s="236">
        <f>SUMIF('波及効果（粗付加価値部門等内訳）'!$C$8:$C$115,$B46,'波及効果（粗付加価値部門等内訳）'!BD$8:BD$115)</f>
        <v>0</v>
      </c>
      <c r="T46" s="241">
        <f t="shared" si="15"/>
        <v>0</v>
      </c>
      <c r="U46" s="241">
        <f t="shared" si="16"/>
        <v>0</v>
      </c>
      <c r="V46" s="241">
        <f t="shared" si="17"/>
        <v>0</v>
      </c>
      <c r="W46" s="241">
        <f t="shared" si="17"/>
        <v>0</v>
      </c>
      <c r="X46" s="241">
        <f t="shared" si="17"/>
        <v>0</v>
      </c>
      <c r="Y46" s="236">
        <f>SUMIF('波及効果（粗付加価値部門等内訳）'!$C$8:$C$115,$B46,'波及効果（粗付加価値部門等内訳）'!J$8:J$115)</f>
        <v>0</v>
      </c>
      <c r="Z46" s="236">
        <f>SUMIF('波及効果（粗付加価値部門等内訳）'!$C$8:$C$115,$B46,'波及効果（粗付加価値部門等内訳）'!T$8:T$115)</f>
        <v>0</v>
      </c>
      <c r="AA46" s="236">
        <f>SUMIF('波及効果（粗付加価値部門等内訳）'!$C$8:$C$115,$B46,'波及効果（粗付加価値部門等内訳）'!AD$8:AD$115)</f>
        <v>0</v>
      </c>
      <c r="AB46" s="236">
        <f>SUMIF('波及効果（粗付加価値部門等内訳）'!$C$8:$C$115,$B46,'波及効果（粗付加価値部門等内訳）'!AN$8:AN$115)</f>
        <v>0</v>
      </c>
      <c r="AC46" s="236">
        <f>SUMIF('波及効果（粗付加価値部門等内訳）'!$C$8:$C$115,$B46,'波及効果（粗付加価値部門等内訳）'!AX$8:AX$115)</f>
        <v>0</v>
      </c>
      <c r="AD46" s="241">
        <f t="shared" si="18"/>
        <v>0</v>
      </c>
      <c r="AE46" s="241">
        <f t="shared" si="19"/>
        <v>0</v>
      </c>
      <c r="AF46" s="241">
        <f t="shared" si="20"/>
        <v>0</v>
      </c>
      <c r="AG46" s="241">
        <f t="shared" si="20"/>
        <v>0</v>
      </c>
      <c r="AH46" s="241">
        <f>IFERROR(AC46/$D$48,0)</f>
        <v>0</v>
      </c>
      <c r="AJ46" s="141"/>
      <c r="AK46" s="141"/>
    </row>
    <row r="47" spans="1:37" s="134" customFormat="1">
      <c r="A47" s="135" t="s">
        <v>471</v>
      </c>
      <c r="B47" s="136"/>
      <c r="C47" s="137" t="s">
        <v>86</v>
      </c>
      <c r="D47" s="422">
        <f>SUMIF('波及効果（粗付加価値部門等内訳）'!$A$8:$A$115,$A47,'波及効果（粗付加価値部門等内訳）'!G$8:G$115)</f>
        <v>0</v>
      </c>
      <c r="E47" s="236">
        <f>SUMIF('波及効果（粗付加価値部門等内訳）'!$A$8:$A$115,$A47,'波及効果（粗付加価値部門等内訳）'!Q$8:Q$115)</f>
        <v>0</v>
      </c>
      <c r="F47" s="236">
        <f>SUMIF('波及効果（粗付加価値部門等内訳）'!$A$8:$A$115,$A47,'波及効果（粗付加価値部門等内訳）'!AA$8:AA$115)</f>
        <v>0</v>
      </c>
      <c r="G47" s="236">
        <f>SUMIF('波及効果（粗付加価値部門等内訳）'!$A$8:$A$115,$A47,'波及効果（粗付加価値部門等内訳）'!AK$8:AK$115)</f>
        <v>0</v>
      </c>
      <c r="H47" s="236">
        <f>SUMIF('波及効果（粗付加価値部門等内訳）'!$A$8:$A$115,$A47,'波及効果（粗付加価値部門等内訳）'!AU$8:AU$115)</f>
        <v>0</v>
      </c>
      <c r="I47" s="236">
        <f>SUMIF('波及効果（粗付加価値部門等内訳）'!$A$8:$A$115,$A47,'波及効果（粗付加価値部門等内訳）'!BE$8:BE$115)</f>
        <v>0</v>
      </c>
      <c r="J47" s="241">
        <f t="shared" si="0"/>
        <v>0</v>
      </c>
      <c r="K47" s="241">
        <f t="shared" si="1"/>
        <v>0</v>
      </c>
      <c r="L47" s="241">
        <f t="shared" si="2"/>
        <v>0</v>
      </c>
      <c r="M47" s="241">
        <f t="shared" si="3"/>
        <v>0</v>
      </c>
      <c r="N47" s="241">
        <f t="shared" si="4"/>
        <v>0</v>
      </c>
      <c r="O47" s="236">
        <f>SUMIF('波及効果（粗付加価値部門等内訳）'!$A$8:$A$115,$A47,'波及効果（粗付加価値部門等内訳）'!P$8:P$115)</f>
        <v>0</v>
      </c>
      <c r="P47" s="236">
        <f>SUMIF('波及効果（粗付加価値部門等内訳）'!$A$8:$A$115,$A47,'波及効果（粗付加価値部門等内訳）'!Z$8:Z$115)</f>
        <v>0</v>
      </c>
      <c r="Q47" s="236">
        <f>SUMIF('波及効果（粗付加価値部門等内訳）'!$A$8:$A$115,$A47,'波及効果（粗付加価値部門等内訳）'!AJ$8:AJ$115)</f>
        <v>0</v>
      </c>
      <c r="R47" s="236">
        <f>SUMIF('波及効果（粗付加価値部門等内訳）'!$A$8:$A$115,$A47,'波及効果（粗付加価値部門等内訳）'!AT$8:AT$115)</f>
        <v>0</v>
      </c>
      <c r="S47" s="236">
        <f>SUMIF('波及効果（粗付加価値部門等内訳）'!$A$8:$A$115,$A47,'波及効果（粗付加価値部門等内訳）'!BD$8:BD$115)</f>
        <v>0</v>
      </c>
      <c r="T47" s="241">
        <f t="shared" si="15"/>
        <v>0</v>
      </c>
      <c r="U47" s="241">
        <f t="shared" si="16"/>
        <v>0</v>
      </c>
      <c r="V47" s="241">
        <f t="shared" si="17"/>
        <v>0</v>
      </c>
      <c r="W47" s="241">
        <f t="shared" si="17"/>
        <v>0</v>
      </c>
      <c r="X47" s="241">
        <f t="shared" si="17"/>
        <v>0</v>
      </c>
      <c r="Y47" s="236">
        <f>SUMIF('波及効果（粗付加価値部門等内訳）'!$A$8:$A$115,$A47,'波及効果（粗付加価値部門等内訳）'!J$8:J$115)</f>
        <v>0</v>
      </c>
      <c r="Z47" s="236">
        <f>SUMIF('波及効果（粗付加価値部門等内訳）'!$A$8:$A$115,$A47,'波及効果（粗付加価値部門等内訳）'!T$8:T$115)</f>
        <v>0</v>
      </c>
      <c r="AA47" s="236">
        <f>SUMIF('波及効果（粗付加価値部門等内訳）'!$A$8:$A$115,$A47,'波及効果（粗付加価値部門等内訳）'!AD$8:AD$115)</f>
        <v>0</v>
      </c>
      <c r="AB47" s="236">
        <f>SUMIF('波及効果（粗付加価値部門等内訳）'!$A$8:$A$115,$A47,'波及効果（粗付加価値部門等内訳）'!AN$8:AN$115)</f>
        <v>0</v>
      </c>
      <c r="AC47" s="236">
        <f>SUMIF('波及効果（粗付加価値部門等内訳）'!$A$8:$A$115,$A47,'波及効果（粗付加価値部門等内訳）'!AX$8:AX$115)</f>
        <v>0</v>
      </c>
      <c r="AD47" s="241">
        <f t="shared" si="18"/>
        <v>0</v>
      </c>
      <c r="AE47" s="241">
        <f t="shared" si="19"/>
        <v>0</v>
      </c>
      <c r="AF47" s="241">
        <f t="shared" si="20"/>
        <v>0</v>
      </c>
      <c r="AG47" s="241">
        <f t="shared" si="20"/>
        <v>0</v>
      </c>
      <c r="AH47" s="241">
        <f t="shared" si="20"/>
        <v>0</v>
      </c>
      <c r="AJ47" s="141"/>
      <c r="AK47" s="141"/>
    </row>
    <row r="48" spans="1:37" s="134" customFormat="1">
      <c r="A48" s="138"/>
      <c r="B48" s="139"/>
      <c r="C48" s="140" t="s">
        <v>87</v>
      </c>
      <c r="D48" s="237">
        <f t="shared" ref="D48:I48" si="21">SUM(D8:D10,D30:D31,D34:D40,D47)</f>
        <v>0</v>
      </c>
      <c r="E48" s="238">
        <f t="shared" si="21"/>
        <v>0</v>
      </c>
      <c r="F48" s="238">
        <f t="shared" si="21"/>
        <v>0</v>
      </c>
      <c r="G48" s="238">
        <f t="shared" si="21"/>
        <v>0</v>
      </c>
      <c r="H48" s="238">
        <f t="shared" si="21"/>
        <v>0</v>
      </c>
      <c r="I48" s="238">
        <f t="shared" si="21"/>
        <v>0</v>
      </c>
      <c r="J48" s="242">
        <f t="shared" si="0"/>
        <v>0</v>
      </c>
      <c r="K48" s="242">
        <f t="shared" si="1"/>
        <v>0</v>
      </c>
      <c r="L48" s="242">
        <f t="shared" si="2"/>
        <v>0</v>
      </c>
      <c r="M48" s="242">
        <f t="shared" si="3"/>
        <v>0</v>
      </c>
      <c r="N48" s="242">
        <f t="shared" si="4"/>
        <v>0</v>
      </c>
      <c r="O48" s="238">
        <f>SUM(O8:O10,O30:O31,O34:O40,O47)</f>
        <v>0</v>
      </c>
      <c r="P48" s="238">
        <f>SUM(P8:P10,P30:P31,P34:P40,P47)</f>
        <v>0</v>
      </c>
      <c r="Q48" s="238">
        <f>SUM(Q8:Q10,Q30:Q31,Q34:Q40,Q47)</f>
        <v>0</v>
      </c>
      <c r="R48" s="238">
        <f>SUM(R8:R10,R30:R31,R34:R40,R47)</f>
        <v>0</v>
      </c>
      <c r="S48" s="238">
        <f>SUM(S8:S10,S30:S31,S34:S40,S47)</f>
        <v>0</v>
      </c>
      <c r="T48" s="242">
        <f t="shared" si="15"/>
        <v>0</v>
      </c>
      <c r="U48" s="242">
        <f t="shared" si="16"/>
        <v>0</v>
      </c>
      <c r="V48" s="242">
        <f t="shared" si="17"/>
        <v>0</v>
      </c>
      <c r="W48" s="242">
        <f t="shared" si="17"/>
        <v>0</v>
      </c>
      <c r="X48" s="242">
        <f t="shared" si="17"/>
        <v>0</v>
      </c>
      <c r="Y48" s="238">
        <f>SUM(Y8:Y10,Y30:Y31,Y34:Y40,Y47)</f>
        <v>0</v>
      </c>
      <c r="Z48" s="238">
        <f>SUM(Z8:Z10,Z30:Z31,Z34:Z40,Z47)</f>
        <v>0</v>
      </c>
      <c r="AA48" s="238">
        <f>SUM(AA8:AA10,AA30:AA31,AA34:AA40,AA47)</f>
        <v>0</v>
      </c>
      <c r="AB48" s="238">
        <f>SUM(AB8:AB10,AB30:AB31,AB34:AB40,AB47)</f>
        <v>0</v>
      </c>
      <c r="AC48" s="238">
        <f>SUM(AC8:AC10,AC30:AC31,AC34:AC40,AC47)</f>
        <v>0</v>
      </c>
      <c r="AD48" s="242">
        <f t="shared" si="18"/>
        <v>0</v>
      </c>
      <c r="AE48" s="242">
        <f t="shared" si="19"/>
        <v>0</v>
      </c>
      <c r="AF48" s="242">
        <f t="shared" si="20"/>
        <v>0</v>
      </c>
      <c r="AG48" s="242">
        <f t="shared" si="20"/>
        <v>0</v>
      </c>
      <c r="AH48" s="242">
        <f t="shared" si="20"/>
        <v>0</v>
      </c>
      <c r="AJ48" s="141"/>
      <c r="AK48" s="141"/>
    </row>
    <row r="49" spans="1:34" s="141" customFormat="1">
      <c r="D49" s="3" t="s">
        <v>232</v>
      </c>
      <c r="O49" s="3" t="s">
        <v>232</v>
      </c>
      <c r="Y49" s="3" t="s">
        <v>232</v>
      </c>
    </row>
    <row r="50" spans="1:34" s="141" customFormat="1">
      <c r="A50" s="141" t="s">
        <v>88</v>
      </c>
    </row>
    <row r="51" spans="1:34" s="141" customFormat="1">
      <c r="A51" s="142"/>
      <c r="B51" s="143"/>
      <c r="C51" s="140" t="s">
        <v>87</v>
      </c>
      <c r="D51" s="239">
        <f>分析結果総括表１!B8</f>
        <v>0</v>
      </c>
      <c r="E51" s="232">
        <f t="array" ref="E51:I51">TRANSPOSE(分析結果総括表１!C9:C13)</f>
        <v>0</v>
      </c>
      <c r="F51" s="232">
        <v>0</v>
      </c>
      <c r="G51" s="231">
        <v>0</v>
      </c>
      <c r="H51" s="232">
        <v>0</v>
      </c>
      <c r="I51" s="231">
        <v>0</v>
      </c>
      <c r="J51" s="240">
        <f t="array" ref="J51:N51">TRANSPOSE(分析結果総括表１!C17:C21)</f>
        <v>0</v>
      </c>
      <c r="K51" s="240">
        <v>0</v>
      </c>
      <c r="L51" s="240">
        <v>0</v>
      </c>
      <c r="M51" s="240">
        <v>0</v>
      </c>
      <c r="N51" s="240">
        <v>0</v>
      </c>
      <c r="O51" s="232">
        <f t="array" ref="O51:S51">TRANSPOSE(分析結果総括表１!J9:J13)</f>
        <v>0</v>
      </c>
      <c r="P51" s="232">
        <v>0</v>
      </c>
      <c r="Q51" s="231">
        <v>0</v>
      </c>
      <c r="R51" s="232">
        <v>0</v>
      </c>
      <c r="S51" s="231">
        <v>0</v>
      </c>
      <c r="T51" s="240">
        <f t="array" ref="T51:X51">TRANSPOSE(分析結果総括表１!J17:J21)</f>
        <v>0</v>
      </c>
      <c r="U51" s="240">
        <v>0</v>
      </c>
      <c r="V51" s="240">
        <v>0</v>
      </c>
      <c r="W51" s="240">
        <v>0</v>
      </c>
      <c r="X51" s="240">
        <v>0</v>
      </c>
      <c r="Y51" s="231">
        <f t="array" ref="Y51:AC51">TRANSPOSE(分析結果総括表１!E9:E13)</f>
        <v>0</v>
      </c>
      <c r="Z51" s="232">
        <v>0</v>
      </c>
      <c r="AA51" s="231">
        <v>0</v>
      </c>
      <c r="AB51" s="232">
        <v>0</v>
      </c>
      <c r="AC51" s="231">
        <v>0</v>
      </c>
      <c r="AD51" s="240">
        <f t="array" ref="AD51:AH51">TRANSPOSE(分析結果総括表１!E17:E21)</f>
        <v>0</v>
      </c>
      <c r="AE51" s="240">
        <v>0</v>
      </c>
      <c r="AF51" s="240">
        <v>0</v>
      </c>
      <c r="AG51" s="240">
        <v>0</v>
      </c>
      <c r="AH51" s="240">
        <v>0</v>
      </c>
    </row>
    <row r="52" spans="1:34" s="442" customFormat="1">
      <c r="A52" s="438"/>
      <c r="B52" s="439"/>
      <c r="C52" s="440" t="s">
        <v>90</v>
      </c>
      <c r="D52" s="441">
        <f>D48-D51</f>
        <v>0</v>
      </c>
      <c r="E52" s="441">
        <f t="shared" ref="E52:AH52" si="22">E48-E51</f>
        <v>0</v>
      </c>
      <c r="F52" s="441">
        <f t="shared" si="22"/>
        <v>0</v>
      </c>
      <c r="G52" s="441">
        <f t="shared" si="22"/>
        <v>0</v>
      </c>
      <c r="H52" s="441">
        <f t="shared" si="22"/>
        <v>0</v>
      </c>
      <c r="I52" s="441">
        <f t="shared" si="22"/>
        <v>0</v>
      </c>
      <c r="J52" s="441">
        <f t="shared" si="22"/>
        <v>0</v>
      </c>
      <c r="K52" s="441">
        <f t="shared" si="22"/>
        <v>0</v>
      </c>
      <c r="L52" s="441">
        <f t="shared" si="22"/>
        <v>0</v>
      </c>
      <c r="M52" s="441">
        <f t="shared" si="22"/>
        <v>0</v>
      </c>
      <c r="N52" s="441">
        <f t="shared" si="22"/>
        <v>0</v>
      </c>
      <c r="O52" s="441">
        <f t="shared" si="22"/>
        <v>0</v>
      </c>
      <c r="P52" s="441">
        <f t="shared" si="22"/>
        <v>0</v>
      </c>
      <c r="Q52" s="441">
        <f t="shared" si="22"/>
        <v>0</v>
      </c>
      <c r="R52" s="441">
        <f t="shared" si="22"/>
        <v>0</v>
      </c>
      <c r="S52" s="441">
        <f t="shared" si="22"/>
        <v>0</v>
      </c>
      <c r="T52" s="441">
        <f t="shared" si="22"/>
        <v>0</v>
      </c>
      <c r="U52" s="441">
        <f t="shared" si="22"/>
        <v>0</v>
      </c>
      <c r="V52" s="441">
        <f t="shared" si="22"/>
        <v>0</v>
      </c>
      <c r="W52" s="441">
        <f t="shared" si="22"/>
        <v>0</v>
      </c>
      <c r="X52" s="441">
        <f t="shared" si="22"/>
        <v>0</v>
      </c>
      <c r="Y52" s="441">
        <f t="shared" si="22"/>
        <v>0</v>
      </c>
      <c r="Z52" s="441">
        <f t="shared" si="22"/>
        <v>0</v>
      </c>
      <c r="AA52" s="441">
        <f t="shared" si="22"/>
        <v>0</v>
      </c>
      <c r="AB52" s="441">
        <f t="shared" si="22"/>
        <v>0</v>
      </c>
      <c r="AC52" s="441">
        <f t="shared" si="22"/>
        <v>0</v>
      </c>
      <c r="AD52" s="441">
        <f t="shared" si="22"/>
        <v>0</v>
      </c>
      <c r="AE52" s="441">
        <f t="shared" si="22"/>
        <v>0</v>
      </c>
      <c r="AF52" s="441">
        <f t="shared" si="22"/>
        <v>0</v>
      </c>
      <c r="AG52" s="441">
        <f t="shared" si="22"/>
        <v>0</v>
      </c>
      <c r="AH52" s="441">
        <f t="shared" si="22"/>
        <v>0</v>
      </c>
    </row>
    <row r="53" spans="1:34" s="141" customFormat="1">
      <c r="A53" s="138">
        <v>3</v>
      </c>
      <c r="B53" s="139"/>
      <c r="C53" s="140" t="s">
        <v>89</v>
      </c>
      <c r="D53" s="238"/>
      <c r="E53" s="231">
        <f>SUM(E11:E29)</f>
        <v>0</v>
      </c>
      <c r="F53" s="231">
        <f>SUM(F11:F29)</f>
        <v>0</v>
      </c>
      <c r="G53" s="231">
        <f>SUM(G11:G29)</f>
        <v>0</v>
      </c>
      <c r="H53" s="231">
        <f>SUM(H11:H29)</f>
        <v>0</v>
      </c>
      <c r="I53" s="231">
        <f>SUM(I11:I29)</f>
        <v>0</v>
      </c>
      <c r="J53" s="240"/>
      <c r="K53" s="240"/>
      <c r="L53" s="240"/>
      <c r="M53" s="240"/>
      <c r="N53" s="240"/>
      <c r="O53" s="231">
        <f>SUM(O11:O29)</f>
        <v>0</v>
      </c>
      <c r="P53" s="231">
        <f>SUM(P11:P29)</f>
        <v>0</v>
      </c>
      <c r="Q53" s="231">
        <f>SUM(Q11:Q29)</f>
        <v>0</v>
      </c>
      <c r="R53" s="231">
        <f>SUM(R11:R29)</f>
        <v>0</v>
      </c>
      <c r="S53" s="231">
        <f>SUM(S11:S29)</f>
        <v>0</v>
      </c>
      <c r="T53" s="240"/>
      <c r="U53" s="240"/>
      <c r="V53" s="240"/>
      <c r="W53" s="240"/>
      <c r="X53" s="240"/>
      <c r="Y53" s="231">
        <f>SUM(Y11:Y29)</f>
        <v>0</v>
      </c>
      <c r="Z53" s="231">
        <f>SUM(Z11:Z29)</f>
        <v>0</v>
      </c>
      <c r="AA53" s="231">
        <f>SUM(AA11:AA29)</f>
        <v>0</v>
      </c>
      <c r="AB53" s="231">
        <f>SUM(AB11:AB29)</f>
        <v>0</v>
      </c>
      <c r="AC53" s="231">
        <f>SUM(AC11:AC29)</f>
        <v>0</v>
      </c>
      <c r="AD53" s="240"/>
      <c r="AE53" s="240"/>
      <c r="AF53" s="240"/>
      <c r="AG53" s="240"/>
      <c r="AH53" s="240"/>
    </row>
    <row r="54" spans="1:34" s="141" customFormat="1">
      <c r="A54" s="138"/>
      <c r="B54" s="139"/>
      <c r="C54" s="140" t="s">
        <v>90</v>
      </c>
      <c r="D54" s="238"/>
      <c r="E54" s="240">
        <f>E10-E53</f>
        <v>0</v>
      </c>
      <c r="F54" s="240">
        <f>F10-F53</f>
        <v>0</v>
      </c>
      <c r="G54" s="240">
        <f>G10-G53</f>
        <v>0</v>
      </c>
      <c r="H54" s="240">
        <f>H10-H53</f>
        <v>0</v>
      </c>
      <c r="I54" s="240">
        <f>I10-I53</f>
        <v>0</v>
      </c>
      <c r="J54" s="240"/>
      <c r="K54" s="240"/>
      <c r="L54" s="240"/>
      <c r="M54" s="240"/>
      <c r="N54" s="240"/>
      <c r="O54" s="240">
        <f>O10-O53</f>
        <v>0</v>
      </c>
      <c r="P54" s="240">
        <f>P10-P53</f>
        <v>0</v>
      </c>
      <c r="Q54" s="240">
        <f>Q10-Q53</f>
        <v>0</v>
      </c>
      <c r="R54" s="240">
        <f>R10-R53</f>
        <v>0</v>
      </c>
      <c r="S54" s="240">
        <f>S10-S53</f>
        <v>0</v>
      </c>
      <c r="T54" s="240"/>
      <c r="U54" s="240"/>
      <c r="V54" s="240"/>
      <c r="W54" s="240"/>
      <c r="X54" s="240"/>
      <c r="Y54" s="240">
        <f>Y10-Y53</f>
        <v>0</v>
      </c>
      <c r="Z54" s="240">
        <f>Z10-Z53</f>
        <v>0</v>
      </c>
      <c r="AA54" s="240">
        <f>AA10-AA53</f>
        <v>0</v>
      </c>
      <c r="AB54" s="240">
        <f>AB10-AB53</f>
        <v>0</v>
      </c>
      <c r="AC54" s="240">
        <f>AC10-AC53</f>
        <v>0</v>
      </c>
      <c r="AD54" s="240"/>
      <c r="AE54" s="240"/>
      <c r="AF54" s="240"/>
      <c r="AG54" s="240"/>
      <c r="AH54" s="240"/>
    </row>
    <row r="55" spans="1:34" s="141" customFormat="1">
      <c r="A55" s="138">
        <v>5</v>
      </c>
      <c r="B55" s="139"/>
      <c r="C55" s="140" t="s">
        <v>89</v>
      </c>
      <c r="D55" s="238"/>
      <c r="E55" s="231">
        <f>SUM(E32:E33)</f>
        <v>0</v>
      </c>
      <c r="F55" s="231">
        <f>SUM(F32:F33)</f>
        <v>0</v>
      </c>
      <c r="G55" s="231">
        <f>SUM(G32:G33)</f>
        <v>0</v>
      </c>
      <c r="H55" s="231">
        <f>SUM(H32:H33)</f>
        <v>0</v>
      </c>
      <c r="I55" s="231">
        <f>SUM(I32:I33)</f>
        <v>0</v>
      </c>
      <c r="J55" s="240"/>
      <c r="K55" s="240"/>
      <c r="L55" s="240"/>
      <c r="M55" s="240"/>
      <c r="N55" s="240"/>
      <c r="O55" s="231">
        <f>SUM(O32:O33)</f>
        <v>0</v>
      </c>
      <c r="P55" s="231">
        <f>SUM(P32:P33)</f>
        <v>0</v>
      </c>
      <c r="Q55" s="231">
        <f>SUM(Q32:Q33)</f>
        <v>0</v>
      </c>
      <c r="R55" s="231">
        <f>SUM(R32:R33)</f>
        <v>0</v>
      </c>
      <c r="S55" s="231">
        <f>SUM(S32:S33)</f>
        <v>0</v>
      </c>
      <c r="T55" s="240"/>
      <c r="U55" s="240"/>
      <c r="V55" s="240"/>
      <c r="W55" s="240"/>
      <c r="X55" s="240"/>
      <c r="Y55" s="231">
        <f>Y32-Y33</f>
        <v>0</v>
      </c>
      <c r="Z55" s="231">
        <f>SUM(Z32:Z33)</f>
        <v>0</v>
      </c>
      <c r="AA55" s="231">
        <f>SUM(AA32:AA33)</f>
        <v>0</v>
      </c>
      <c r="AB55" s="231">
        <f>SUM(AB32:AB33)</f>
        <v>0</v>
      </c>
      <c r="AC55" s="231">
        <f>SUM(AC32:AC33)</f>
        <v>0</v>
      </c>
      <c r="AD55" s="240"/>
      <c r="AE55" s="240"/>
      <c r="AF55" s="240"/>
      <c r="AG55" s="240"/>
      <c r="AH55" s="240"/>
    </row>
    <row r="56" spans="1:34" s="141" customFormat="1">
      <c r="A56" s="138"/>
      <c r="B56" s="139"/>
      <c r="C56" s="140" t="s">
        <v>90</v>
      </c>
      <c r="D56" s="238"/>
      <c r="E56" s="240">
        <f>E31-E55</f>
        <v>0</v>
      </c>
      <c r="F56" s="240">
        <f>F31-F55</f>
        <v>0</v>
      </c>
      <c r="G56" s="240">
        <f>G31-G55</f>
        <v>0</v>
      </c>
      <c r="H56" s="240">
        <f>H31-H55</f>
        <v>0</v>
      </c>
      <c r="I56" s="240">
        <f>I31-I55</f>
        <v>0</v>
      </c>
      <c r="J56" s="240"/>
      <c r="K56" s="240"/>
      <c r="L56" s="240"/>
      <c r="M56" s="240"/>
      <c r="N56" s="240"/>
      <c r="O56" s="240">
        <f>O31-O55</f>
        <v>0</v>
      </c>
      <c r="P56" s="240">
        <f>P31-P55</f>
        <v>0</v>
      </c>
      <c r="Q56" s="240">
        <f>Q31-Q55</f>
        <v>0</v>
      </c>
      <c r="R56" s="240">
        <f>R31-R55</f>
        <v>0</v>
      </c>
      <c r="S56" s="240">
        <f>S31-S55</f>
        <v>0</v>
      </c>
      <c r="T56" s="240"/>
      <c r="U56" s="240"/>
      <c r="V56" s="240"/>
      <c r="W56" s="240"/>
      <c r="X56" s="240"/>
      <c r="Y56" s="240">
        <f>Y31-Y55</f>
        <v>0</v>
      </c>
      <c r="Z56" s="240">
        <f>Z31-Z55</f>
        <v>0</v>
      </c>
      <c r="AA56" s="240">
        <f>AA31-AA55</f>
        <v>0</v>
      </c>
      <c r="AB56" s="240">
        <f>AB31-AB55</f>
        <v>0</v>
      </c>
      <c r="AC56" s="240">
        <f>AC31-AC55</f>
        <v>0</v>
      </c>
      <c r="AD56" s="240"/>
      <c r="AE56" s="240"/>
      <c r="AF56" s="240"/>
      <c r="AG56" s="240"/>
      <c r="AH56" s="240"/>
    </row>
    <row r="57" spans="1:34" s="141" customFormat="1">
      <c r="A57" s="138">
        <v>12</v>
      </c>
      <c r="B57" s="139"/>
      <c r="C57" s="140" t="s">
        <v>89</v>
      </c>
      <c r="D57" s="238"/>
      <c r="E57" s="231">
        <f>SUM(E42:E46)</f>
        <v>0</v>
      </c>
      <c r="F57" s="231">
        <f>SUM(F41:F46)</f>
        <v>0</v>
      </c>
      <c r="G57" s="231">
        <f>SUM(G41:G46)</f>
        <v>0</v>
      </c>
      <c r="H57" s="231">
        <f>SUM(H41:H46)</f>
        <v>0</v>
      </c>
      <c r="I57" s="231">
        <f>SUM(I41:I46)</f>
        <v>0</v>
      </c>
      <c r="J57" s="240"/>
      <c r="K57" s="240"/>
      <c r="L57" s="240"/>
      <c r="M57" s="240"/>
      <c r="N57" s="240"/>
      <c r="O57" s="231">
        <f>SUM(O42:O46)</f>
        <v>0</v>
      </c>
      <c r="P57" s="231">
        <f>SUM(P41:P46)</f>
        <v>0</v>
      </c>
      <c r="Q57" s="231">
        <f>SUM(Q41:Q46)</f>
        <v>0</v>
      </c>
      <c r="R57" s="231">
        <f>SUM(R41:R46)</f>
        <v>0</v>
      </c>
      <c r="S57" s="231">
        <f>SUM(S41:S46)</f>
        <v>0</v>
      </c>
      <c r="T57" s="240"/>
      <c r="U57" s="240"/>
      <c r="V57" s="240"/>
      <c r="W57" s="240"/>
      <c r="X57" s="240"/>
      <c r="Y57" s="231">
        <f>SUM(Y42:Y46)</f>
        <v>0</v>
      </c>
      <c r="Z57" s="231">
        <f>SUM(Z41:Z46)</f>
        <v>0</v>
      </c>
      <c r="AA57" s="231">
        <f>SUM(AA41:AA46)</f>
        <v>0</v>
      </c>
      <c r="AB57" s="231">
        <f>SUM(AB41:AB46)</f>
        <v>0</v>
      </c>
      <c r="AC57" s="231">
        <f>SUM(AC41:AC46)</f>
        <v>0</v>
      </c>
      <c r="AD57" s="240"/>
      <c r="AE57" s="240"/>
      <c r="AF57" s="240"/>
      <c r="AG57" s="240"/>
      <c r="AH57" s="240"/>
    </row>
    <row r="58" spans="1:34" s="141" customFormat="1">
      <c r="A58" s="138"/>
      <c r="B58" s="139"/>
      <c r="C58" s="140" t="s">
        <v>90</v>
      </c>
      <c r="D58" s="238"/>
      <c r="E58" s="240">
        <f>E40-E57</f>
        <v>0</v>
      </c>
      <c r="F58" s="240">
        <f>F40-F57</f>
        <v>0</v>
      </c>
      <c r="G58" s="240">
        <f>G40-G57</f>
        <v>0</v>
      </c>
      <c r="H58" s="240">
        <f>H40-H57</f>
        <v>0</v>
      </c>
      <c r="I58" s="240">
        <f>I40-I57</f>
        <v>0</v>
      </c>
      <c r="J58" s="240"/>
      <c r="K58" s="240"/>
      <c r="L58" s="240"/>
      <c r="M58" s="240"/>
      <c r="N58" s="240"/>
      <c r="O58" s="240">
        <f>O40-O57</f>
        <v>0</v>
      </c>
      <c r="P58" s="240">
        <f>P40-P57</f>
        <v>0</v>
      </c>
      <c r="Q58" s="240">
        <f>Q40-Q57</f>
        <v>0</v>
      </c>
      <c r="R58" s="240">
        <f>R40-R57</f>
        <v>0</v>
      </c>
      <c r="S58" s="240">
        <f>S40-S57</f>
        <v>0</v>
      </c>
      <c r="T58" s="240"/>
      <c r="U58" s="240"/>
      <c r="V58" s="240"/>
      <c r="W58" s="240"/>
      <c r="X58" s="240"/>
      <c r="Y58" s="240">
        <f>Y40-Y57</f>
        <v>0</v>
      </c>
      <c r="Z58" s="240">
        <f>Z40-Z57</f>
        <v>0</v>
      </c>
      <c r="AA58" s="240">
        <f>AA40-AA57</f>
        <v>0</v>
      </c>
      <c r="AB58" s="240">
        <f>AB40-AB57</f>
        <v>0</v>
      </c>
      <c r="AC58" s="240">
        <f>AC40-AC57</f>
        <v>0</v>
      </c>
      <c r="AD58" s="240"/>
      <c r="AE58" s="240"/>
      <c r="AF58" s="240"/>
      <c r="AG58" s="240"/>
      <c r="AH58" s="240"/>
    </row>
  </sheetData>
  <mergeCells count="3">
    <mergeCell ref="D3:N3"/>
    <mergeCell ref="O3:X3"/>
    <mergeCell ref="Y3:AH3"/>
  </mergeCells>
  <phoneticPr fontId="3"/>
  <conditionalFormatting sqref="D51:AH58">
    <cfRule type="containsText" dxfId="2" priority="1" stopIfTrue="1" operator="containsText" text="FALSE">
      <formula>NOT(ISERROR(SEARCH("FALSE",D51)))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Width="0" orientation="landscape" cellComments="asDisplayed" r:id="rId1"/>
  <headerFooter scaleWithDoc="0">
    <oddHeader>&amp;L&amp;A</oddHeader>
    <oddFooter>&amp;R&amp;F&amp;A</oddFooter>
  </headerFooter>
  <colBreaks count="2" manualBreakCount="2">
    <brk id="14" max="48" man="1"/>
    <brk id="24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T60"/>
  <sheetViews>
    <sheetView view="pageBreakPreview" zoomScaleNormal="100" zoomScaleSheetLayoutView="100" workbookViewId="0">
      <pane xSplit="3" ySplit="9" topLeftCell="D10" activePane="bottomRight" state="frozen"/>
      <selection activeCell="H64" sqref="H64"/>
      <selection pane="topRight" activeCell="H64" sqref="H64"/>
      <selection pane="bottomLeft" activeCell="H64" sqref="H64"/>
      <selection pane="bottomRight"/>
    </sheetView>
  </sheetViews>
  <sheetFormatPr defaultColWidth="9.140625" defaultRowHeight="13.5"/>
  <cols>
    <col min="1" max="2" width="3.85546875" style="3" customWidth="1"/>
    <col min="3" max="3" width="29" style="3" bestFit="1" customWidth="1"/>
    <col min="4" max="43" width="11.28515625" style="3" customWidth="1"/>
    <col min="44" max="16384" width="9.140625" style="3"/>
  </cols>
  <sheetData>
    <row r="1" spans="1:43" s="101" customFormat="1" ht="17.25">
      <c r="D1" s="46" t="str">
        <f>与件データ!$A$1</f>
        <v>平成２７年（２０１５年）岐阜県産業連関表による経済波及効果分析システム（Ripple2022）</v>
      </c>
      <c r="Q1" s="46"/>
      <c r="AC1" s="46"/>
    </row>
    <row r="2" spans="1:43" s="101" customFormat="1" ht="17.25">
      <c r="D2" s="46" t="s">
        <v>525</v>
      </c>
      <c r="Q2" s="46"/>
      <c r="AC2" s="46"/>
    </row>
    <row r="3" spans="1:43">
      <c r="D3" s="538" t="str">
        <f>IF(与件データ!$D$2="","分析テーマ名未入力",CONCATENATE(与件データ!$C$2,与件データ!$D$2))</f>
        <v>分析テーマ名未入力</v>
      </c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8" t="str">
        <f>IF(与件データ!$D$2="","分析テーマ名未入力",CONCATENATE(与件データ!$C$2,与件データ!$D$2))</f>
        <v>分析テーマ名未入力</v>
      </c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8" t="str">
        <f>IF(与件データ!$D$2="","分析テーマ名未入力",CONCATENATE(与件データ!$C$2,与件データ!$D$2))</f>
        <v>分析テーマ名未入力</v>
      </c>
      <c r="AK3" s="539"/>
      <c r="AL3" s="539"/>
      <c r="AM3" s="539"/>
      <c r="AN3" s="539"/>
      <c r="AO3" s="539"/>
      <c r="AP3" s="539"/>
      <c r="AQ3" s="539"/>
    </row>
    <row r="4" spans="1:43">
      <c r="D4" s="116"/>
      <c r="Q4" s="116"/>
      <c r="S4" s="6" t="s">
        <v>161</v>
      </c>
      <c r="AC4" s="116"/>
      <c r="AI4" s="6" t="s">
        <v>161</v>
      </c>
      <c r="AQ4" s="6" t="s">
        <v>161</v>
      </c>
    </row>
    <row r="5" spans="1:43">
      <c r="A5" s="202"/>
      <c r="B5" s="216"/>
      <c r="C5" s="133"/>
      <c r="D5" s="20" t="s">
        <v>92</v>
      </c>
      <c r="E5" s="217"/>
      <c r="F5" s="217"/>
      <c r="G5" s="217"/>
      <c r="H5" s="217"/>
      <c r="I5" s="217"/>
      <c r="J5" s="217"/>
      <c r="K5" s="218"/>
      <c r="L5" s="20" t="s">
        <v>112</v>
      </c>
      <c r="M5" s="217"/>
      <c r="N5" s="217"/>
      <c r="O5" s="217"/>
      <c r="P5" s="217"/>
      <c r="Q5" s="217"/>
      <c r="R5" s="217"/>
      <c r="S5" s="218"/>
      <c r="T5" s="20" t="s">
        <v>140</v>
      </c>
      <c r="U5" s="217"/>
      <c r="V5" s="217"/>
      <c r="W5" s="217"/>
      <c r="X5" s="217"/>
      <c r="Y5" s="217"/>
      <c r="Z5" s="217"/>
      <c r="AA5" s="218"/>
      <c r="AB5" s="20" t="s">
        <v>113</v>
      </c>
      <c r="AC5" s="217"/>
      <c r="AD5" s="217"/>
      <c r="AE5" s="217"/>
      <c r="AF5" s="217"/>
      <c r="AG5" s="217"/>
      <c r="AH5" s="217"/>
      <c r="AI5" s="218"/>
      <c r="AJ5" s="20" t="s">
        <v>115</v>
      </c>
      <c r="AK5" s="217"/>
      <c r="AL5" s="217"/>
      <c r="AM5" s="217"/>
      <c r="AN5" s="217"/>
      <c r="AO5" s="217"/>
      <c r="AP5" s="217"/>
      <c r="AQ5" s="218"/>
    </row>
    <row r="6" spans="1:43">
      <c r="A6" s="207"/>
      <c r="B6" s="134"/>
      <c r="C6" s="137"/>
      <c r="D6" s="15"/>
      <c r="E6" s="15"/>
      <c r="F6" s="15"/>
      <c r="G6" s="16"/>
      <c r="H6" s="17"/>
      <c r="I6" s="18"/>
      <c r="J6" s="18"/>
      <c r="K6" s="19"/>
      <c r="L6" s="15"/>
      <c r="M6" s="15"/>
      <c r="N6" s="15"/>
      <c r="O6" s="16"/>
      <c r="P6" s="17"/>
      <c r="Q6" s="18"/>
      <c r="R6" s="18"/>
      <c r="S6" s="19"/>
      <c r="T6" s="15"/>
      <c r="U6" s="15"/>
      <c r="V6" s="15"/>
      <c r="W6" s="16"/>
      <c r="X6" s="17"/>
      <c r="Y6" s="18"/>
      <c r="Z6" s="18"/>
      <c r="AA6" s="19"/>
      <c r="AB6" s="15"/>
      <c r="AC6" s="15"/>
      <c r="AD6" s="15"/>
      <c r="AE6" s="16"/>
      <c r="AF6" s="17"/>
      <c r="AG6" s="18"/>
      <c r="AH6" s="18"/>
      <c r="AI6" s="19"/>
      <c r="AJ6" s="15"/>
      <c r="AK6" s="15"/>
      <c r="AL6" s="15"/>
      <c r="AM6" s="16"/>
      <c r="AN6" s="17"/>
      <c r="AO6" s="18"/>
      <c r="AP6" s="18"/>
      <c r="AQ6" s="19"/>
    </row>
    <row r="7" spans="1:43">
      <c r="A7" s="207"/>
      <c r="B7" s="134"/>
      <c r="C7" s="137"/>
      <c r="D7" s="22" t="s">
        <v>94</v>
      </c>
      <c r="E7" s="22" t="s">
        <v>95</v>
      </c>
      <c r="F7" s="22" t="s">
        <v>96</v>
      </c>
      <c r="G7" s="23" t="s">
        <v>97</v>
      </c>
      <c r="H7" s="15"/>
      <c r="I7" s="24"/>
      <c r="J7" s="18"/>
      <c r="K7" s="19"/>
      <c r="L7" s="22" t="s">
        <v>94</v>
      </c>
      <c r="M7" s="22" t="s">
        <v>95</v>
      </c>
      <c r="N7" s="22" t="s">
        <v>96</v>
      </c>
      <c r="O7" s="23" t="s">
        <v>97</v>
      </c>
      <c r="P7" s="15"/>
      <c r="Q7" s="24"/>
      <c r="R7" s="18"/>
      <c r="S7" s="19"/>
      <c r="T7" s="22" t="s">
        <v>94</v>
      </c>
      <c r="U7" s="22" t="s">
        <v>95</v>
      </c>
      <c r="V7" s="22" t="s">
        <v>96</v>
      </c>
      <c r="W7" s="23" t="s">
        <v>97</v>
      </c>
      <c r="X7" s="15"/>
      <c r="Y7" s="24"/>
      <c r="Z7" s="18"/>
      <c r="AA7" s="19"/>
      <c r="AB7" s="22" t="s">
        <v>94</v>
      </c>
      <c r="AC7" s="22" t="s">
        <v>95</v>
      </c>
      <c r="AD7" s="22" t="s">
        <v>96</v>
      </c>
      <c r="AE7" s="23" t="s">
        <v>97</v>
      </c>
      <c r="AF7" s="15"/>
      <c r="AG7" s="24"/>
      <c r="AH7" s="18"/>
      <c r="AI7" s="19"/>
      <c r="AJ7" s="22" t="s">
        <v>94</v>
      </c>
      <c r="AK7" s="22" t="s">
        <v>95</v>
      </c>
      <c r="AL7" s="22" t="s">
        <v>96</v>
      </c>
      <c r="AM7" s="23" t="s">
        <v>97</v>
      </c>
      <c r="AN7" s="15"/>
      <c r="AO7" s="24"/>
      <c r="AP7" s="18"/>
      <c r="AQ7" s="19"/>
    </row>
    <row r="8" spans="1:43" ht="38.25" customHeight="1">
      <c r="A8" s="207"/>
      <c r="B8" s="134"/>
      <c r="C8" s="137"/>
      <c r="D8" s="25"/>
      <c r="E8" s="25"/>
      <c r="F8" s="25"/>
      <c r="G8" s="23" t="s">
        <v>98</v>
      </c>
      <c r="H8" s="22" t="s">
        <v>97</v>
      </c>
      <c r="I8" s="22" t="s">
        <v>98</v>
      </c>
      <c r="J8" s="15"/>
      <c r="K8" s="21"/>
      <c r="L8" s="25"/>
      <c r="M8" s="25"/>
      <c r="N8" s="25"/>
      <c r="O8" s="23" t="s">
        <v>98</v>
      </c>
      <c r="P8" s="22" t="s">
        <v>97</v>
      </c>
      <c r="Q8" s="22" t="s">
        <v>98</v>
      </c>
      <c r="R8" s="15"/>
      <c r="S8" s="21"/>
      <c r="T8" s="25"/>
      <c r="U8" s="25"/>
      <c r="V8" s="25"/>
      <c r="W8" s="23" t="s">
        <v>98</v>
      </c>
      <c r="X8" s="22" t="s">
        <v>97</v>
      </c>
      <c r="Y8" s="22" t="s">
        <v>98</v>
      </c>
      <c r="Z8" s="15"/>
      <c r="AA8" s="21"/>
      <c r="AB8" s="25"/>
      <c r="AC8" s="25"/>
      <c r="AD8" s="25"/>
      <c r="AE8" s="23" t="s">
        <v>98</v>
      </c>
      <c r="AF8" s="22" t="s">
        <v>97</v>
      </c>
      <c r="AG8" s="22" t="s">
        <v>98</v>
      </c>
      <c r="AH8" s="15"/>
      <c r="AI8" s="21"/>
      <c r="AJ8" s="25"/>
      <c r="AK8" s="25"/>
      <c r="AL8" s="25"/>
      <c r="AM8" s="23" t="s">
        <v>98</v>
      </c>
      <c r="AN8" s="22" t="s">
        <v>97</v>
      </c>
      <c r="AO8" s="22" t="s">
        <v>98</v>
      </c>
      <c r="AP8" s="15"/>
      <c r="AQ8" s="21"/>
    </row>
    <row r="9" spans="1:43">
      <c r="A9" s="208"/>
      <c r="B9" s="219"/>
      <c r="C9" s="154"/>
      <c r="D9" s="25"/>
      <c r="E9" s="25"/>
      <c r="F9" s="25"/>
      <c r="G9" s="24"/>
      <c r="H9" s="25"/>
      <c r="I9" s="25"/>
      <c r="J9" s="26" t="s">
        <v>99</v>
      </c>
      <c r="K9" s="27" t="s">
        <v>100</v>
      </c>
      <c r="L9" s="25"/>
      <c r="M9" s="25"/>
      <c r="N9" s="25"/>
      <c r="O9" s="24"/>
      <c r="P9" s="25"/>
      <c r="Q9" s="25"/>
      <c r="R9" s="26" t="s">
        <v>99</v>
      </c>
      <c r="S9" s="27" t="s">
        <v>100</v>
      </c>
      <c r="T9" s="25"/>
      <c r="U9" s="25"/>
      <c r="V9" s="25"/>
      <c r="W9" s="24"/>
      <c r="X9" s="25"/>
      <c r="Y9" s="25"/>
      <c r="Z9" s="26" t="s">
        <v>99</v>
      </c>
      <c r="AA9" s="27" t="s">
        <v>100</v>
      </c>
      <c r="AB9" s="25"/>
      <c r="AC9" s="25"/>
      <c r="AD9" s="25"/>
      <c r="AE9" s="24"/>
      <c r="AF9" s="25"/>
      <c r="AG9" s="25"/>
      <c r="AH9" s="26" t="s">
        <v>99</v>
      </c>
      <c r="AI9" s="27" t="s">
        <v>100</v>
      </c>
      <c r="AJ9" s="25"/>
      <c r="AK9" s="25"/>
      <c r="AL9" s="25"/>
      <c r="AM9" s="24"/>
      <c r="AN9" s="25"/>
      <c r="AO9" s="25"/>
      <c r="AP9" s="26" t="s">
        <v>99</v>
      </c>
      <c r="AQ9" s="27" t="s">
        <v>100</v>
      </c>
    </row>
    <row r="10" spans="1:43" s="81" customFormat="1">
      <c r="A10" s="361" t="s">
        <v>425</v>
      </c>
      <c r="B10" s="362"/>
      <c r="C10" s="133" t="s">
        <v>633</v>
      </c>
      <c r="D10" s="423">
        <f>SUMIF(就業誘発効果!$A$10:$A$116,$A10,就業誘発効果!G$10:G$116)</f>
        <v>0</v>
      </c>
      <c r="E10" s="423">
        <f>SUMIF(就業誘発効果!$A$10:$A$116,$A10,就業誘発効果!H$10:H$116)</f>
        <v>0</v>
      </c>
      <c r="F10" s="423">
        <f>SUMIF(就業誘発効果!$A$10:$A$116,$A10,就業誘発効果!I$10:I$116)</f>
        <v>0</v>
      </c>
      <c r="G10" s="423">
        <f>SUMIF(就業誘発効果!$A$10:$A$116,$A10,就業誘発効果!J$10:J$116)</f>
        <v>0</v>
      </c>
      <c r="H10" s="423">
        <f>SUMIF(就業誘発効果!$A$10:$A$116,$A10,就業誘発効果!K$10:K$116)</f>
        <v>0</v>
      </c>
      <c r="I10" s="423">
        <f>SUMIF(就業誘発効果!$A$10:$A$116,$A10,就業誘発効果!L$10:L$116)</f>
        <v>0</v>
      </c>
      <c r="J10" s="423">
        <f>SUMIF(就業誘発効果!$A$10:$A$116,$A10,就業誘発効果!M$10:M$116)</f>
        <v>0</v>
      </c>
      <c r="K10" s="423">
        <f>SUMIF(就業誘発効果!$A$10:$A$116,$A10,就業誘発効果!N$10:N$116)</f>
        <v>0</v>
      </c>
      <c r="L10" s="423">
        <f>SUMIF(就業誘発効果!$A$10:$A$116,$A10,就業誘発効果!O$10:O$116)</f>
        <v>0</v>
      </c>
      <c r="M10" s="423">
        <f>SUMIF(就業誘発効果!$A$10:$A$116,$A10,就業誘発効果!P$10:P$116)</f>
        <v>0</v>
      </c>
      <c r="N10" s="423">
        <f>SUMIF(就業誘発効果!$A$10:$A$116,$A10,就業誘発効果!Q$10:Q$116)</f>
        <v>0</v>
      </c>
      <c r="O10" s="423">
        <f>SUMIF(就業誘発効果!$A$10:$A$116,$A10,就業誘発効果!R$10:R$116)</f>
        <v>0</v>
      </c>
      <c r="P10" s="423">
        <f>SUMIF(就業誘発効果!$A$10:$A$116,$A10,就業誘発効果!S$10:S$116)</f>
        <v>0</v>
      </c>
      <c r="Q10" s="423">
        <f>SUMIF(就業誘発効果!$A$10:$A$116,$A10,就業誘発効果!T$10:T$116)</f>
        <v>0</v>
      </c>
      <c r="R10" s="423">
        <f>SUMIF(就業誘発効果!$A$10:$A$116,$A10,就業誘発効果!U$10:U$116)</f>
        <v>0</v>
      </c>
      <c r="S10" s="423">
        <f>SUMIF(就業誘発効果!$A$10:$A$116,$A10,就業誘発効果!V$10:V$116)</f>
        <v>0</v>
      </c>
      <c r="T10" s="423">
        <f>SUMIF(就業誘発効果!$A$10:$A$116,$A10,就業誘発効果!W$10:W$116)</f>
        <v>0</v>
      </c>
      <c r="U10" s="423">
        <f>SUMIF(就業誘発効果!$A$10:$A$116,$A10,就業誘発効果!X$10:X$116)</f>
        <v>0</v>
      </c>
      <c r="V10" s="423">
        <f>SUMIF(就業誘発効果!$A$10:$A$116,$A10,就業誘発効果!Y$10:Y$116)</f>
        <v>0</v>
      </c>
      <c r="W10" s="423">
        <f>SUMIF(就業誘発効果!$A$10:$A$116,$A10,就業誘発効果!Z$10:Z$116)</f>
        <v>0</v>
      </c>
      <c r="X10" s="423">
        <f>SUMIF(就業誘発効果!$A$10:$A$116,$A10,就業誘発効果!AA$10:AA$116)</f>
        <v>0</v>
      </c>
      <c r="Y10" s="423">
        <f>SUMIF(就業誘発効果!$A$10:$A$116,$A10,就業誘発効果!AB$10:AB$116)</f>
        <v>0</v>
      </c>
      <c r="Z10" s="423">
        <f>SUMIF(就業誘発効果!$A$10:$A$116,$A10,就業誘発効果!AC$10:AC$116)</f>
        <v>0</v>
      </c>
      <c r="AA10" s="423">
        <f>SUMIF(就業誘発効果!$A$10:$A$116,$A10,就業誘発効果!AD$10:AD$116)</f>
        <v>0</v>
      </c>
      <c r="AB10" s="423">
        <f>SUMIF(就業誘発効果!$A$10:$A$116,$A10,就業誘発効果!AE$10:AE$116)</f>
        <v>0</v>
      </c>
      <c r="AC10" s="423">
        <f>SUMIF(就業誘発効果!$A$10:$A$116,$A10,就業誘発効果!AF$10:AF$116)</f>
        <v>0</v>
      </c>
      <c r="AD10" s="423">
        <f>SUMIF(就業誘発効果!$A$10:$A$116,$A10,就業誘発効果!AG$10:AG$116)</f>
        <v>0</v>
      </c>
      <c r="AE10" s="423">
        <f>SUMIF(就業誘発効果!$A$10:$A$116,$A10,就業誘発効果!AH$10:AH$116)</f>
        <v>0</v>
      </c>
      <c r="AF10" s="423">
        <f>SUMIF(就業誘発効果!$A$10:$A$116,$A10,就業誘発効果!AI$10:AI$116)</f>
        <v>0</v>
      </c>
      <c r="AG10" s="423">
        <f>SUMIF(就業誘発効果!$A$10:$A$116,$A10,就業誘発効果!AJ$10:AJ$116)</f>
        <v>0</v>
      </c>
      <c r="AH10" s="423">
        <f>SUMIF(就業誘発効果!$A$10:$A$116,$A10,就業誘発効果!AK$10:AK$116)</f>
        <v>0</v>
      </c>
      <c r="AI10" s="423">
        <f>SUMIF(就業誘発効果!$A$10:$A$116,$A10,就業誘発効果!AL$10:AL$116)</f>
        <v>0</v>
      </c>
      <c r="AJ10" s="423">
        <f>SUMIF(就業誘発効果!$A$10:$A$116,$A10,就業誘発効果!AM$10:AM$116)</f>
        <v>0</v>
      </c>
      <c r="AK10" s="423">
        <f>SUMIF(就業誘発効果!$A$10:$A$116,$A10,就業誘発効果!AN$10:AN$116)</f>
        <v>0</v>
      </c>
      <c r="AL10" s="423">
        <f>SUMIF(就業誘発効果!$A$10:$A$116,$A10,就業誘発効果!AO$10:AO$116)</f>
        <v>0</v>
      </c>
      <c r="AM10" s="423">
        <f>SUMIF(就業誘発効果!$A$10:$A$116,$A10,就業誘発効果!AP$10:AP$116)</f>
        <v>0</v>
      </c>
      <c r="AN10" s="423">
        <f>SUMIF(就業誘発効果!$A$10:$A$116,$A10,就業誘発効果!AQ$10:AQ$116)</f>
        <v>0</v>
      </c>
      <c r="AO10" s="423">
        <f>SUMIF(就業誘発効果!$A$10:$A$116,$A10,就業誘発効果!AR$10:AR$116)</f>
        <v>0</v>
      </c>
      <c r="AP10" s="423">
        <f>SUMIF(就業誘発効果!$A$10:$A$116,$A10,就業誘発効果!AS$10:AS$116)</f>
        <v>0</v>
      </c>
      <c r="AQ10" s="423">
        <f>SUMIF(就業誘発効果!$A$10:$A$116,$A10,就業誘発効果!AT$10:AT$116)</f>
        <v>0</v>
      </c>
    </row>
    <row r="11" spans="1:43" s="81" customFormat="1">
      <c r="A11" s="135" t="s">
        <v>426</v>
      </c>
      <c r="B11" s="136"/>
      <c r="C11" s="137" t="s">
        <v>166</v>
      </c>
      <c r="D11" s="424">
        <f>SUMIF(就業誘発効果!$A$10:$A$116,$A11,就業誘発効果!G$10:G$116)</f>
        <v>0</v>
      </c>
      <c r="E11" s="424">
        <f>SUMIF(就業誘発効果!$A$10:$A$116,$A11,就業誘発効果!H$10:H$116)</f>
        <v>0</v>
      </c>
      <c r="F11" s="424">
        <f>SUMIF(就業誘発効果!$A$10:$A$116,$A11,就業誘発効果!I$10:I$116)</f>
        <v>0</v>
      </c>
      <c r="G11" s="424">
        <f>SUMIF(就業誘発効果!$A$10:$A$116,$A11,就業誘発効果!J$10:J$116)</f>
        <v>0</v>
      </c>
      <c r="H11" s="424">
        <f>SUMIF(就業誘発効果!$A$10:$A$116,$A11,就業誘発効果!K$10:K$116)</f>
        <v>0</v>
      </c>
      <c r="I11" s="424">
        <f>SUMIF(就業誘発効果!$A$10:$A$116,$A11,就業誘発効果!L$10:L$116)</f>
        <v>0</v>
      </c>
      <c r="J11" s="424">
        <f>SUMIF(就業誘発効果!$A$10:$A$116,$A11,就業誘発効果!M$10:M$116)</f>
        <v>0</v>
      </c>
      <c r="K11" s="424">
        <f>SUMIF(就業誘発効果!$A$10:$A$116,$A11,就業誘発効果!N$10:N$116)</f>
        <v>0</v>
      </c>
      <c r="L11" s="424">
        <f>SUMIF(就業誘発効果!$A$10:$A$116,$A11,就業誘発効果!O$10:O$116)</f>
        <v>0</v>
      </c>
      <c r="M11" s="424">
        <f>SUMIF(就業誘発効果!$A$10:$A$116,$A11,就業誘発効果!P$10:P$116)</f>
        <v>0</v>
      </c>
      <c r="N11" s="424">
        <f>SUMIF(就業誘発効果!$A$10:$A$116,$A11,就業誘発効果!Q$10:Q$116)</f>
        <v>0</v>
      </c>
      <c r="O11" s="424">
        <f>SUMIF(就業誘発効果!$A$10:$A$116,$A11,就業誘発効果!R$10:R$116)</f>
        <v>0</v>
      </c>
      <c r="P11" s="424">
        <f>SUMIF(就業誘発効果!$A$10:$A$116,$A11,就業誘発効果!S$10:S$116)</f>
        <v>0</v>
      </c>
      <c r="Q11" s="424">
        <f>SUMIF(就業誘発効果!$A$10:$A$116,$A11,就業誘発効果!T$10:T$116)</f>
        <v>0</v>
      </c>
      <c r="R11" s="424">
        <f>SUMIF(就業誘発効果!$A$10:$A$116,$A11,就業誘発効果!U$10:U$116)</f>
        <v>0</v>
      </c>
      <c r="S11" s="424">
        <f>SUMIF(就業誘発効果!$A$10:$A$116,$A11,就業誘発効果!V$10:V$116)</f>
        <v>0</v>
      </c>
      <c r="T11" s="424">
        <f>SUMIF(就業誘発効果!$A$10:$A$116,$A11,就業誘発効果!W$10:W$116)</f>
        <v>0</v>
      </c>
      <c r="U11" s="424">
        <f>SUMIF(就業誘発効果!$A$10:$A$116,$A11,就業誘発効果!X$10:X$116)</f>
        <v>0</v>
      </c>
      <c r="V11" s="424">
        <f>SUMIF(就業誘発効果!$A$10:$A$116,$A11,就業誘発効果!Y$10:Y$116)</f>
        <v>0</v>
      </c>
      <c r="W11" s="424">
        <f>SUMIF(就業誘発効果!$A$10:$A$116,$A11,就業誘発効果!Z$10:Z$116)</f>
        <v>0</v>
      </c>
      <c r="X11" s="424">
        <f>SUMIF(就業誘発効果!$A$10:$A$116,$A11,就業誘発効果!AA$10:AA$116)</f>
        <v>0</v>
      </c>
      <c r="Y11" s="424">
        <f>SUMIF(就業誘発効果!$A$10:$A$116,$A11,就業誘発効果!AB$10:AB$116)</f>
        <v>0</v>
      </c>
      <c r="Z11" s="424">
        <f>SUMIF(就業誘発効果!$A$10:$A$116,$A11,就業誘発効果!AC$10:AC$116)</f>
        <v>0</v>
      </c>
      <c r="AA11" s="424">
        <f>SUMIF(就業誘発効果!$A$10:$A$116,$A11,就業誘発効果!AD$10:AD$116)</f>
        <v>0</v>
      </c>
      <c r="AB11" s="424">
        <f>SUMIF(就業誘発効果!$A$10:$A$116,$A11,就業誘発効果!AE$10:AE$116)</f>
        <v>0</v>
      </c>
      <c r="AC11" s="424">
        <f>SUMIF(就業誘発効果!$A$10:$A$116,$A11,就業誘発効果!AF$10:AF$116)</f>
        <v>0</v>
      </c>
      <c r="AD11" s="424">
        <f>SUMIF(就業誘発効果!$A$10:$A$116,$A11,就業誘発効果!AG$10:AG$116)</f>
        <v>0</v>
      </c>
      <c r="AE11" s="424">
        <f>SUMIF(就業誘発効果!$A$10:$A$116,$A11,就業誘発効果!AH$10:AH$116)</f>
        <v>0</v>
      </c>
      <c r="AF11" s="424">
        <f>SUMIF(就業誘発効果!$A$10:$A$116,$A11,就業誘発効果!AI$10:AI$116)</f>
        <v>0</v>
      </c>
      <c r="AG11" s="424">
        <f>SUMIF(就業誘発効果!$A$10:$A$116,$A11,就業誘発効果!AJ$10:AJ$116)</f>
        <v>0</v>
      </c>
      <c r="AH11" s="424">
        <f>SUMIF(就業誘発効果!$A$10:$A$116,$A11,就業誘発効果!AK$10:AK$116)</f>
        <v>0</v>
      </c>
      <c r="AI11" s="424">
        <f>SUMIF(就業誘発効果!$A$10:$A$116,$A11,就業誘発効果!AL$10:AL$116)</f>
        <v>0</v>
      </c>
      <c r="AJ11" s="424">
        <f>SUMIF(就業誘発効果!$A$10:$A$116,$A11,就業誘発効果!AM$10:AM$116)</f>
        <v>0</v>
      </c>
      <c r="AK11" s="424">
        <f>SUMIF(就業誘発効果!$A$10:$A$116,$A11,就業誘発効果!AN$10:AN$116)</f>
        <v>0</v>
      </c>
      <c r="AL11" s="424">
        <f>SUMIF(就業誘発効果!$A$10:$A$116,$A11,就業誘発効果!AO$10:AO$116)</f>
        <v>0</v>
      </c>
      <c r="AM11" s="424">
        <f>SUMIF(就業誘発効果!$A$10:$A$116,$A11,就業誘発効果!AP$10:AP$116)</f>
        <v>0</v>
      </c>
      <c r="AN11" s="424">
        <f>SUMIF(就業誘発効果!$A$10:$A$116,$A11,就業誘発効果!AQ$10:AQ$116)</f>
        <v>0</v>
      </c>
      <c r="AO11" s="424">
        <f>SUMIF(就業誘発効果!$A$10:$A$116,$A11,就業誘発効果!AR$10:AR$116)</f>
        <v>0</v>
      </c>
      <c r="AP11" s="424">
        <f>SUMIF(就業誘発効果!$A$10:$A$116,$A11,就業誘発効果!AS$10:AS$116)</f>
        <v>0</v>
      </c>
      <c r="AQ11" s="424">
        <f>SUMIF(就業誘発効果!$A$10:$A$116,$A11,就業誘発効果!AT$10:AT$116)</f>
        <v>0</v>
      </c>
    </row>
    <row r="12" spans="1:43" s="81" customFormat="1">
      <c r="A12" s="135" t="s">
        <v>428</v>
      </c>
      <c r="B12" s="136"/>
      <c r="C12" s="137" t="s">
        <v>167</v>
      </c>
      <c r="D12" s="424">
        <f>SUMIF(就業誘発効果!$A$10:$A$116,$A12,就業誘発効果!G$10:G$116)</f>
        <v>0</v>
      </c>
      <c r="E12" s="424">
        <f>SUMIF(就業誘発効果!$A$10:$A$116,$A12,就業誘発効果!H$10:H$116)</f>
        <v>0</v>
      </c>
      <c r="F12" s="424">
        <f>SUMIF(就業誘発効果!$A$10:$A$116,$A12,就業誘発効果!I$10:I$116)</f>
        <v>0</v>
      </c>
      <c r="G12" s="424">
        <f>SUMIF(就業誘発効果!$A$10:$A$116,$A12,就業誘発効果!J$10:J$116)</f>
        <v>0</v>
      </c>
      <c r="H12" s="424">
        <f>SUMIF(就業誘発効果!$A$10:$A$116,$A12,就業誘発効果!K$10:K$116)</f>
        <v>0</v>
      </c>
      <c r="I12" s="424">
        <f>SUMIF(就業誘発効果!$A$10:$A$116,$A12,就業誘発効果!L$10:L$116)</f>
        <v>0</v>
      </c>
      <c r="J12" s="424">
        <f>SUMIF(就業誘発効果!$A$10:$A$116,$A12,就業誘発効果!M$10:M$116)</f>
        <v>0</v>
      </c>
      <c r="K12" s="424">
        <f>SUMIF(就業誘発効果!$A$10:$A$116,$A12,就業誘発効果!N$10:N$116)</f>
        <v>0</v>
      </c>
      <c r="L12" s="424">
        <f>SUMIF(就業誘発効果!$A$10:$A$116,$A12,就業誘発効果!O$10:O$116)</f>
        <v>0</v>
      </c>
      <c r="M12" s="424">
        <f>SUMIF(就業誘発効果!$A$10:$A$116,$A12,就業誘発効果!P$10:P$116)</f>
        <v>0</v>
      </c>
      <c r="N12" s="424">
        <f>SUMIF(就業誘発効果!$A$10:$A$116,$A12,就業誘発効果!Q$10:Q$116)</f>
        <v>0</v>
      </c>
      <c r="O12" s="424">
        <f>SUMIF(就業誘発効果!$A$10:$A$116,$A12,就業誘発効果!R$10:R$116)</f>
        <v>0</v>
      </c>
      <c r="P12" s="424">
        <f>SUMIF(就業誘発効果!$A$10:$A$116,$A12,就業誘発効果!S$10:S$116)</f>
        <v>0</v>
      </c>
      <c r="Q12" s="424">
        <f>SUMIF(就業誘発効果!$A$10:$A$116,$A12,就業誘発効果!T$10:T$116)</f>
        <v>0</v>
      </c>
      <c r="R12" s="424">
        <f>SUMIF(就業誘発効果!$A$10:$A$116,$A12,就業誘発効果!U$10:U$116)</f>
        <v>0</v>
      </c>
      <c r="S12" s="424">
        <f>SUMIF(就業誘発効果!$A$10:$A$116,$A12,就業誘発効果!V$10:V$116)</f>
        <v>0</v>
      </c>
      <c r="T12" s="424">
        <f>SUMIF(就業誘発効果!$A$10:$A$116,$A12,就業誘発効果!W$10:W$116)</f>
        <v>0</v>
      </c>
      <c r="U12" s="424">
        <f>SUMIF(就業誘発効果!$A$10:$A$116,$A12,就業誘発効果!X$10:X$116)</f>
        <v>0</v>
      </c>
      <c r="V12" s="424">
        <f>SUMIF(就業誘発効果!$A$10:$A$116,$A12,就業誘発効果!Y$10:Y$116)</f>
        <v>0</v>
      </c>
      <c r="W12" s="424">
        <f>SUMIF(就業誘発効果!$A$10:$A$116,$A12,就業誘発効果!Z$10:Z$116)</f>
        <v>0</v>
      </c>
      <c r="X12" s="424">
        <f>SUMIF(就業誘発効果!$A$10:$A$116,$A12,就業誘発効果!AA$10:AA$116)</f>
        <v>0</v>
      </c>
      <c r="Y12" s="424">
        <f>SUMIF(就業誘発効果!$A$10:$A$116,$A12,就業誘発効果!AB$10:AB$116)</f>
        <v>0</v>
      </c>
      <c r="Z12" s="424">
        <f>SUMIF(就業誘発効果!$A$10:$A$116,$A12,就業誘発効果!AC$10:AC$116)</f>
        <v>0</v>
      </c>
      <c r="AA12" s="424">
        <f>SUMIF(就業誘発効果!$A$10:$A$116,$A12,就業誘発効果!AD$10:AD$116)</f>
        <v>0</v>
      </c>
      <c r="AB12" s="424">
        <f>SUMIF(就業誘発効果!$A$10:$A$116,$A12,就業誘発効果!AE$10:AE$116)</f>
        <v>0</v>
      </c>
      <c r="AC12" s="424">
        <f>SUMIF(就業誘発効果!$A$10:$A$116,$A12,就業誘発効果!AF$10:AF$116)</f>
        <v>0</v>
      </c>
      <c r="AD12" s="424">
        <f>SUMIF(就業誘発効果!$A$10:$A$116,$A12,就業誘発効果!AG$10:AG$116)</f>
        <v>0</v>
      </c>
      <c r="AE12" s="424">
        <f>SUMIF(就業誘発効果!$A$10:$A$116,$A12,就業誘発効果!AH$10:AH$116)</f>
        <v>0</v>
      </c>
      <c r="AF12" s="424">
        <f>SUMIF(就業誘発効果!$A$10:$A$116,$A12,就業誘発効果!AI$10:AI$116)</f>
        <v>0</v>
      </c>
      <c r="AG12" s="424">
        <f>SUMIF(就業誘発効果!$A$10:$A$116,$A12,就業誘発効果!AJ$10:AJ$116)</f>
        <v>0</v>
      </c>
      <c r="AH12" s="424">
        <f>SUMIF(就業誘発効果!$A$10:$A$116,$A12,就業誘発効果!AK$10:AK$116)</f>
        <v>0</v>
      </c>
      <c r="AI12" s="424">
        <f>SUMIF(就業誘発効果!$A$10:$A$116,$A12,就業誘発効果!AL$10:AL$116)</f>
        <v>0</v>
      </c>
      <c r="AJ12" s="424">
        <f>SUMIF(就業誘発効果!$A$10:$A$116,$A12,就業誘発効果!AM$10:AM$116)</f>
        <v>0</v>
      </c>
      <c r="AK12" s="424">
        <f>SUMIF(就業誘発効果!$A$10:$A$116,$A12,就業誘発効果!AN$10:AN$116)</f>
        <v>0</v>
      </c>
      <c r="AL12" s="424">
        <f>SUMIF(就業誘発効果!$A$10:$A$116,$A12,就業誘発効果!AO$10:AO$116)</f>
        <v>0</v>
      </c>
      <c r="AM12" s="424">
        <f>SUMIF(就業誘発効果!$A$10:$A$116,$A12,就業誘発効果!AP$10:AP$116)</f>
        <v>0</v>
      </c>
      <c r="AN12" s="424">
        <f>SUMIF(就業誘発効果!$A$10:$A$116,$A12,就業誘発効果!AQ$10:AQ$116)</f>
        <v>0</v>
      </c>
      <c r="AO12" s="424">
        <f>SUMIF(就業誘発効果!$A$10:$A$116,$A12,就業誘発効果!AR$10:AR$116)</f>
        <v>0</v>
      </c>
      <c r="AP12" s="424">
        <f>SUMIF(就業誘発効果!$A$10:$A$116,$A12,就業誘発効果!AS$10:AS$116)</f>
        <v>0</v>
      </c>
      <c r="AQ12" s="424">
        <f>SUMIF(就業誘発効果!$A$10:$A$116,$A12,就業誘発効果!AT$10:AT$116)</f>
        <v>0</v>
      </c>
    </row>
    <row r="13" spans="1:43" s="81" customFormat="1">
      <c r="A13" s="135"/>
      <c r="B13" s="136" t="s">
        <v>429</v>
      </c>
      <c r="C13" s="215" t="s">
        <v>168</v>
      </c>
      <c r="D13" s="424">
        <f>SUMIF(就業誘発効果!$C$10:$C$116,$B13,就業誘発効果!G$10:G$116)</f>
        <v>0</v>
      </c>
      <c r="E13" s="424">
        <f>SUMIF(就業誘発効果!$C$10:$C$116,$B13,就業誘発効果!H$10:H$116)</f>
        <v>0</v>
      </c>
      <c r="F13" s="424">
        <f>SUMIF(就業誘発効果!$C$10:$C$116,$B13,就業誘発効果!I$10:I$116)</f>
        <v>0</v>
      </c>
      <c r="G13" s="424">
        <f>SUMIF(就業誘発効果!$C$10:$C$116,$B13,就業誘発効果!J$10:J$116)</f>
        <v>0</v>
      </c>
      <c r="H13" s="424">
        <f>SUMIF(就業誘発効果!$C$10:$C$116,$B13,就業誘発効果!K$10:K$116)</f>
        <v>0</v>
      </c>
      <c r="I13" s="424">
        <f>SUMIF(就業誘発効果!$C$10:$C$116,$B13,就業誘発効果!L$10:L$116)</f>
        <v>0</v>
      </c>
      <c r="J13" s="424">
        <f>SUMIF(就業誘発効果!$C$10:$C$116,$B13,就業誘発効果!M$10:M$116)</f>
        <v>0</v>
      </c>
      <c r="K13" s="424">
        <f>SUMIF(就業誘発効果!$C$10:$C$116,$B13,就業誘発効果!N$10:N$116)</f>
        <v>0</v>
      </c>
      <c r="L13" s="424">
        <f>SUMIF(就業誘発効果!$C$10:$C$116,$B13,就業誘発効果!O$10:O$116)</f>
        <v>0</v>
      </c>
      <c r="M13" s="424">
        <f>SUMIF(就業誘発効果!$C$10:$C$116,$B13,就業誘発効果!P$10:P$116)</f>
        <v>0</v>
      </c>
      <c r="N13" s="424">
        <f>SUMIF(就業誘発効果!$C$10:$C$116,$B13,就業誘発効果!Q$10:Q$116)</f>
        <v>0</v>
      </c>
      <c r="O13" s="424">
        <f>SUMIF(就業誘発効果!$C$10:$C$116,$B13,就業誘発効果!R$10:R$116)</f>
        <v>0</v>
      </c>
      <c r="P13" s="424">
        <f>SUMIF(就業誘発効果!$C$10:$C$116,$B13,就業誘発効果!S$10:S$116)</f>
        <v>0</v>
      </c>
      <c r="Q13" s="424">
        <f>SUMIF(就業誘発効果!$C$10:$C$116,$B13,就業誘発効果!T$10:T$116)</f>
        <v>0</v>
      </c>
      <c r="R13" s="424">
        <f>SUMIF(就業誘発効果!$C$10:$C$116,$B13,就業誘発効果!U$10:U$116)</f>
        <v>0</v>
      </c>
      <c r="S13" s="424">
        <f>SUMIF(就業誘発効果!$C$10:$C$116,$B13,就業誘発効果!V$10:V$116)</f>
        <v>0</v>
      </c>
      <c r="T13" s="424">
        <f>SUMIF(就業誘発効果!$C$10:$C$116,$B13,就業誘発効果!W$10:W$116)</f>
        <v>0</v>
      </c>
      <c r="U13" s="424">
        <f>SUMIF(就業誘発効果!$C$10:$C$116,$B13,就業誘発効果!X$10:X$116)</f>
        <v>0</v>
      </c>
      <c r="V13" s="424">
        <f>SUMIF(就業誘発効果!$C$10:$C$116,$B13,就業誘発効果!Y$10:Y$116)</f>
        <v>0</v>
      </c>
      <c r="W13" s="424">
        <f>SUMIF(就業誘発効果!$C$10:$C$116,$B13,就業誘発効果!Z$10:Z$116)</f>
        <v>0</v>
      </c>
      <c r="X13" s="424">
        <f>SUMIF(就業誘発効果!$C$10:$C$116,$B13,就業誘発効果!AA$10:AA$116)</f>
        <v>0</v>
      </c>
      <c r="Y13" s="424">
        <f>SUMIF(就業誘発効果!$C$10:$C$116,$B13,就業誘発効果!AB$10:AB$116)</f>
        <v>0</v>
      </c>
      <c r="Z13" s="424">
        <f>SUMIF(就業誘発効果!$C$10:$C$116,$B13,就業誘発効果!AC$10:AC$116)</f>
        <v>0</v>
      </c>
      <c r="AA13" s="424">
        <f>SUMIF(就業誘発効果!$C$10:$C$116,$B13,就業誘発効果!AD$10:AD$116)</f>
        <v>0</v>
      </c>
      <c r="AB13" s="424">
        <f>SUMIF(就業誘発効果!$C$10:$C$116,$B13,就業誘発効果!AE$10:AE$116)</f>
        <v>0</v>
      </c>
      <c r="AC13" s="424">
        <f>SUMIF(就業誘発効果!$C$10:$C$116,$B13,就業誘発効果!AF$10:AF$116)</f>
        <v>0</v>
      </c>
      <c r="AD13" s="424">
        <f>SUMIF(就業誘発効果!$C$10:$C$116,$B13,就業誘発効果!AG$10:AG$116)</f>
        <v>0</v>
      </c>
      <c r="AE13" s="424">
        <f>SUMIF(就業誘発効果!$C$10:$C$116,$B13,就業誘発効果!AH$10:AH$116)</f>
        <v>0</v>
      </c>
      <c r="AF13" s="424">
        <f>SUMIF(就業誘発効果!$C$10:$C$116,$B13,就業誘発効果!AI$10:AI$116)</f>
        <v>0</v>
      </c>
      <c r="AG13" s="424">
        <f>SUMIF(就業誘発効果!$C$10:$C$116,$B13,就業誘発効果!AJ$10:AJ$116)</f>
        <v>0</v>
      </c>
      <c r="AH13" s="424">
        <f>SUMIF(就業誘発効果!$C$10:$C$116,$B13,就業誘発効果!AK$10:AK$116)</f>
        <v>0</v>
      </c>
      <c r="AI13" s="424">
        <f>SUMIF(就業誘発効果!$C$10:$C$116,$B13,就業誘発効果!AL$10:AL$116)</f>
        <v>0</v>
      </c>
      <c r="AJ13" s="424">
        <f>SUMIF(就業誘発効果!$C$10:$C$116,$B13,就業誘発効果!AM$10:AM$116)</f>
        <v>0</v>
      </c>
      <c r="AK13" s="424">
        <f>SUMIF(就業誘発効果!$C$10:$C$116,$B13,就業誘発効果!AN$10:AN$116)</f>
        <v>0</v>
      </c>
      <c r="AL13" s="424">
        <f>SUMIF(就業誘発効果!$C$10:$C$116,$B13,就業誘発効果!AO$10:AO$116)</f>
        <v>0</v>
      </c>
      <c r="AM13" s="424">
        <f>SUMIF(就業誘発効果!$C$10:$C$116,$B13,就業誘発効果!AP$10:AP$116)</f>
        <v>0</v>
      </c>
      <c r="AN13" s="424">
        <f>SUMIF(就業誘発効果!$C$10:$C$116,$B13,就業誘発効果!AQ$10:AQ$116)</f>
        <v>0</v>
      </c>
      <c r="AO13" s="424">
        <f>SUMIF(就業誘発効果!$C$10:$C$116,$B13,就業誘発効果!AR$10:AR$116)</f>
        <v>0</v>
      </c>
      <c r="AP13" s="424">
        <f>SUMIF(就業誘発効果!$C$10:$C$116,$B13,就業誘発効果!AS$10:AS$116)</f>
        <v>0</v>
      </c>
      <c r="AQ13" s="424">
        <f>SUMIF(就業誘発効果!$C$10:$C$116,$B13,就業誘発効果!AT$10:AT$116)</f>
        <v>0</v>
      </c>
    </row>
    <row r="14" spans="1:43" s="81" customFormat="1">
      <c r="A14" s="135"/>
      <c r="B14" s="136" t="s">
        <v>430</v>
      </c>
      <c r="C14" s="215" t="s">
        <v>169</v>
      </c>
      <c r="D14" s="424">
        <f>SUMIF(就業誘発効果!$C$10:$C$116,$B14,就業誘発効果!G$10:G$116)</f>
        <v>0</v>
      </c>
      <c r="E14" s="424">
        <f>SUMIF(就業誘発効果!$C$10:$C$116,$B14,就業誘発効果!H$10:H$116)</f>
        <v>0</v>
      </c>
      <c r="F14" s="424">
        <f>SUMIF(就業誘発効果!$C$10:$C$116,$B14,就業誘発効果!I$10:I$116)</f>
        <v>0</v>
      </c>
      <c r="G14" s="424">
        <f>SUMIF(就業誘発効果!$C$10:$C$116,$B14,就業誘発効果!J$10:J$116)</f>
        <v>0</v>
      </c>
      <c r="H14" s="424">
        <f>SUMIF(就業誘発効果!$C$10:$C$116,$B14,就業誘発効果!K$10:K$116)</f>
        <v>0</v>
      </c>
      <c r="I14" s="424">
        <f>SUMIF(就業誘発効果!$C$10:$C$116,$B14,就業誘発効果!L$10:L$116)</f>
        <v>0</v>
      </c>
      <c r="J14" s="424">
        <f>SUMIF(就業誘発効果!$C$10:$C$116,$B14,就業誘発効果!M$10:M$116)</f>
        <v>0</v>
      </c>
      <c r="K14" s="424">
        <f>SUMIF(就業誘発効果!$C$10:$C$116,$B14,就業誘発効果!N$10:N$116)</f>
        <v>0</v>
      </c>
      <c r="L14" s="424">
        <f>SUMIF(就業誘発効果!$C$10:$C$116,$B14,就業誘発効果!O$10:O$116)</f>
        <v>0</v>
      </c>
      <c r="M14" s="424">
        <f>SUMIF(就業誘発効果!$C$10:$C$116,$B14,就業誘発効果!P$10:P$116)</f>
        <v>0</v>
      </c>
      <c r="N14" s="424">
        <f>SUMIF(就業誘発効果!$C$10:$C$116,$B14,就業誘発効果!Q$10:Q$116)</f>
        <v>0</v>
      </c>
      <c r="O14" s="424">
        <f>SUMIF(就業誘発効果!$C$10:$C$116,$B14,就業誘発効果!R$10:R$116)</f>
        <v>0</v>
      </c>
      <c r="P14" s="424">
        <f>SUMIF(就業誘発効果!$C$10:$C$116,$B14,就業誘発効果!S$10:S$116)</f>
        <v>0</v>
      </c>
      <c r="Q14" s="424">
        <f>SUMIF(就業誘発効果!$C$10:$C$116,$B14,就業誘発効果!T$10:T$116)</f>
        <v>0</v>
      </c>
      <c r="R14" s="424">
        <f>SUMIF(就業誘発効果!$C$10:$C$116,$B14,就業誘発効果!U$10:U$116)</f>
        <v>0</v>
      </c>
      <c r="S14" s="424">
        <f>SUMIF(就業誘発効果!$C$10:$C$116,$B14,就業誘発効果!V$10:V$116)</f>
        <v>0</v>
      </c>
      <c r="T14" s="424">
        <f>SUMIF(就業誘発効果!$C$10:$C$116,$B14,就業誘発効果!W$10:W$116)</f>
        <v>0</v>
      </c>
      <c r="U14" s="424">
        <f>SUMIF(就業誘発効果!$C$10:$C$116,$B14,就業誘発効果!X$10:X$116)</f>
        <v>0</v>
      </c>
      <c r="V14" s="424">
        <f>SUMIF(就業誘発効果!$C$10:$C$116,$B14,就業誘発効果!Y$10:Y$116)</f>
        <v>0</v>
      </c>
      <c r="W14" s="424">
        <f>SUMIF(就業誘発効果!$C$10:$C$116,$B14,就業誘発効果!Z$10:Z$116)</f>
        <v>0</v>
      </c>
      <c r="X14" s="424">
        <f>SUMIF(就業誘発効果!$C$10:$C$116,$B14,就業誘発効果!AA$10:AA$116)</f>
        <v>0</v>
      </c>
      <c r="Y14" s="424">
        <f>SUMIF(就業誘発効果!$C$10:$C$116,$B14,就業誘発効果!AB$10:AB$116)</f>
        <v>0</v>
      </c>
      <c r="Z14" s="424">
        <f>SUMIF(就業誘発効果!$C$10:$C$116,$B14,就業誘発効果!AC$10:AC$116)</f>
        <v>0</v>
      </c>
      <c r="AA14" s="424">
        <f>SUMIF(就業誘発効果!$C$10:$C$116,$B14,就業誘発効果!AD$10:AD$116)</f>
        <v>0</v>
      </c>
      <c r="AB14" s="424">
        <f>SUMIF(就業誘発効果!$C$10:$C$116,$B14,就業誘発効果!AE$10:AE$116)</f>
        <v>0</v>
      </c>
      <c r="AC14" s="424">
        <f>SUMIF(就業誘発効果!$C$10:$C$116,$B14,就業誘発効果!AF$10:AF$116)</f>
        <v>0</v>
      </c>
      <c r="AD14" s="424">
        <f>SUMIF(就業誘発効果!$C$10:$C$116,$B14,就業誘発効果!AG$10:AG$116)</f>
        <v>0</v>
      </c>
      <c r="AE14" s="424">
        <f>SUMIF(就業誘発効果!$C$10:$C$116,$B14,就業誘発効果!AH$10:AH$116)</f>
        <v>0</v>
      </c>
      <c r="AF14" s="424">
        <f>SUMIF(就業誘発効果!$C$10:$C$116,$B14,就業誘発効果!AI$10:AI$116)</f>
        <v>0</v>
      </c>
      <c r="AG14" s="424">
        <f>SUMIF(就業誘発効果!$C$10:$C$116,$B14,就業誘発効果!AJ$10:AJ$116)</f>
        <v>0</v>
      </c>
      <c r="AH14" s="424">
        <f>SUMIF(就業誘発効果!$C$10:$C$116,$B14,就業誘発効果!AK$10:AK$116)</f>
        <v>0</v>
      </c>
      <c r="AI14" s="424">
        <f>SUMIF(就業誘発効果!$C$10:$C$116,$B14,就業誘発効果!AL$10:AL$116)</f>
        <v>0</v>
      </c>
      <c r="AJ14" s="424">
        <f>SUMIF(就業誘発効果!$C$10:$C$116,$B14,就業誘発効果!AM$10:AM$116)</f>
        <v>0</v>
      </c>
      <c r="AK14" s="424">
        <f>SUMIF(就業誘発効果!$C$10:$C$116,$B14,就業誘発効果!AN$10:AN$116)</f>
        <v>0</v>
      </c>
      <c r="AL14" s="424">
        <f>SUMIF(就業誘発効果!$C$10:$C$116,$B14,就業誘発効果!AO$10:AO$116)</f>
        <v>0</v>
      </c>
      <c r="AM14" s="424">
        <f>SUMIF(就業誘発効果!$C$10:$C$116,$B14,就業誘発効果!AP$10:AP$116)</f>
        <v>0</v>
      </c>
      <c r="AN14" s="424">
        <f>SUMIF(就業誘発効果!$C$10:$C$116,$B14,就業誘発効果!AQ$10:AQ$116)</f>
        <v>0</v>
      </c>
      <c r="AO14" s="424">
        <f>SUMIF(就業誘発効果!$C$10:$C$116,$B14,就業誘発効果!AR$10:AR$116)</f>
        <v>0</v>
      </c>
      <c r="AP14" s="424">
        <f>SUMIF(就業誘発効果!$C$10:$C$116,$B14,就業誘発効果!AS$10:AS$116)</f>
        <v>0</v>
      </c>
      <c r="AQ14" s="424">
        <f>SUMIF(就業誘発効果!$C$10:$C$116,$B14,就業誘発効果!AT$10:AT$116)</f>
        <v>0</v>
      </c>
    </row>
    <row r="15" spans="1:43" s="81" customFormat="1">
      <c r="A15" s="135"/>
      <c r="B15" s="136" t="s">
        <v>431</v>
      </c>
      <c r="C15" s="215" t="s">
        <v>170</v>
      </c>
      <c r="D15" s="424">
        <f>SUMIF(就業誘発効果!$C$10:$C$116,$B15,就業誘発効果!G$10:G$116)</f>
        <v>0</v>
      </c>
      <c r="E15" s="424">
        <f>SUMIF(就業誘発効果!$C$10:$C$116,$B15,就業誘発効果!H$10:H$116)</f>
        <v>0</v>
      </c>
      <c r="F15" s="424">
        <f>SUMIF(就業誘発効果!$C$10:$C$116,$B15,就業誘発効果!I$10:I$116)</f>
        <v>0</v>
      </c>
      <c r="G15" s="424">
        <f>SUMIF(就業誘発効果!$C$10:$C$116,$B15,就業誘発効果!J$10:J$116)</f>
        <v>0</v>
      </c>
      <c r="H15" s="424">
        <f>SUMIF(就業誘発効果!$C$10:$C$116,$B15,就業誘発効果!K$10:K$116)</f>
        <v>0</v>
      </c>
      <c r="I15" s="424">
        <f>SUMIF(就業誘発効果!$C$10:$C$116,$B15,就業誘発効果!L$10:L$116)</f>
        <v>0</v>
      </c>
      <c r="J15" s="424">
        <f>SUMIF(就業誘発効果!$C$10:$C$116,$B15,就業誘発効果!M$10:M$116)</f>
        <v>0</v>
      </c>
      <c r="K15" s="424">
        <f>SUMIF(就業誘発効果!$C$10:$C$116,$B15,就業誘発効果!N$10:N$116)</f>
        <v>0</v>
      </c>
      <c r="L15" s="424">
        <f>SUMIF(就業誘発効果!$C$10:$C$116,$B15,就業誘発効果!O$10:O$116)</f>
        <v>0</v>
      </c>
      <c r="M15" s="424">
        <f>SUMIF(就業誘発効果!$C$10:$C$116,$B15,就業誘発効果!P$10:P$116)</f>
        <v>0</v>
      </c>
      <c r="N15" s="424">
        <f>SUMIF(就業誘発効果!$C$10:$C$116,$B15,就業誘発効果!Q$10:Q$116)</f>
        <v>0</v>
      </c>
      <c r="O15" s="424">
        <f>SUMIF(就業誘発効果!$C$10:$C$116,$B15,就業誘発効果!R$10:R$116)</f>
        <v>0</v>
      </c>
      <c r="P15" s="424">
        <f>SUMIF(就業誘発効果!$C$10:$C$116,$B15,就業誘発効果!S$10:S$116)</f>
        <v>0</v>
      </c>
      <c r="Q15" s="424">
        <f>SUMIF(就業誘発効果!$C$10:$C$116,$B15,就業誘発効果!T$10:T$116)</f>
        <v>0</v>
      </c>
      <c r="R15" s="424">
        <f>SUMIF(就業誘発効果!$C$10:$C$116,$B15,就業誘発効果!U$10:U$116)</f>
        <v>0</v>
      </c>
      <c r="S15" s="424">
        <f>SUMIF(就業誘発効果!$C$10:$C$116,$B15,就業誘発効果!V$10:V$116)</f>
        <v>0</v>
      </c>
      <c r="T15" s="424">
        <f>SUMIF(就業誘発効果!$C$10:$C$116,$B15,就業誘発効果!W$10:W$116)</f>
        <v>0</v>
      </c>
      <c r="U15" s="424">
        <f>SUMIF(就業誘発効果!$C$10:$C$116,$B15,就業誘発効果!X$10:X$116)</f>
        <v>0</v>
      </c>
      <c r="V15" s="424">
        <f>SUMIF(就業誘発効果!$C$10:$C$116,$B15,就業誘発効果!Y$10:Y$116)</f>
        <v>0</v>
      </c>
      <c r="W15" s="424">
        <f>SUMIF(就業誘発効果!$C$10:$C$116,$B15,就業誘発効果!Z$10:Z$116)</f>
        <v>0</v>
      </c>
      <c r="X15" s="424">
        <f>SUMIF(就業誘発効果!$C$10:$C$116,$B15,就業誘発効果!AA$10:AA$116)</f>
        <v>0</v>
      </c>
      <c r="Y15" s="424">
        <f>SUMIF(就業誘発効果!$C$10:$C$116,$B15,就業誘発効果!AB$10:AB$116)</f>
        <v>0</v>
      </c>
      <c r="Z15" s="424">
        <f>SUMIF(就業誘発効果!$C$10:$C$116,$B15,就業誘発効果!AC$10:AC$116)</f>
        <v>0</v>
      </c>
      <c r="AA15" s="424">
        <f>SUMIF(就業誘発効果!$C$10:$C$116,$B15,就業誘発効果!AD$10:AD$116)</f>
        <v>0</v>
      </c>
      <c r="AB15" s="424">
        <f>SUMIF(就業誘発効果!$C$10:$C$116,$B15,就業誘発効果!AE$10:AE$116)</f>
        <v>0</v>
      </c>
      <c r="AC15" s="424">
        <f>SUMIF(就業誘発効果!$C$10:$C$116,$B15,就業誘発効果!AF$10:AF$116)</f>
        <v>0</v>
      </c>
      <c r="AD15" s="424">
        <f>SUMIF(就業誘発効果!$C$10:$C$116,$B15,就業誘発効果!AG$10:AG$116)</f>
        <v>0</v>
      </c>
      <c r="AE15" s="424">
        <f>SUMIF(就業誘発効果!$C$10:$C$116,$B15,就業誘発効果!AH$10:AH$116)</f>
        <v>0</v>
      </c>
      <c r="AF15" s="424">
        <f>SUMIF(就業誘発効果!$C$10:$C$116,$B15,就業誘発効果!AI$10:AI$116)</f>
        <v>0</v>
      </c>
      <c r="AG15" s="424">
        <f>SUMIF(就業誘発効果!$C$10:$C$116,$B15,就業誘発効果!AJ$10:AJ$116)</f>
        <v>0</v>
      </c>
      <c r="AH15" s="424">
        <f>SUMIF(就業誘発効果!$C$10:$C$116,$B15,就業誘発効果!AK$10:AK$116)</f>
        <v>0</v>
      </c>
      <c r="AI15" s="424">
        <f>SUMIF(就業誘発効果!$C$10:$C$116,$B15,就業誘発効果!AL$10:AL$116)</f>
        <v>0</v>
      </c>
      <c r="AJ15" s="424">
        <f>SUMIF(就業誘発効果!$C$10:$C$116,$B15,就業誘発効果!AM$10:AM$116)</f>
        <v>0</v>
      </c>
      <c r="AK15" s="424">
        <f>SUMIF(就業誘発効果!$C$10:$C$116,$B15,就業誘発効果!AN$10:AN$116)</f>
        <v>0</v>
      </c>
      <c r="AL15" s="424">
        <f>SUMIF(就業誘発効果!$C$10:$C$116,$B15,就業誘発効果!AO$10:AO$116)</f>
        <v>0</v>
      </c>
      <c r="AM15" s="424">
        <f>SUMIF(就業誘発効果!$C$10:$C$116,$B15,就業誘発効果!AP$10:AP$116)</f>
        <v>0</v>
      </c>
      <c r="AN15" s="424">
        <f>SUMIF(就業誘発効果!$C$10:$C$116,$B15,就業誘発効果!AQ$10:AQ$116)</f>
        <v>0</v>
      </c>
      <c r="AO15" s="424">
        <f>SUMIF(就業誘発効果!$C$10:$C$116,$B15,就業誘発効果!AR$10:AR$116)</f>
        <v>0</v>
      </c>
      <c r="AP15" s="424">
        <f>SUMIF(就業誘発効果!$C$10:$C$116,$B15,就業誘発効果!AS$10:AS$116)</f>
        <v>0</v>
      </c>
      <c r="AQ15" s="424">
        <f>SUMIF(就業誘発効果!$C$10:$C$116,$B15,就業誘発効果!AT$10:AT$116)</f>
        <v>0</v>
      </c>
    </row>
    <row r="16" spans="1:43" s="81" customFormat="1">
      <c r="A16" s="135"/>
      <c r="B16" s="136" t="s">
        <v>433</v>
      </c>
      <c r="C16" s="215" t="s">
        <v>171</v>
      </c>
      <c r="D16" s="424">
        <f>SUMIF(就業誘発効果!$C$10:$C$116,$B16,就業誘発効果!G$10:G$116)</f>
        <v>0</v>
      </c>
      <c r="E16" s="424">
        <f>SUMIF(就業誘発効果!$C$10:$C$116,$B16,就業誘発効果!H$10:H$116)</f>
        <v>0</v>
      </c>
      <c r="F16" s="424">
        <f>SUMIF(就業誘発効果!$C$10:$C$116,$B16,就業誘発効果!I$10:I$116)</f>
        <v>0</v>
      </c>
      <c r="G16" s="424">
        <f>SUMIF(就業誘発効果!$C$10:$C$116,$B16,就業誘発効果!J$10:J$116)</f>
        <v>0</v>
      </c>
      <c r="H16" s="424">
        <f>SUMIF(就業誘発効果!$C$10:$C$116,$B16,就業誘発効果!K$10:K$116)</f>
        <v>0</v>
      </c>
      <c r="I16" s="424">
        <f>SUMIF(就業誘発効果!$C$10:$C$116,$B16,就業誘発効果!L$10:L$116)</f>
        <v>0</v>
      </c>
      <c r="J16" s="424">
        <f>SUMIF(就業誘発効果!$C$10:$C$116,$B16,就業誘発効果!M$10:M$116)</f>
        <v>0</v>
      </c>
      <c r="K16" s="424">
        <f>SUMIF(就業誘発効果!$C$10:$C$116,$B16,就業誘発効果!N$10:N$116)</f>
        <v>0</v>
      </c>
      <c r="L16" s="424">
        <f>SUMIF(就業誘発効果!$C$10:$C$116,$B16,就業誘発効果!O$10:O$116)</f>
        <v>0</v>
      </c>
      <c r="M16" s="424">
        <f>SUMIF(就業誘発効果!$C$10:$C$116,$B16,就業誘発効果!P$10:P$116)</f>
        <v>0</v>
      </c>
      <c r="N16" s="424">
        <f>SUMIF(就業誘発効果!$C$10:$C$116,$B16,就業誘発効果!Q$10:Q$116)</f>
        <v>0</v>
      </c>
      <c r="O16" s="424">
        <f>SUMIF(就業誘発効果!$C$10:$C$116,$B16,就業誘発効果!R$10:R$116)</f>
        <v>0</v>
      </c>
      <c r="P16" s="424">
        <f>SUMIF(就業誘発効果!$C$10:$C$116,$B16,就業誘発効果!S$10:S$116)</f>
        <v>0</v>
      </c>
      <c r="Q16" s="424">
        <f>SUMIF(就業誘発効果!$C$10:$C$116,$B16,就業誘発効果!T$10:T$116)</f>
        <v>0</v>
      </c>
      <c r="R16" s="424">
        <f>SUMIF(就業誘発効果!$C$10:$C$116,$B16,就業誘発効果!U$10:U$116)</f>
        <v>0</v>
      </c>
      <c r="S16" s="424">
        <f>SUMIF(就業誘発効果!$C$10:$C$116,$B16,就業誘発効果!V$10:V$116)</f>
        <v>0</v>
      </c>
      <c r="T16" s="424">
        <f>SUMIF(就業誘発効果!$C$10:$C$116,$B16,就業誘発効果!W$10:W$116)</f>
        <v>0</v>
      </c>
      <c r="U16" s="424">
        <f>SUMIF(就業誘発効果!$C$10:$C$116,$B16,就業誘発効果!X$10:X$116)</f>
        <v>0</v>
      </c>
      <c r="V16" s="424">
        <f>SUMIF(就業誘発効果!$C$10:$C$116,$B16,就業誘発効果!Y$10:Y$116)</f>
        <v>0</v>
      </c>
      <c r="W16" s="424">
        <f>SUMIF(就業誘発効果!$C$10:$C$116,$B16,就業誘発効果!Z$10:Z$116)</f>
        <v>0</v>
      </c>
      <c r="X16" s="424">
        <f>SUMIF(就業誘発効果!$C$10:$C$116,$B16,就業誘発効果!AA$10:AA$116)</f>
        <v>0</v>
      </c>
      <c r="Y16" s="424">
        <f>SUMIF(就業誘発効果!$C$10:$C$116,$B16,就業誘発効果!AB$10:AB$116)</f>
        <v>0</v>
      </c>
      <c r="Z16" s="424">
        <f>SUMIF(就業誘発効果!$C$10:$C$116,$B16,就業誘発効果!AC$10:AC$116)</f>
        <v>0</v>
      </c>
      <c r="AA16" s="424">
        <f>SUMIF(就業誘発効果!$C$10:$C$116,$B16,就業誘発効果!AD$10:AD$116)</f>
        <v>0</v>
      </c>
      <c r="AB16" s="424">
        <f>SUMIF(就業誘発効果!$C$10:$C$116,$B16,就業誘発効果!AE$10:AE$116)</f>
        <v>0</v>
      </c>
      <c r="AC16" s="424">
        <f>SUMIF(就業誘発効果!$C$10:$C$116,$B16,就業誘発効果!AF$10:AF$116)</f>
        <v>0</v>
      </c>
      <c r="AD16" s="424">
        <f>SUMIF(就業誘発効果!$C$10:$C$116,$B16,就業誘発効果!AG$10:AG$116)</f>
        <v>0</v>
      </c>
      <c r="AE16" s="424">
        <f>SUMIF(就業誘発効果!$C$10:$C$116,$B16,就業誘発効果!AH$10:AH$116)</f>
        <v>0</v>
      </c>
      <c r="AF16" s="424">
        <f>SUMIF(就業誘発効果!$C$10:$C$116,$B16,就業誘発効果!AI$10:AI$116)</f>
        <v>0</v>
      </c>
      <c r="AG16" s="424">
        <f>SUMIF(就業誘発効果!$C$10:$C$116,$B16,就業誘発効果!AJ$10:AJ$116)</f>
        <v>0</v>
      </c>
      <c r="AH16" s="424">
        <f>SUMIF(就業誘発効果!$C$10:$C$116,$B16,就業誘発効果!AK$10:AK$116)</f>
        <v>0</v>
      </c>
      <c r="AI16" s="424">
        <f>SUMIF(就業誘発効果!$C$10:$C$116,$B16,就業誘発効果!AL$10:AL$116)</f>
        <v>0</v>
      </c>
      <c r="AJ16" s="424">
        <f>SUMIF(就業誘発効果!$C$10:$C$116,$B16,就業誘発効果!AM$10:AM$116)</f>
        <v>0</v>
      </c>
      <c r="AK16" s="424">
        <f>SUMIF(就業誘発効果!$C$10:$C$116,$B16,就業誘発効果!AN$10:AN$116)</f>
        <v>0</v>
      </c>
      <c r="AL16" s="424">
        <f>SUMIF(就業誘発効果!$C$10:$C$116,$B16,就業誘発効果!AO$10:AO$116)</f>
        <v>0</v>
      </c>
      <c r="AM16" s="424">
        <f>SUMIF(就業誘発効果!$C$10:$C$116,$B16,就業誘発効果!AP$10:AP$116)</f>
        <v>0</v>
      </c>
      <c r="AN16" s="424">
        <f>SUMIF(就業誘発効果!$C$10:$C$116,$B16,就業誘発効果!AQ$10:AQ$116)</f>
        <v>0</v>
      </c>
      <c r="AO16" s="424">
        <f>SUMIF(就業誘発効果!$C$10:$C$116,$B16,就業誘発効果!AR$10:AR$116)</f>
        <v>0</v>
      </c>
      <c r="AP16" s="424">
        <f>SUMIF(就業誘発効果!$C$10:$C$116,$B16,就業誘発効果!AS$10:AS$116)</f>
        <v>0</v>
      </c>
      <c r="AQ16" s="424">
        <f>SUMIF(就業誘発効果!$C$10:$C$116,$B16,就業誘発効果!AT$10:AT$116)</f>
        <v>0</v>
      </c>
    </row>
    <row r="17" spans="1:43" s="81" customFormat="1">
      <c r="A17" s="135"/>
      <c r="B17" s="136" t="s">
        <v>434</v>
      </c>
      <c r="C17" s="215" t="s">
        <v>172</v>
      </c>
      <c r="D17" s="424">
        <f>SUMIF(就業誘発効果!$C$10:$C$116,$B17,就業誘発効果!G$10:G$116)</f>
        <v>0</v>
      </c>
      <c r="E17" s="424">
        <f>SUMIF(就業誘発効果!$C$10:$C$116,$B17,就業誘発効果!H$10:H$116)</f>
        <v>0</v>
      </c>
      <c r="F17" s="424">
        <f>SUMIF(就業誘発効果!$C$10:$C$116,$B17,就業誘発効果!I$10:I$116)</f>
        <v>0</v>
      </c>
      <c r="G17" s="424">
        <f>SUMIF(就業誘発効果!$C$10:$C$116,$B17,就業誘発効果!J$10:J$116)</f>
        <v>0</v>
      </c>
      <c r="H17" s="424">
        <f>SUMIF(就業誘発効果!$C$10:$C$116,$B17,就業誘発効果!K$10:K$116)</f>
        <v>0</v>
      </c>
      <c r="I17" s="424">
        <f>SUMIF(就業誘発効果!$C$10:$C$116,$B17,就業誘発効果!L$10:L$116)</f>
        <v>0</v>
      </c>
      <c r="J17" s="424">
        <f>SUMIF(就業誘発効果!$C$10:$C$116,$B17,就業誘発効果!M$10:M$116)</f>
        <v>0</v>
      </c>
      <c r="K17" s="424">
        <f>SUMIF(就業誘発効果!$C$10:$C$116,$B17,就業誘発効果!N$10:N$116)</f>
        <v>0</v>
      </c>
      <c r="L17" s="424">
        <f>SUMIF(就業誘発効果!$C$10:$C$116,$B17,就業誘発効果!O$10:O$116)</f>
        <v>0</v>
      </c>
      <c r="M17" s="424">
        <f>SUMIF(就業誘発効果!$C$10:$C$116,$B17,就業誘発効果!P$10:P$116)</f>
        <v>0</v>
      </c>
      <c r="N17" s="424">
        <f>SUMIF(就業誘発効果!$C$10:$C$116,$B17,就業誘発効果!Q$10:Q$116)</f>
        <v>0</v>
      </c>
      <c r="O17" s="424">
        <f>SUMIF(就業誘発効果!$C$10:$C$116,$B17,就業誘発効果!R$10:R$116)</f>
        <v>0</v>
      </c>
      <c r="P17" s="424">
        <f>SUMIF(就業誘発効果!$C$10:$C$116,$B17,就業誘発効果!S$10:S$116)</f>
        <v>0</v>
      </c>
      <c r="Q17" s="424">
        <f>SUMIF(就業誘発効果!$C$10:$C$116,$B17,就業誘発効果!T$10:T$116)</f>
        <v>0</v>
      </c>
      <c r="R17" s="424">
        <f>SUMIF(就業誘発効果!$C$10:$C$116,$B17,就業誘発効果!U$10:U$116)</f>
        <v>0</v>
      </c>
      <c r="S17" s="424">
        <f>SUMIF(就業誘発効果!$C$10:$C$116,$B17,就業誘発効果!V$10:V$116)</f>
        <v>0</v>
      </c>
      <c r="T17" s="424">
        <f>SUMIF(就業誘発効果!$C$10:$C$116,$B17,就業誘発効果!W$10:W$116)</f>
        <v>0</v>
      </c>
      <c r="U17" s="424">
        <f>SUMIF(就業誘発効果!$C$10:$C$116,$B17,就業誘発効果!X$10:X$116)</f>
        <v>0</v>
      </c>
      <c r="V17" s="424">
        <f>SUMIF(就業誘発効果!$C$10:$C$116,$B17,就業誘発効果!Y$10:Y$116)</f>
        <v>0</v>
      </c>
      <c r="W17" s="424">
        <f>SUMIF(就業誘発効果!$C$10:$C$116,$B17,就業誘発効果!Z$10:Z$116)</f>
        <v>0</v>
      </c>
      <c r="X17" s="424">
        <f>SUMIF(就業誘発効果!$C$10:$C$116,$B17,就業誘発効果!AA$10:AA$116)</f>
        <v>0</v>
      </c>
      <c r="Y17" s="424">
        <f>SUMIF(就業誘発効果!$C$10:$C$116,$B17,就業誘発効果!AB$10:AB$116)</f>
        <v>0</v>
      </c>
      <c r="Z17" s="424">
        <f>SUMIF(就業誘発効果!$C$10:$C$116,$B17,就業誘発効果!AC$10:AC$116)</f>
        <v>0</v>
      </c>
      <c r="AA17" s="424">
        <f>SUMIF(就業誘発効果!$C$10:$C$116,$B17,就業誘発効果!AD$10:AD$116)</f>
        <v>0</v>
      </c>
      <c r="AB17" s="424">
        <f>SUMIF(就業誘発効果!$C$10:$C$116,$B17,就業誘発効果!AE$10:AE$116)</f>
        <v>0</v>
      </c>
      <c r="AC17" s="424">
        <f>SUMIF(就業誘発効果!$C$10:$C$116,$B17,就業誘発効果!AF$10:AF$116)</f>
        <v>0</v>
      </c>
      <c r="AD17" s="424">
        <f>SUMIF(就業誘発効果!$C$10:$C$116,$B17,就業誘発効果!AG$10:AG$116)</f>
        <v>0</v>
      </c>
      <c r="AE17" s="424">
        <f>SUMIF(就業誘発効果!$C$10:$C$116,$B17,就業誘発効果!AH$10:AH$116)</f>
        <v>0</v>
      </c>
      <c r="AF17" s="424">
        <f>SUMIF(就業誘発効果!$C$10:$C$116,$B17,就業誘発効果!AI$10:AI$116)</f>
        <v>0</v>
      </c>
      <c r="AG17" s="424">
        <f>SUMIF(就業誘発効果!$C$10:$C$116,$B17,就業誘発効果!AJ$10:AJ$116)</f>
        <v>0</v>
      </c>
      <c r="AH17" s="424">
        <f>SUMIF(就業誘発効果!$C$10:$C$116,$B17,就業誘発効果!AK$10:AK$116)</f>
        <v>0</v>
      </c>
      <c r="AI17" s="424">
        <f>SUMIF(就業誘発効果!$C$10:$C$116,$B17,就業誘発効果!AL$10:AL$116)</f>
        <v>0</v>
      </c>
      <c r="AJ17" s="424">
        <f>SUMIF(就業誘発効果!$C$10:$C$116,$B17,就業誘発効果!AM$10:AM$116)</f>
        <v>0</v>
      </c>
      <c r="AK17" s="424">
        <f>SUMIF(就業誘発効果!$C$10:$C$116,$B17,就業誘発効果!AN$10:AN$116)</f>
        <v>0</v>
      </c>
      <c r="AL17" s="424">
        <f>SUMIF(就業誘発効果!$C$10:$C$116,$B17,就業誘発効果!AO$10:AO$116)</f>
        <v>0</v>
      </c>
      <c r="AM17" s="424">
        <f>SUMIF(就業誘発効果!$C$10:$C$116,$B17,就業誘発効果!AP$10:AP$116)</f>
        <v>0</v>
      </c>
      <c r="AN17" s="424">
        <f>SUMIF(就業誘発効果!$C$10:$C$116,$B17,就業誘発効果!AQ$10:AQ$116)</f>
        <v>0</v>
      </c>
      <c r="AO17" s="424">
        <f>SUMIF(就業誘発効果!$C$10:$C$116,$B17,就業誘発効果!AR$10:AR$116)</f>
        <v>0</v>
      </c>
      <c r="AP17" s="424">
        <f>SUMIF(就業誘発効果!$C$10:$C$116,$B17,就業誘発効果!AS$10:AS$116)</f>
        <v>0</v>
      </c>
      <c r="AQ17" s="424">
        <f>SUMIF(就業誘発効果!$C$10:$C$116,$B17,就業誘発効果!AT$10:AT$116)</f>
        <v>0</v>
      </c>
    </row>
    <row r="18" spans="1:43" s="81" customFormat="1">
      <c r="A18" s="135"/>
      <c r="B18" s="136" t="s">
        <v>435</v>
      </c>
      <c r="C18" s="215" t="s">
        <v>634</v>
      </c>
      <c r="D18" s="424">
        <f>SUMIF(就業誘発効果!$C$10:$C$116,$B18,就業誘発効果!G$10:G$116)</f>
        <v>0</v>
      </c>
      <c r="E18" s="424">
        <f>SUMIF(就業誘発効果!$C$10:$C$116,$B18,就業誘発効果!H$10:H$116)</f>
        <v>0</v>
      </c>
      <c r="F18" s="424">
        <f>SUMIF(就業誘発効果!$C$10:$C$116,$B18,就業誘発効果!I$10:I$116)</f>
        <v>0</v>
      </c>
      <c r="G18" s="424">
        <f>SUMIF(就業誘発効果!$C$10:$C$116,$B18,就業誘発効果!J$10:J$116)</f>
        <v>0</v>
      </c>
      <c r="H18" s="424">
        <f>SUMIF(就業誘発効果!$C$10:$C$116,$B18,就業誘発効果!K$10:K$116)</f>
        <v>0</v>
      </c>
      <c r="I18" s="424">
        <f>SUMIF(就業誘発効果!$C$10:$C$116,$B18,就業誘発効果!L$10:L$116)</f>
        <v>0</v>
      </c>
      <c r="J18" s="424">
        <f>SUMIF(就業誘発効果!$C$10:$C$116,$B18,就業誘発効果!M$10:M$116)</f>
        <v>0</v>
      </c>
      <c r="K18" s="424">
        <f>SUMIF(就業誘発効果!$C$10:$C$116,$B18,就業誘発効果!N$10:N$116)</f>
        <v>0</v>
      </c>
      <c r="L18" s="424">
        <f>SUMIF(就業誘発効果!$C$10:$C$116,$B18,就業誘発効果!O$10:O$116)</f>
        <v>0</v>
      </c>
      <c r="M18" s="424">
        <f>SUMIF(就業誘発効果!$C$10:$C$116,$B18,就業誘発効果!P$10:P$116)</f>
        <v>0</v>
      </c>
      <c r="N18" s="424">
        <f>SUMIF(就業誘発効果!$C$10:$C$116,$B18,就業誘発効果!Q$10:Q$116)</f>
        <v>0</v>
      </c>
      <c r="O18" s="424">
        <f>SUMIF(就業誘発効果!$C$10:$C$116,$B18,就業誘発効果!R$10:R$116)</f>
        <v>0</v>
      </c>
      <c r="P18" s="424">
        <f>SUMIF(就業誘発効果!$C$10:$C$116,$B18,就業誘発効果!S$10:S$116)</f>
        <v>0</v>
      </c>
      <c r="Q18" s="424">
        <f>SUMIF(就業誘発効果!$C$10:$C$116,$B18,就業誘発効果!T$10:T$116)</f>
        <v>0</v>
      </c>
      <c r="R18" s="424">
        <f>SUMIF(就業誘発効果!$C$10:$C$116,$B18,就業誘発効果!U$10:U$116)</f>
        <v>0</v>
      </c>
      <c r="S18" s="424">
        <f>SUMIF(就業誘発効果!$C$10:$C$116,$B18,就業誘発効果!V$10:V$116)</f>
        <v>0</v>
      </c>
      <c r="T18" s="424">
        <f>SUMIF(就業誘発効果!$C$10:$C$116,$B18,就業誘発効果!W$10:W$116)</f>
        <v>0</v>
      </c>
      <c r="U18" s="424">
        <f>SUMIF(就業誘発効果!$C$10:$C$116,$B18,就業誘発効果!X$10:X$116)</f>
        <v>0</v>
      </c>
      <c r="V18" s="424">
        <f>SUMIF(就業誘発効果!$C$10:$C$116,$B18,就業誘発効果!Y$10:Y$116)</f>
        <v>0</v>
      </c>
      <c r="W18" s="424">
        <f>SUMIF(就業誘発効果!$C$10:$C$116,$B18,就業誘発効果!Z$10:Z$116)</f>
        <v>0</v>
      </c>
      <c r="X18" s="424">
        <f>SUMIF(就業誘発効果!$C$10:$C$116,$B18,就業誘発効果!AA$10:AA$116)</f>
        <v>0</v>
      </c>
      <c r="Y18" s="424">
        <f>SUMIF(就業誘発効果!$C$10:$C$116,$B18,就業誘発効果!AB$10:AB$116)</f>
        <v>0</v>
      </c>
      <c r="Z18" s="424">
        <f>SUMIF(就業誘発効果!$C$10:$C$116,$B18,就業誘発効果!AC$10:AC$116)</f>
        <v>0</v>
      </c>
      <c r="AA18" s="424">
        <f>SUMIF(就業誘発効果!$C$10:$C$116,$B18,就業誘発効果!AD$10:AD$116)</f>
        <v>0</v>
      </c>
      <c r="AB18" s="424">
        <f>SUMIF(就業誘発効果!$C$10:$C$116,$B18,就業誘発効果!AE$10:AE$116)</f>
        <v>0</v>
      </c>
      <c r="AC18" s="424">
        <f>SUMIF(就業誘発効果!$C$10:$C$116,$B18,就業誘発効果!AF$10:AF$116)</f>
        <v>0</v>
      </c>
      <c r="AD18" s="424">
        <f>SUMIF(就業誘発効果!$C$10:$C$116,$B18,就業誘発効果!AG$10:AG$116)</f>
        <v>0</v>
      </c>
      <c r="AE18" s="424">
        <f>SUMIF(就業誘発効果!$C$10:$C$116,$B18,就業誘発効果!AH$10:AH$116)</f>
        <v>0</v>
      </c>
      <c r="AF18" s="424">
        <f>SUMIF(就業誘発効果!$C$10:$C$116,$B18,就業誘発効果!AI$10:AI$116)</f>
        <v>0</v>
      </c>
      <c r="AG18" s="424">
        <f>SUMIF(就業誘発効果!$C$10:$C$116,$B18,就業誘発効果!AJ$10:AJ$116)</f>
        <v>0</v>
      </c>
      <c r="AH18" s="424">
        <f>SUMIF(就業誘発効果!$C$10:$C$116,$B18,就業誘発効果!AK$10:AK$116)</f>
        <v>0</v>
      </c>
      <c r="AI18" s="424">
        <f>SUMIF(就業誘発効果!$C$10:$C$116,$B18,就業誘発効果!AL$10:AL$116)</f>
        <v>0</v>
      </c>
      <c r="AJ18" s="424">
        <f>SUMIF(就業誘発効果!$C$10:$C$116,$B18,就業誘発効果!AM$10:AM$116)</f>
        <v>0</v>
      </c>
      <c r="AK18" s="424">
        <f>SUMIF(就業誘発効果!$C$10:$C$116,$B18,就業誘発効果!AN$10:AN$116)</f>
        <v>0</v>
      </c>
      <c r="AL18" s="424">
        <f>SUMIF(就業誘発効果!$C$10:$C$116,$B18,就業誘発効果!AO$10:AO$116)</f>
        <v>0</v>
      </c>
      <c r="AM18" s="424">
        <f>SUMIF(就業誘発効果!$C$10:$C$116,$B18,就業誘発効果!AP$10:AP$116)</f>
        <v>0</v>
      </c>
      <c r="AN18" s="424">
        <f>SUMIF(就業誘発効果!$C$10:$C$116,$B18,就業誘発効果!AQ$10:AQ$116)</f>
        <v>0</v>
      </c>
      <c r="AO18" s="424">
        <f>SUMIF(就業誘発効果!$C$10:$C$116,$B18,就業誘発効果!AR$10:AR$116)</f>
        <v>0</v>
      </c>
      <c r="AP18" s="424">
        <f>SUMIF(就業誘発効果!$C$10:$C$116,$B18,就業誘発効果!AS$10:AS$116)</f>
        <v>0</v>
      </c>
      <c r="AQ18" s="424">
        <f>SUMIF(就業誘発効果!$C$10:$C$116,$B18,就業誘発効果!AT$10:AT$116)</f>
        <v>0</v>
      </c>
    </row>
    <row r="19" spans="1:43" s="81" customFormat="1">
      <c r="A19" s="135"/>
      <c r="B19" s="136" t="s">
        <v>436</v>
      </c>
      <c r="C19" s="215" t="s">
        <v>173</v>
      </c>
      <c r="D19" s="424">
        <f>SUMIF(就業誘発効果!$C$10:$C$116,$B19,就業誘発効果!G$10:G$116)</f>
        <v>0</v>
      </c>
      <c r="E19" s="424">
        <f>SUMIF(就業誘発効果!$C$10:$C$116,$B19,就業誘発効果!H$10:H$116)</f>
        <v>0</v>
      </c>
      <c r="F19" s="424">
        <f>SUMIF(就業誘発効果!$C$10:$C$116,$B19,就業誘発効果!I$10:I$116)</f>
        <v>0</v>
      </c>
      <c r="G19" s="424">
        <f>SUMIF(就業誘発効果!$C$10:$C$116,$B19,就業誘発効果!J$10:J$116)</f>
        <v>0</v>
      </c>
      <c r="H19" s="424">
        <f>SUMIF(就業誘発効果!$C$10:$C$116,$B19,就業誘発効果!K$10:K$116)</f>
        <v>0</v>
      </c>
      <c r="I19" s="424">
        <f>SUMIF(就業誘発効果!$C$10:$C$116,$B19,就業誘発効果!L$10:L$116)</f>
        <v>0</v>
      </c>
      <c r="J19" s="424">
        <f>SUMIF(就業誘発効果!$C$10:$C$116,$B19,就業誘発効果!M$10:M$116)</f>
        <v>0</v>
      </c>
      <c r="K19" s="424">
        <f>SUMIF(就業誘発効果!$C$10:$C$116,$B19,就業誘発効果!N$10:N$116)</f>
        <v>0</v>
      </c>
      <c r="L19" s="424">
        <f>SUMIF(就業誘発効果!$C$10:$C$116,$B19,就業誘発効果!O$10:O$116)</f>
        <v>0</v>
      </c>
      <c r="M19" s="424">
        <f>SUMIF(就業誘発効果!$C$10:$C$116,$B19,就業誘発効果!P$10:P$116)</f>
        <v>0</v>
      </c>
      <c r="N19" s="424">
        <f>SUMIF(就業誘発効果!$C$10:$C$116,$B19,就業誘発効果!Q$10:Q$116)</f>
        <v>0</v>
      </c>
      <c r="O19" s="424">
        <f>SUMIF(就業誘発効果!$C$10:$C$116,$B19,就業誘発効果!R$10:R$116)</f>
        <v>0</v>
      </c>
      <c r="P19" s="424">
        <f>SUMIF(就業誘発効果!$C$10:$C$116,$B19,就業誘発効果!S$10:S$116)</f>
        <v>0</v>
      </c>
      <c r="Q19" s="424">
        <f>SUMIF(就業誘発効果!$C$10:$C$116,$B19,就業誘発効果!T$10:T$116)</f>
        <v>0</v>
      </c>
      <c r="R19" s="424">
        <f>SUMIF(就業誘発効果!$C$10:$C$116,$B19,就業誘発効果!U$10:U$116)</f>
        <v>0</v>
      </c>
      <c r="S19" s="424">
        <f>SUMIF(就業誘発効果!$C$10:$C$116,$B19,就業誘発効果!V$10:V$116)</f>
        <v>0</v>
      </c>
      <c r="T19" s="424">
        <f>SUMIF(就業誘発効果!$C$10:$C$116,$B19,就業誘発効果!W$10:W$116)</f>
        <v>0</v>
      </c>
      <c r="U19" s="424">
        <f>SUMIF(就業誘発効果!$C$10:$C$116,$B19,就業誘発効果!X$10:X$116)</f>
        <v>0</v>
      </c>
      <c r="V19" s="424">
        <f>SUMIF(就業誘発効果!$C$10:$C$116,$B19,就業誘発効果!Y$10:Y$116)</f>
        <v>0</v>
      </c>
      <c r="W19" s="424">
        <f>SUMIF(就業誘発効果!$C$10:$C$116,$B19,就業誘発効果!Z$10:Z$116)</f>
        <v>0</v>
      </c>
      <c r="X19" s="424">
        <f>SUMIF(就業誘発効果!$C$10:$C$116,$B19,就業誘発効果!AA$10:AA$116)</f>
        <v>0</v>
      </c>
      <c r="Y19" s="424">
        <f>SUMIF(就業誘発効果!$C$10:$C$116,$B19,就業誘発効果!AB$10:AB$116)</f>
        <v>0</v>
      </c>
      <c r="Z19" s="424">
        <f>SUMIF(就業誘発効果!$C$10:$C$116,$B19,就業誘発効果!AC$10:AC$116)</f>
        <v>0</v>
      </c>
      <c r="AA19" s="424">
        <f>SUMIF(就業誘発効果!$C$10:$C$116,$B19,就業誘発効果!AD$10:AD$116)</f>
        <v>0</v>
      </c>
      <c r="AB19" s="424">
        <f>SUMIF(就業誘発効果!$C$10:$C$116,$B19,就業誘発効果!AE$10:AE$116)</f>
        <v>0</v>
      </c>
      <c r="AC19" s="424">
        <f>SUMIF(就業誘発効果!$C$10:$C$116,$B19,就業誘発効果!AF$10:AF$116)</f>
        <v>0</v>
      </c>
      <c r="AD19" s="424">
        <f>SUMIF(就業誘発効果!$C$10:$C$116,$B19,就業誘発効果!AG$10:AG$116)</f>
        <v>0</v>
      </c>
      <c r="AE19" s="424">
        <f>SUMIF(就業誘発効果!$C$10:$C$116,$B19,就業誘発効果!AH$10:AH$116)</f>
        <v>0</v>
      </c>
      <c r="AF19" s="424">
        <f>SUMIF(就業誘発効果!$C$10:$C$116,$B19,就業誘発効果!AI$10:AI$116)</f>
        <v>0</v>
      </c>
      <c r="AG19" s="424">
        <f>SUMIF(就業誘発効果!$C$10:$C$116,$B19,就業誘発効果!AJ$10:AJ$116)</f>
        <v>0</v>
      </c>
      <c r="AH19" s="424">
        <f>SUMIF(就業誘発効果!$C$10:$C$116,$B19,就業誘発効果!AK$10:AK$116)</f>
        <v>0</v>
      </c>
      <c r="AI19" s="424">
        <f>SUMIF(就業誘発効果!$C$10:$C$116,$B19,就業誘発効果!AL$10:AL$116)</f>
        <v>0</v>
      </c>
      <c r="AJ19" s="424">
        <f>SUMIF(就業誘発効果!$C$10:$C$116,$B19,就業誘発効果!AM$10:AM$116)</f>
        <v>0</v>
      </c>
      <c r="AK19" s="424">
        <f>SUMIF(就業誘発効果!$C$10:$C$116,$B19,就業誘発効果!AN$10:AN$116)</f>
        <v>0</v>
      </c>
      <c r="AL19" s="424">
        <f>SUMIF(就業誘発効果!$C$10:$C$116,$B19,就業誘発効果!AO$10:AO$116)</f>
        <v>0</v>
      </c>
      <c r="AM19" s="424">
        <f>SUMIF(就業誘発効果!$C$10:$C$116,$B19,就業誘発効果!AP$10:AP$116)</f>
        <v>0</v>
      </c>
      <c r="AN19" s="424">
        <f>SUMIF(就業誘発効果!$C$10:$C$116,$B19,就業誘発効果!AQ$10:AQ$116)</f>
        <v>0</v>
      </c>
      <c r="AO19" s="424">
        <f>SUMIF(就業誘発効果!$C$10:$C$116,$B19,就業誘発効果!AR$10:AR$116)</f>
        <v>0</v>
      </c>
      <c r="AP19" s="424">
        <f>SUMIF(就業誘発効果!$C$10:$C$116,$B19,就業誘発効果!AS$10:AS$116)</f>
        <v>0</v>
      </c>
      <c r="AQ19" s="424">
        <f>SUMIF(就業誘発効果!$C$10:$C$116,$B19,就業誘発効果!AT$10:AT$116)</f>
        <v>0</v>
      </c>
    </row>
    <row r="20" spans="1:43" s="81" customFormat="1">
      <c r="A20" s="135"/>
      <c r="B20" s="136" t="s">
        <v>437</v>
      </c>
      <c r="C20" s="215" t="s">
        <v>174</v>
      </c>
      <c r="D20" s="424">
        <f>SUMIF(就業誘発効果!$C$10:$C$116,$B20,就業誘発効果!G$10:G$116)</f>
        <v>0</v>
      </c>
      <c r="E20" s="424">
        <f>SUMIF(就業誘発効果!$C$10:$C$116,$B20,就業誘発効果!H$10:H$116)</f>
        <v>0</v>
      </c>
      <c r="F20" s="424">
        <f>SUMIF(就業誘発効果!$C$10:$C$116,$B20,就業誘発効果!I$10:I$116)</f>
        <v>0</v>
      </c>
      <c r="G20" s="424">
        <f>SUMIF(就業誘発効果!$C$10:$C$116,$B20,就業誘発効果!J$10:J$116)</f>
        <v>0</v>
      </c>
      <c r="H20" s="424">
        <f>SUMIF(就業誘発効果!$C$10:$C$116,$B20,就業誘発効果!K$10:K$116)</f>
        <v>0</v>
      </c>
      <c r="I20" s="424">
        <f>SUMIF(就業誘発効果!$C$10:$C$116,$B20,就業誘発効果!L$10:L$116)</f>
        <v>0</v>
      </c>
      <c r="J20" s="424">
        <f>SUMIF(就業誘発効果!$C$10:$C$116,$B20,就業誘発効果!M$10:M$116)</f>
        <v>0</v>
      </c>
      <c r="K20" s="424">
        <f>SUMIF(就業誘発効果!$C$10:$C$116,$B20,就業誘発効果!N$10:N$116)</f>
        <v>0</v>
      </c>
      <c r="L20" s="424">
        <f>SUMIF(就業誘発効果!$C$10:$C$116,$B20,就業誘発効果!O$10:O$116)</f>
        <v>0</v>
      </c>
      <c r="M20" s="424">
        <f>SUMIF(就業誘発効果!$C$10:$C$116,$B20,就業誘発効果!P$10:P$116)</f>
        <v>0</v>
      </c>
      <c r="N20" s="424">
        <f>SUMIF(就業誘発効果!$C$10:$C$116,$B20,就業誘発効果!Q$10:Q$116)</f>
        <v>0</v>
      </c>
      <c r="O20" s="424">
        <f>SUMIF(就業誘発効果!$C$10:$C$116,$B20,就業誘発効果!R$10:R$116)</f>
        <v>0</v>
      </c>
      <c r="P20" s="424">
        <f>SUMIF(就業誘発効果!$C$10:$C$116,$B20,就業誘発効果!S$10:S$116)</f>
        <v>0</v>
      </c>
      <c r="Q20" s="424">
        <f>SUMIF(就業誘発効果!$C$10:$C$116,$B20,就業誘発効果!T$10:T$116)</f>
        <v>0</v>
      </c>
      <c r="R20" s="424">
        <f>SUMIF(就業誘発効果!$C$10:$C$116,$B20,就業誘発効果!U$10:U$116)</f>
        <v>0</v>
      </c>
      <c r="S20" s="424">
        <f>SUMIF(就業誘発効果!$C$10:$C$116,$B20,就業誘発効果!V$10:V$116)</f>
        <v>0</v>
      </c>
      <c r="T20" s="424">
        <f>SUMIF(就業誘発効果!$C$10:$C$116,$B20,就業誘発効果!W$10:W$116)</f>
        <v>0</v>
      </c>
      <c r="U20" s="424">
        <f>SUMIF(就業誘発効果!$C$10:$C$116,$B20,就業誘発効果!X$10:X$116)</f>
        <v>0</v>
      </c>
      <c r="V20" s="424">
        <f>SUMIF(就業誘発効果!$C$10:$C$116,$B20,就業誘発効果!Y$10:Y$116)</f>
        <v>0</v>
      </c>
      <c r="W20" s="424">
        <f>SUMIF(就業誘発効果!$C$10:$C$116,$B20,就業誘発効果!Z$10:Z$116)</f>
        <v>0</v>
      </c>
      <c r="X20" s="424">
        <f>SUMIF(就業誘発効果!$C$10:$C$116,$B20,就業誘発効果!AA$10:AA$116)</f>
        <v>0</v>
      </c>
      <c r="Y20" s="424">
        <f>SUMIF(就業誘発効果!$C$10:$C$116,$B20,就業誘発効果!AB$10:AB$116)</f>
        <v>0</v>
      </c>
      <c r="Z20" s="424">
        <f>SUMIF(就業誘発効果!$C$10:$C$116,$B20,就業誘発効果!AC$10:AC$116)</f>
        <v>0</v>
      </c>
      <c r="AA20" s="424">
        <f>SUMIF(就業誘発効果!$C$10:$C$116,$B20,就業誘発効果!AD$10:AD$116)</f>
        <v>0</v>
      </c>
      <c r="AB20" s="424">
        <f>SUMIF(就業誘発効果!$C$10:$C$116,$B20,就業誘発効果!AE$10:AE$116)</f>
        <v>0</v>
      </c>
      <c r="AC20" s="424">
        <f>SUMIF(就業誘発効果!$C$10:$C$116,$B20,就業誘発効果!AF$10:AF$116)</f>
        <v>0</v>
      </c>
      <c r="AD20" s="424">
        <f>SUMIF(就業誘発効果!$C$10:$C$116,$B20,就業誘発効果!AG$10:AG$116)</f>
        <v>0</v>
      </c>
      <c r="AE20" s="424">
        <f>SUMIF(就業誘発効果!$C$10:$C$116,$B20,就業誘発効果!AH$10:AH$116)</f>
        <v>0</v>
      </c>
      <c r="AF20" s="424">
        <f>SUMIF(就業誘発効果!$C$10:$C$116,$B20,就業誘発効果!AI$10:AI$116)</f>
        <v>0</v>
      </c>
      <c r="AG20" s="424">
        <f>SUMIF(就業誘発効果!$C$10:$C$116,$B20,就業誘発効果!AJ$10:AJ$116)</f>
        <v>0</v>
      </c>
      <c r="AH20" s="424">
        <f>SUMIF(就業誘発効果!$C$10:$C$116,$B20,就業誘発効果!AK$10:AK$116)</f>
        <v>0</v>
      </c>
      <c r="AI20" s="424">
        <f>SUMIF(就業誘発効果!$C$10:$C$116,$B20,就業誘発効果!AL$10:AL$116)</f>
        <v>0</v>
      </c>
      <c r="AJ20" s="424">
        <f>SUMIF(就業誘発効果!$C$10:$C$116,$B20,就業誘発効果!AM$10:AM$116)</f>
        <v>0</v>
      </c>
      <c r="AK20" s="424">
        <f>SUMIF(就業誘発効果!$C$10:$C$116,$B20,就業誘発効果!AN$10:AN$116)</f>
        <v>0</v>
      </c>
      <c r="AL20" s="424">
        <f>SUMIF(就業誘発効果!$C$10:$C$116,$B20,就業誘発効果!AO$10:AO$116)</f>
        <v>0</v>
      </c>
      <c r="AM20" s="424">
        <f>SUMIF(就業誘発効果!$C$10:$C$116,$B20,就業誘発効果!AP$10:AP$116)</f>
        <v>0</v>
      </c>
      <c r="AN20" s="424">
        <f>SUMIF(就業誘発効果!$C$10:$C$116,$B20,就業誘発効果!AQ$10:AQ$116)</f>
        <v>0</v>
      </c>
      <c r="AO20" s="424">
        <f>SUMIF(就業誘発効果!$C$10:$C$116,$B20,就業誘発効果!AR$10:AR$116)</f>
        <v>0</v>
      </c>
      <c r="AP20" s="424">
        <f>SUMIF(就業誘発効果!$C$10:$C$116,$B20,就業誘発効果!AS$10:AS$116)</f>
        <v>0</v>
      </c>
      <c r="AQ20" s="424">
        <f>SUMIF(就業誘発効果!$C$10:$C$116,$B20,就業誘発効果!AT$10:AT$116)</f>
        <v>0</v>
      </c>
    </row>
    <row r="21" spans="1:43" s="81" customFormat="1">
      <c r="A21" s="135"/>
      <c r="B21" s="136" t="s">
        <v>438</v>
      </c>
      <c r="C21" s="215" t="s">
        <v>175</v>
      </c>
      <c r="D21" s="424">
        <f>SUMIF(就業誘発効果!$C$10:$C$116,$B21,就業誘発効果!G$10:G$116)</f>
        <v>0</v>
      </c>
      <c r="E21" s="424">
        <f>SUMIF(就業誘発効果!$C$10:$C$116,$B21,就業誘発効果!H$10:H$116)</f>
        <v>0</v>
      </c>
      <c r="F21" s="424">
        <f>SUMIF(就業誘発効果!$C$10:$C$116,$B21,就業誘発効果!I$10:I$116)</f>
        <v>0</v>
      </c>
      <c r="G21" s="424">
        <f>SUMIF(就業誘発効果!$C$10:$C$116,$B21,就業誘発効果!J$10:J$116)</f>
        <v>0</v>
      </c>
      <c r="H21" s="424">
        <f>SUMIF(就業誘発効果!$C$10:$C$116,$B21,就業誘発効果!K$10:K$116)</f>
        <v>0</v>
      </c>
      <c r="I21" s="424">
        <f>SUMIF(就業誘発効果!$C$10:$C$116,$B21,就業誘発効果!L$10:L$116)</f>
        <v>0</v>
      </c>
      <c r="J21" s="424">
        <f>SUMIF(就業誘発効果!$C$10:$C$116,$B21,就業誘発効果!M$10:M$116)</f>
        <v>0</v>
      </c>
      <c r="K21" s="424">
        <f>SUMIF(就業誘発効果!$C$10:$C$116,$B21,就業誘発効果!N$10:N$116)</f>
        <v>0</v>
      </c>
      <c r="L21" s="424">
        <f>SUMIF(就業誘発効果!$C$10:$C$116,$B21,就業誘発効果!O$10:O$116)</f>
        <v>0</v>
      </c>
      <c r="M21" s="424">
        <f>SUMIF(就業誘発効果!$C$10:$C$116,$B21,就業誘発効果!P$10:P$116)</f>
        <v>0</v>
      </c>
      <c r="N21" s="424">
        <f>SUMIF(就業誘発効果!$C$10:$C$116,$B21,就業誘発効果!Q$10:Q$116)</f>
        <v>0</v>
      </c>
      <c r="O21" s="424">
        <f>SUMIF(就業誘発効果!$C$10:$C$116,$B21,就業誘発効果!R$10:R$116)</f>
        <v>0</v>
      </c>
      <c r="P21" s="424">
        <f>SUMIF(就業誘発効果!$C$10:$C$116,$B21,就業誘発効果!S$10:S$116)</f>
        <v>0</v>
      </c>
      <c r="Q21" s="424">
        <f>SUMIF(就業誘発効果!$C$10:$C$116,$B21,就業誘発効果!T$10:T$116)</f>
        <v>0</v>
      </c>
      <c r="R21" s="424">
        <f>SUMIF(就業誘発効果!$C$10:$C$116,$B21,就業誘発効果!U$10:U$116)</f>
        <v>0</v>
      </c>
      <c r="S21" s="424">
        <f>SUMIF(就業誘発効果!$C$10:$C$116,$B21,就業誘発効果!V$10:V$116)</f>
        <v>0</v>
      </c>
      <c r="T21" s="424">
        <f>SUMIF(就業誘発効果!$C$10:$C$116,$B21,就業誘発効果!W$10:W$116)</f>
        <v>0</v>
      </c>
      <c r="U21" s="424">
        <f>SUMIF(就業誘発効果!$C$10:$C$116,$B21,就業誘発効果!X$10:X$116)</f>
        <v>0</v>
      </c>
      <c r="V21" s="424">
        <f>SUMIF(就業誘発効果!$C$10:$C$116,$B21,就業誘発効果!Y$10:Y$116)</f>
        <v>0</v>
      </c>
      <c r="W21" s="424">
        <f>SUMIF(就業誘発効果!$C$10:$C$116,$B21,就業誘発効果!Z$10:Z$116)</f>
        <v>0</v>
      </c>
      <c r="X21" s="424">
        <f>SUMIF(就業誘発効果!$C$10:$C$116,$B21,就業誘発効果!AA$10:AA$116)</f>
        <v>0</v>
      </c>
      <c r="Y21" s="424">
        <f>SUMIF(就業誘発効果!$C$10:$C$116,$B21,就業誘発効果!AB$10:AB$116)</f>
        <v>0</v>
      </c>
      <c r="Z21" s="424">
        <f>SUMIF(就業誘発効果!$C$10:$C$116,$B21,就業誘発効果!AC$10:AC$116)</f>
        <v>0</v>
      </c>
      <c r="AA21" s="424">
        <f>SUMIF(就業誘発効果!$C$10:$C$116,$B21,就業誘発効果!AD$10:AD$116)</f>
        <v>0</v>
      </c>
      <c r="AB21" s="424">
        <f>SUMIF(就業誘発効果!$C$10:$C$116,$B21,就業誘発効果!AE$10:AE$116)</f>
        <v>0</v>
      </c>
      <c r="AC21" s="424">
        <f>SUMIF(就業誘発効果!$C$10:$C$116,$B21,就業誘発効果!AF$10:AF$116)</f>
        <v>0</v>
      </c>
      <c r="AD21" s="424">
        <f>SUMIF(就業誘発効果!$C$10:$C$116,$B21,就業誘発効果!AG$10:AG$116)</f>
        <v>0</v>
      </c>
      <c r="AE21" s="424">
        <f>SUMIF(就業誘発効果!$C$10:$C$116,$B21,就業誘発効果!AH$10:AH$116)</f>
        <v>0</v>
      </c>
      <c r="AF21" s="424">
        <f>SUMIF(就業誘発効果!$C$10:$C$116,$B21,就業誘発効果!AI$10:AI$116)</f>
        <v>0</v>
      </c>
      <c r="AG21" s="424">
        <f>SUMIF(就業誘発効果!$C$10:$C$116,$B21,就業誘発効果!AJ$10:AJ$116)</f>
        <v>0</v>
      </c>
      <c r="AH21" s="424">
        <f>SUMIF(就業誘発効果!$C$10:$C$116,$B21,就業誘発効果!AK$10:AK$116)</f>
        <v>0</v>
      </c>
      <c r="AI21" s="424">
        <f>SUMIF(就業誘発効果!$C$10:$C$116,$B21,就業誘発効果!AL$10:AL$116)</f>
        <v>0</v>
      </c>
      <c r="AJ21" s="424">
        <f>SUMIF(就業誘発効果!$C$10:$C$116,$B21,就業誘発効果!AM$10:AM$116)</f>
        <v>0</v>
      </c>
      <c r="AK21" s="424">
        <f>SUMIF(就業誘発効果!$C$10:$C$116,$B21,就業誘発効果!AN$10:AN$116)</f>
        <v>0</v>
      </c>
      <c r="AL21" s="424">
        <f>SUMIF(就業誘発効果!$C$10:$C$116,$B21,就業誘発効果!AO$10:AO$116)</f>
        <v>0</v>
      </c>
      <c r="AM21" s="424">
        <f>SUMIF(就業誘発効果!$C$10:$C$116,$B21,就業誘発効果!AP$10:AP$116)</f>
        <v>0</v>
      </c>
      <c r="AN21" s="424">
        <f>SUMIF(就業誘発効果!$C$10:$C$116,$B21,就業誘発効果!AQ$10:AQ$116)</f>
        <v>0</v>
      </c>
      <c r="AO21" s="424">
        <f>SUMIF(就業誘発効果!$C$10:$C$116,$B21,就業誘発効果!AR$10:AR$116)</f>
        <v>0</v>
      </c>
      <c r="AP21" s="424">
        <f>SUMIF(就業誘発効果!$C$10:$C$116,$B21,就業誘発効果!AS$10:AS$116)</f>
        <v>0</v>
      </c>
      <c r="AQ21" s="424">
        <f>SUMIF(就業誘発効果!$C$10:$C$116,$B21,就業誘発効果!AT$10:AT$116)</f>
        <v>0</v>
      </c>
    </row>
    <row r="22" spans="1:43" s="81" customFormat="1">
      <c r="A22" s="135"/>
      <c r="B22" s="136" t="s">
        <v>439</v>
      </c>
      <c r="C22" s="215" t="s">
        <v>176</v>
      </c>
      <c r="D22" s="424">
        <f>SUMIF(就業誘発効果!$C$10:$C$116,$B22,就業誘発効果!G$10:G$116)</f>
        <v>0</v>
      </c>
      <c r="E22" s="424">
        <f>SUMIF(就業誘発効果!$C$10:$C$116,$B22,就業誘発効果!H$10:H$116)</f>
        <v>0</v>
      </c>
      <c r="F22" s="424">
        <f>SUMIF(就業誘発効果!$C$10:$C$116,$B22,就業誘発効果!I$10:I$116)</f>
        <v>0</v>
      </c>
      <c r="G22" s="424">
        <f>SUMIF(就業誘発効果!$C$10:$C$116,$B22,就業誘発効果!J$10:J$116)</f>
        <v>0</v>
      </c>
      <c r="H22" s="424">
        <f>SUMIF(就業誘発効果!$C$10:$C$116,$B22,就業誘発効果!K$10:K$116)</f>
        <v>0</v>
      </c>
      <c r="I22" s="424">
        <f>SUMIF(就業誘発効果!$C$10:$C$116,$B22,就業誘発効果!L$10:L$116)</f>
        <v>0</v>
      </c>
      <c r="J22" s="424">
        <f>SUMIF(就業誘発効果!$C$10:$C$116,$B22,就業誘発効果!M$10:M$116)</f>
        <v>0</v>
      </c>
      <c r="K22" s="424">
        <f>SUMIF(就業誘発効果!$C$10:$C$116,$B22,就業誘発効果!N$10:N$116)</f>
        <v>0</v>
      </c>
      <c r="L22" s="424">
        <f>SUMIF(就業誘発効果!$C$10:$C$116,$B22,就業誘発効果!O$10:O$116)</f>
        <v>0</v>
      </c>
      <c r="M22" s="424">
        <f>SUMIF(就業誘発効果!$C$10:$C$116,$B22,就業誘発効果!P$10:P$116)</f>
        <v>0</v>
      </c>
      <c r="N22" s="424">
        <f>SUMIF(就業誘発効果!$C$10:$C$116,$B22,就業誘発効果!Q$10:Q$116)</f>
        <v>0</v>
      </c>
      <c r="O22" s="424">
        <f>SUMIF(就業誘発効果!$C$10:$C$116,$B22,就業誘発効果!R$10:R$116)</f>
        <v>0</v>
      </c>
      <c r="P22" s="424">
        <f>SUMIF(就業誘発効果!$C$10:$C$116,$B22,就業誘発効果!S$10:S$116)</f>
        <v>0</v>
      </c>
      <c r="Q22" s="424">
        <f>SUMIF(就業誘発効果!$C$10:$C$116,$B22,就業誘発効果!T$10:T$116)</f>
        <v>0</v>
      </c>
      <c r="R22" s="424">
        <f>SUMIF(就業誘発効果!$C$10:$C$116,$B22,就業誘発効果!U$10:U$116)</f>
        <v>0</v>
      </c>
      <c r="S22" s="424">
        <f>SUMIF(就業誘発効果!$C$10:$C$116,$B22,就業誘発効果!V$10:V$116)</f>
        <v>0</v>
      </c>
      <c r="T22" s="424">
        <f>SUMIF(就業誘発効果!$C$10:$C$116,$B22,就業誘発効果!W$10:W$116)</f>
        <v>0</v>
      </c>
      <c r="U22" s="424">
        <f>SUMIF(就業誘発効果!$C$10:$C$116,$B22,就業誘発効果!X$10:X$116)</f>
        <v>0</v>
      </c>
      <c r="V22" s="424">
        <f>SUMIF(就業誘発効果!$C$10:$C$116,$B22,就業誘発効果!Y$10:Y$116)</f>
        <v>0</v>
      </c>
      <c r="W22" s="424">
        <f>SUMIF(就業誘発効果!$C$10:$C$116,$B22,就業誘発効果!Z$10:Z$116)</f>
        <v>0</v>
      </c>
      <c r="X22" s="424">
        <f>SUMIF(就業誘発効果!$C$10:$C$116,$B22,就業誘発効果!AA$10:AA$116)</f>
        <v>0</v>
      </c>
      <c r="Y22" s="424">
        <f>SUMIF(就業誘発効果!$C$10:$C$116,$B22,就業誘発効果!AB$10:AB$116)</f>
        <v>0</v>
      </c>
      <c r="Z22" s="424">
        <f>SUMIF(就業誘発効果!$C$10:$C$116,$B22,就業誘発効果!AC$10:AC$116)</f>
        <v>0</v>
      </c>
      <c r="AA22" s="424">
        <f>SUMIF(就業誘発効果!$C$10:$C$116,$B22,就業誘発効果!AD$10:AD$116)</f>
        <v>0</v>
      </c>
      <c r="AB22" s="424">
        <f>SUMIF(就業誘発効果!$C$10:$C$116,$B22,就業誘発効果!AE$10:AE$116)</f>
        <v>0</v>
      </c>
      <c r="AC22" s="424">
        <f>SUMIF(就業誘発効果!$C$10:$C$116,$B22,就業誘発効果!AF$10:AF$116)</f>
        <v>0</v>
      </c>
      <c r="AD22" s="424">
        <f>SUMIF(就業誘発効果!$C$10:$C$116,$B22,就業誘発効果!AG$10:AG$116)</f>
        <v>0</v>
      </c>
      <c r="AE22" s="424">
        <f>SUMIF(就業誘発効果!$C$10:$C$116,$B22,就業誘発効果!AH$10:AH$116)</f>
        <v>0</v>
      </c>
      <c r="AF22" s="424">
        <f>SUMIF(就業誘発効果!$C$10:$C$116,$B22,就業誘発効果!AI$10:AI$116)</f>
        <v>0</v>
      </c>
      <c r="AG22" s="424">
        <f>SUMIF(就業誘発効果!$C$10:$C$116,$B22,就業誘発効果!AJ$10:AJ$116)</f>
        <v>0</v>
      </c>
      <c r="AH22" s="424">
        <f>SUMIF(就業誘発効果!$C$10:$C$116,$B22,就業誘発効果!AK$10:AK$116)</f>
        <v>0</v>
      </c>
      <c r="AI22" s="424">
        <f>SUMIF(就業誘発効果!$C$10:$C$116,$B22,就業誘発効果!AL$10:AL$116)</f>
        <v>0</v>
      </c>
      <c r="AJ22" s="424">
        <f>SUMIF(就業誘発効果!$C$10:$C$116,$B22,就業誘発効果!AM$10:AM$116)</f>
        <v>0</v>
      </c>
      <c r="AK22" s="424">
        <f>SUMIF(就業誘発効果!$C$10:$C$116,$B22,就業誘発効果!AN$10:AN$116)</f>
        <v>0</v>
      </c>
      <c r="AL22" s="424">
        <f>SUMIF(就業誘発効果!$C$10:$C$116,$B22,就業誘発効果!AO$10:AO$116)</f>
        <v>0</v>
      </c>
      <c r="AM22" s="424">
        <f>SUMIF(就業誘発効果!$C$10:$C$116,$B22,就業誘発効果!AP$10:AP$116)</f>
        <v>0</v>
      </c>
      <c r="AN22" s="424">
        <f>SUMIF(就業誘発効果!$C$10:$C$116,$B22,就業誘発効果!AQ$10:AQ$116)</f>
        <v>0</v>
      </c>
      <c r="AO22" s="424">
        <f>SUMIF(就業誘発効果!$C$10:$C$116,$B22,就業誘発効果!AR$10:AR$116)</f>
        <v>0</v>
      </c>
      <c r="AP22" s="424">
        <f>SUMIF(就業誘発効果!$C$10:$C$116,$B22,就業誘発効果!AS$10:AS$116)</f>
        <v>0</v>
      </c>
      <c r="AQ22" s="424">
        <f>SUMIF(就業誘発効果!$C$10:$C$116,$B22,就業誘発効果!AT$10:AT$116)</f>
        <v>0</v>
      </c>
    </row>
    <row r="23" spans="1:43" s="81" customFormat="1">
      <c r="A23" s="135"/>
      <c r="B23" s="136" t="s">
        <v>440</v>
      </c>
      <c r="C23" s="215" t="s">
        <v>394</v>
      </c>
      <c r="D23" s="424">
        <f>SUMIF(就業誘発効果!$C$10:$C$116,$B23,就業誘発効果!G$10:G$116)</f>
        <v>0</v>
      </c>
      <c r="E23" s="424">
        <f>SUMIF(就業誘発効果!$C$10:$C$116,$B23,就業誘発効果!H$10:H$116)</f>
        <v>0</v>
      </c>
      <c r="F23" s="424">
        <f>SUMIF(就業誘発効果!$C$10:$C$116,$B23,就業誘発効果!I$10:I$116)</f>
        <v>0</v>
      </c>
      <c r="G23" s="424">
        <f>SUMIF(就業誘発効果!$C$10:$C$116,$B23,就業誘発効果!J$10:J$116)</f>
        <v>0</v>
      </c>
      <c r="H23" s="424">
        <f>SUMIF(就業誘発効果!$C$10:$C$116,$B23,就業誘発効果!K$10:K$116)</f>
        <v>0</v>
      </c>
      <c r="I23" s="424">
        <f>SUMIF(就業誘発効果!$C$10:$C$116,$B23,就業誘発効果!L$10:L$116)</f>
        <v>0</v>
      </c>
      <c r="J23" s="424">
        <f>SUMIF(就業誘発効果!$C$10:$C$116,$B23,就業誘発効果!M$10:M$116)</f>
        <v>0</v>
      </c>
      <c r="K23" s="424">
        <f>SUMIF(就業誘発効果!$C$10:$C$116,$B23,就業誘発効果!N$10:N$116)</f>
        <v>0</v>
      </c>
      <c r="L23" s="424">
        <f>SUMIF(就業誘発効果!$C$10:$C$116,$B23,就業誘発効果!O$10:O$116)</f>
        <v>0</v>
      </c>
      <c r="M23" s="424">
        <f>SUMIF(就業誘発効果!$C$10:$C$116,$B23,就業誘発効果!P$10:P$116)</f>
        <v>0</v>
      </c>
      <c r="N23" s="424">
        <f>SUMIF(就業誘発効果!$C$10:$C$116,$B23,就業誘発効果!Q$10:Q$116)</f>
        <v>0</v>
      </c>
      <c r="O23" s="424">
        <f>SUMIF(就業誘発効果!$C$10:$C$116,$B23,就業誘発効果!R$10:R$116)</f>
        <v>0</v>
      </c>
      <c r="P23" s="424">
        <f>SUMIF(就業誘発効果!$C$10:$C$116,$B23,就業誘発効果!S$10:S$116)</f>
        <v>0</v>
      </c>
      <c r="Q23" s="424">
        <f>SUMIF(就業誘発効果!$C$10:$C$116,$B23,就業誘発効果!T$10:T$116)</f>
        <v>0</v>
      </c>
      <c r="R23" s="424">
        <f>SUMIF(就業誘発効果!$C$10:$C$116,$B23,就業誘発効果!U$10:U$116)</f>
        <v>0</v>
      </c>
      <c r="S23" s="424">
        <f>SUMIF(就業誘発効果!$C$10:$C$116,$B23,就業誘発効果!V$10:V$116)</f>
        <v>0</v>
      </c>
      <c r="T23" s="424">
        <f>SUMIF(就業誘発効果!$C$10:$C$116,$B23,就業誘発効果!W$10:W$116)</f>
        <v>0</v>
      </c>
      <c r="U23" s="424">
        <f>SUMIF(就業誘発効果!$C$10:$C$116,$B23,就業誘発効果!X$10:X$116)</f>
        <v>0</v>
      </c>
      <c r="V23" s="424">
        <f>SUMIF(就業誘発効果!$C$10:$C$116,$B23,就業誘発効果!Y$10:Y$116)</f>
        <v>0</v>
      </c>
      <c r="W23" s="424">
        <f>SUMIF(就業誘発効果!$C$10:$C$116,$B23,就業誘発効果!Z$10:Z$116)</f>
        <v>0</v>
      </c>
      <c r="X23" s="424">
        <f>SUMIF(就業誘発効果!$C$10:$C$116,$B23,就業誘発効果!AA$10:AA$116)</f>
        <v>0</v>
      </c>
      <c r="Y23" s="424">
        <f>SUMIF(就業誘発効果!$C$10:$C$116,$B23,就業誘発効果!AB$10:AB$116)</f>
        <v>0</v>
      </c>
      <c r="Z23" s="424">
        <f>SUMIF(就業誘発効果!$C$10:$C$116,$B23,就業誘発効果!AC$10:AC$116)</f>
        <v>0</v>
      </c>
      <c r="AA23" s="424">
        <f>SUMIF(就業誘発効果!$C$10:$C$116,$B23,就業誘発効果!AD$10:AD$116)</f>
        <v>0</v>
      </c>
      <c r="AB23" s="424">
        <f>SUMIF(就業誘発効果!$C$10:$C$116,$B23,就業誘発効果!AE$10:AE$116)</f>
        <v>0</v>
      </c>
      <c r="AC23" s="424">
        <f>SUMIF(就業誘発効果!$C$10:$C$116,$B23,就業誘発効果!AF$10:AF$116)</f>
        <v>0</v>
      </c>
      <c r="AD23" s="424">
        <f>SUMIF(就業誘発効果!$C$10:$C$116,$B23,就業誘発効果!AG$10:AG$116)</f>
        <v>0</v>
      </c>
      <c r="AE23" s="424">
        <f>SUMIF(就業誘発効果!$C$10:$C$116,$B23,就業誘発効果!AH$10:AH$116)</f>
        <v>0</v>
      </c>
      <c r="AF23" s="424">
        <f>SUMIF(就業誘発効果!$C$10:$C$116,$B23,就業誘発効果!AI$10:AI$116)</f>
        <v>0</v>
      </c>
      <c r="AG23" s="424">
        <f>SUMIF(就業誘発効果!$C$10:$C$116,$B23,就業誘発効果!AJ$10:AJ$116)</f>
        <v>0</v>
      </c>
      <c r="AH23" s="424">
        <f>SUMIF(就業誘発効果!$C$10:$C$116,$B23,就業誘発効果!AK$10:AK$116)</f>
        <v>0</v>
      </c>
      <c r="AI23" s="424">
        <f>SUMIF(就業誘発効果!$C$10:$C$116,$B23,就業誘発効果!AL$10:AL$116)</f>
        <v>0</v>
      </c>
      <c r="AJ23" s="424">
        <f>SUMIF(就業誘発効果!$C$10:$C$116,$B23,就業誘発効果!AM$10:AM$116)</f>
        <v>0</v>
      </c>
      <c r="AK23" s="424">
        <f>SUMIF(就業誘発効果!$C$10:$C$116,$B23,就業誘発効果!AN$10:AN$116)</f>
        <v>0</v>
      </c>
      <c r="AL23" s="424">
        <f>SUMIF(就業誘発効果!$C$10:$C$116,$B23,就業誘発効果!AO$10:AO$116)</f>
        <v>0</v>
      </c>
      <c r="AM23" s="424">
        <f>SUMIF(就業誘発効果!$C$10:$C$116,$B23,就業誘発効果!AP$10:AP$116)</f>
        <v>0</v>
      </c>
      <c r="AN23" s="424">
        <f>SUMIF(就業誘発効果!$C$10:$C$116,$B23,就業誘発効果!AQ$10:AQ$116)</f>
        <v>0</v>
      </c>
      <c r="AO23" s="424">
        <f>SUMIF(就業誘発効果!$C$10:$C$116,$B23,就業誘発効果!AR$10:AR$116)</f>
        <v>0</v>
      </c>
      <c r="AP23" s="424">
        <f>SUMIF(就業誘発効果!$C$10:$C$116,$B23,就業誘発効果!AS$10:AS$116)</f>
        <v>0</v>
      </c>
      <c r="AQ23" s="424">
        <f>SUMIF(就業誘発効果!$C$10:$C$116,$B23,就業誘発効果!AT$10:AT$116)</f>
        <v>0</v>
      </c>
    </row>
    <row r="24" spans="1:43" s="81" customFormat="1">
      <c r="A24" s="135"/>
      <c r="B24" s="136" t="s">
        <v>441</v>
      </c>
      <c r="C24" s="215" t="s">
        <v>395</v>
      </c>
      <c r="D24" s="424">
        <f>SUMIF(就業誘発効果!$C$10:$C$116,$B24,就業誘発効果!G$10:G$116)</f>
        <v>0</v>
      </c>
      <c r="E24" s="424">
        <f>SUMIF(就業誘発効果!$C$10:$C$116,$B24,就業誘発効果!H$10:H$116)</f>
        <v>0</v>
      </c>
      <c r="F24" s="424">
        <f>SUMIF(就業誘発効果!$C$10:$C$116,$B24,就業誘発効果!I$10:I$116)</f>
        <v>0</v>
      </c>
      <c r="G24" s="424">
        <f>SUMIF(就業誘発効果!$C$10:$C$116,$B24,就業誘発効果!J$10:J$116)</f>
        <v>0</v>
      </c>
      <c r="H24" s="424">
        <f>SUMIF(就業誘発効果!$C$10:$C$116,$B24,就業誘発効果!K$10:K$116)</f>
        <v>0</v>
      </c>
      <c r="I24" s="424">
        <f>SUMIF(就業誘発効果!$C$10:$C$116,$B24,就業誘発効果!L$10:L$116)</f>
        <v>0</v>
      </c>
      <c r="J24" s="424">
        <f>SUMIF(就業誘発効果!$C$10:$C$116,$B24,就業誘発効果!M$10:M$116)</f>
        <v>0</v>
      </c>
      <c r="K24" s="424">
        <f>SUMIF(就業誘発効果!$C$10:$C$116,$B24,就業誘発効果!N$10:N$116)</f>
        <v>0</v>
      </c>
      <c r="L24" s="424">
        <f>SUMIF(就業誘発効果!$C$10:$C$116,$B24,就業誘発効果!O$10:O$116)</f>
        <v>0</v>
      </c>
      <c r="M24" s="424">
        <f>SUMIF(就業誘発効果!$C$10:$C$116,$B24,就業誘発効果!P$10:P$116)</f>
        <v>0</v>
      </c>
      <c r="N24" s="424">
        <f>SUMIF(就業誘発効果!$C$10:$C$116,$B24,就業誘発効果!Q$10:Q$116)</f>
        <v>0</v>
      </c>
      <c r="O24" s="424">
        <f>SUMIF(就業誘発効果!$C$10:$C$116,$B24,就業誘発効果!R$10:R$116)</f>
        <v>0</v>
      </c>
      <c r="P24" s="424">
        <f>SUMIF(就業誘発効果!$C$10:$C$116,$B24,就業誘発効果!S$10:S$116)</f>
        <v>0</v>
      </c>
      <c r="Q24" s="424">
        <f>SUMIF(就業誘発効果!$C$10:$C$116,$B24,就業誘発効果!T$10:T$116)</f>
        <v>0</v>
      </c>
      <c r="R24" s="424">
        <f>SUMIF(就業誘発効果!$C$10:$C$116,$B24,就業誘発効果!U$10:U$116)</f>
        <v>0</v>
      </c>
      <c r="S24" s="424">
        <f>SUMIF(就業誘発効果!$C$10:$C$116,$B24,就業誘発効果!V$10:V$116)</f>
        <v>0</v>
      </c>
      <c r="T24" s="424">
        <f>SUMIF(就業誘発効果!$C$10:$C$116,$B24,就業誘発効果!W$10:W$116)</f>
        <v>0</v>
      </c>
      <c r="U24" s="424">
        <f>SUMIF(就業誘発効果!$C$10:$C$116,$B24,就業誘発効果!X$10:X$116)</f>
        <v>0</v>
      </c>
      <c r="V24" s="424">
        <f>SUMIF(就業誘発効果!$C$10:$C$116,$B24,就業誘発効果!Y$10:Y$116)</f>
        <v>0</v>
      </c>
      <c r="W24" s="424">
        <f>SUMIF(就業誘発効果!$C$10:$C$116,$B24,就業誘発効果!Z$10:Z$116)</f>
        <v>0</v>
      </c>
      <c r="X24" s="424">
        <f>SUMIF(就業誘発効果!$C$10:$C$116,$B24,就業誘発効果!AA$10:AA$116)</f>
        <v>0</v>
      </c>
      <c r="Y24" s="424">
        <f>SUMIF(就業誘発効果!$C$10:$C$116,$B24,就業誘発効果!AB$10:AB$116)</f>
        <v>0</v>
      </c>
      <c r="Z24" s="424">
        <f>SUMIF(就業誘発効果!$C$10:$C$116,$B24,就業誘発効果!AC$10:AC$116)</f>
        <v>0</v>
      </c>
      <c r="AA24" s="424">
        <f>SUMIF(就業誘発効果!$C$10:$C$116,$B24,就業誘発効果!AD$10:AD$116)</f>
        <v>0</v>
      </c>
      <c r="AB24" s="424">
        <f>SUMIF(就業誘発効果!$C$10:$C$116,$B24,就業誘発効果!AE$10:AE$116)</f>
        <v>0</v>
      </c>
      <c r="AC24" s="424">
        <f>SUMIF(就業誘発効果!$C$10:$C$116,$B24,就業誘発効果!AF$10:AF$116)</f>
        <v>0</v>
      </c>
      <c r="AD24" s="424">
        <f>SUMIF(就業誘発効果!$C$10:$C$116,$B24,就業誘発効果!AG$10:AG$116)</f>
        <v>0</v>
      </c>
      <c r="AE24" s="424">
        <f>SUMIF(就業誘発効果!$C$10:$C$116,$B24,就業誘発効果!AH$10:AH$116)</f>
        <v>0</v>
      </c>
      <c r="AF24" s="424">
        <f>SUMIF(就業誘発効果!$C$10:$C$116,$B24,就業誘発効果!AI$10:AI$116)</f>
        <v>0</v>
      </c>
      <c r="AG24" s="424">
        <f>SUMIF(就業誘発効果!$C$10:$C$116,$B24,就業誘発効果!AJ$10:AJ$116)</f>
        <v>0</v>
      </c>
      <c r="AH24" s="424">
        <f>SUMIF(就業誘発効果!$C$10:$C$116,$B24,就業誘発効果!AK$10:AK$116)</f>
        <v>0</v>
      </c>
      <c r="AI24" s="424">
        <f>SUMIF(就業誘発効果!$C$10:$C$116,$B24,就業誘発効果!AL$10:AL$116)</f>
        <v>0</v>
      </c>
      <c r="AJ24" s="424">
        <f>SUMIF(就業誘発効果!$C$10:$C$116,$B24,就業誘発効果!AM$10:AM$116)</f>
        <v>0</v>
      </c>
      <c r="AK24" s="424">
        <f>SUMIF(就業誘発効果!$C$10:$C$116,$B24,就業誘発効果!AN$10:AN$116)</f>
        <v>0</v>
      </c>
      <c r="AL24" s="424">
        <f>SUMIF(就業誘発効果!$C$10:$C$116,$B24,就業誘発効果!AO$10:AO$116)</f>
        <v>0</v>
      </c>
      <c r="AM24" s="424">
        <f>SUMIF(就業誘発効果!$C$10:$C$116,$B24,就業誘発効果!AP$10:AP$116)</f>
        <v>0</v>
      </c>
      <c r="AN24" s="424">
        <f>SUMIF(就業誘発効果!$C$10:$C$116,$B24,就業誘発効果!AQ$10:AQ$116)</f>
        <v>0</v>
      </c>
      <c r="AO24" s="424">
        <f>SUMIF(就業誘発効果!$C$10:$C$116,$B24,就業誘発効果!AR$10:AR$116)</f>
        <v>0</v>
      </c>
      <c r="AP24" s="424">
        <f>SUMIF(就業誘発効果!$C$10:$C$116,$B24,就業誘発効果!AS$10:AS$116)</f>
        <v>0</v>
      </c>
      <c r="AQ24" s="424">
        <f>SUMIF(就業誘発効果!$C$10:$C$116,$B24,就業誘発効果!AT$10:AT$116)</f>
        <v>0</v>
      </c>
    </row>
    <row r="25" spans="1:43" s="81" customFormat="1">
      <c r="A25" s="135"/>
      <c r="B25" s="136" t="s">
        <v>442</v>
      </c>
      <c r="C25" s="215" t="s">
        <v>396</v>
      </c>
      <c r="D25" s="424">
        <f>SUMIF(就業誘発効果!$C$10:$C$116,$B25,就業誘発効果!G$10:G$116)</f>
        <v>0</v>
      </c>
      <c r="E25" s="424">
        <f>SUMIF(就業誘発効果!$C$10:$C$116,$B25,就業誘発効果!H$10:H$116)</f>
        <v>0</v>
      </c>
      <c r="F25" s="424">
        <f>SUMIF(就業誘発効果!$C$10:$C$116,$B25,就業誘発効果!I$10:I$116)</f>
        <v>0</v>
      </c>
      <c r="G25" s="424">
        <f>SUMIF(就業誘発効果!$C$10:$C$116,$B25,就業誘発効果!J$10:J$116)</f>
        <v>0</v>
      </c>
      <c r="H25" s="424">
        <f>SUMIF(就業誘発効果!$C$10:$C$116,$B25,就業誘発効果!K$10:K$116)</f>
        <v>0</v>
      </c>
      <c r="I25" s="424">
        <f>SUMIF(就業誘発効果!$C$10:$C$116,$B25,就業誘発効果!L$10:L$116)</f>
        <v>0</v>
      </c>
      <c r="J25" s="424">
        <f>SUMIF(就業誘発効果!$C$10:$C$116,$B25,就業誘発効果!M$10:M$116)</f>
        <v>0</v>
      </c>
      <c r="K25" s="424">
        <f>SUMIF(就業誘発効果!$C$10:$C$116,$B25,就業誘発効果!N$10:N$116)</f>
        <v>0</v>
      </c>
      <c r="L25" s="424">
        <f>SUMIF(就業誘発効果!$C$10:$C$116,$B25,就業誘発効果!O$10:O$116)</f>
        <v>0</v>
      </c>
      <c r="M25" s="424">
        <f>SUMIF(就業誘発効果!$C$10:$C$116,$B25,就業誘発効果!P$10:P$116)</f>
        <v>0</v>
      </c>
      <c r="N25" s="424">
        <f>SUMIF(就業誘発効果!$C$10:$C$116,$B25,就業誘発効果!Q$10:Q$116)</f>
        <v>0</v>
      </c>
      <c r="O25" s="424">
        <f>SUMIF(就業誘発効果!$C$10:$C$116,$B25,就業誘発効果!R$10:R$116)</f>
        <v>0</v>
      </c>
      <c r="P25" s="424">
        <f>SUMIF(就業誘発効果!$C$10:$C$116,$B25,就業誘発効果!S$10:S$116)</f>
        <v>0</v>
      </c>
      <c r="Q25" s="424">
        <f>SUMIF(就業誘発効果!$C$10:$C$116,$B25,就業誘発効果!T$10:T$116)</f>
        <v>0</v>
      </c>
      <c r="R25" s="424">
        <f>SUMIF(就業誘発効果!$C$10:$C$116,$B25,就業誘発効果!U$10:U$116)</f>
        <v>0</v>
      </c>
      <c r="S25" s="424">
        <f>SUMIF(就業誘発効果!$C$10:$C$116,$B25,就業誘発効果!V$10:V$116)</f>
        <v>0</v>
      </c>
      <c r="T25" s="424">
        <f>SUMIF(就業誘発効果!$C$10:$C$116,$B25,就業誘発効果!W$10:W$116)</f>
        <v>0</v>
      </c>
      <c r="U25" s="424">
        <f>SUMIF(就業誘発効果!$C$10:$C$116,$B25,就業誘発効果!X$10:X$116)</f>
        <v>0</v>
      </c>
      <c r="V25" s="424">
        <f>SUMIF(就業誘発効果!$C$10:$C$116,$B25,就業誘発効果!Y$10:Y$116)</f>
        <v>0</v>
      </c>
      <c r="W25" s="424">
        <f>SUMIF(就業誘発効果!$C$10:$C$116,$B25,就業誘発効果!Z$10:Z$116)</f>
        <v>0</v>
      </c>
      <c r="X25" s="424">
        <f>SUMIF(就業誘発効果!$C$10:$C$116,$B25,就業誘発効果!AA$10:AA$116)</f>
        <v>0</v>
      </c>
      <c r="Y25" s="424">
        <f>SUMIF(就業誘発効果!$C$10:$C$116,$B25,就業誘発効果!AB$10:AB$116)</f>
        <v>0</v>
      </c>
      <c r="Z25" s="424">
        <f>SUMIF(就業誘発効果!$C$10:$C$116,$B25,就業誘発効果!AC$10:AC$116)</f>
        <v>0</v>
      </c>
      <c r="AA25" s="424">
        <f>SUMIF(就業誘発効果!$C$10:$C$116,$B25,就業誘発効果!AD$10:AD$116)</f>
        <v>0</v>
      </c>
      <c r="AB25" s="424">
        <f>SUMIF(就業誘発効果!$C$10:$C$116,$B25,就業誘発効果!AE$10:AE$116)</f>
        <v>0</v>
      </c>
      <c r="AC25" s="424">
        <f>SUMIF(就業誘発効果!$C$10:$C$116,$B25,就業誘発効果!AF$10:AF$116)</f>
        <v>0</v>
      </c>
      <c r="AD25" s="424">
        <f>SUMIF(就業誘発効果!$C$10:$C$116,$B25,就業誘発効果!AG$10:AG$116)</f>
        <v>0</v>
      </c>
      <c r="AE25" s="424">
        <f>SUMIF(就業誘発効果!$C$10:$C$116,$B25,就業誘発効果!AH$10:AH$116)</f>
        <v>0</v>
      </c>
      <c r="AF25" s="424">
        <f>SUMIF(就業誘発効果!$C$10:$C$116,$B25,就業誘発効果!AI$10:AI$116)</f>
        <v>0</v>
      </c>
      <c r="AG25" s="424">
        <f>SUMIF(就業誘発効果!$C$10:$C$116,$B25,就業誘発効果!AJ$10:AJ$116)</f>
        <v>0</v>
      </c>
      <c r="AH25" s="424">
        <f>SUMIF(就業誘発効果!$C$10:$C$116,$B25,就業誘発効果!AK$10:AK$116)</f>
        <v>0</v>
      </c>
      <c r="AI25" s="424">
        <f>SUMIF(就業誘発効果!$C$10:$C$116,$B25,就業誘発効果!AL$10:AL$116)</f>
        <v>0</v>
      </c>
      <c r="AJ25" s="424">
        <f>SUMIF(就業誘発効果!$C$10:$C$116,$B25,就業誘発効果!AM$10:AM$116)</f>
        <v>0</v>
      </c>
      <c r="AK25" s="424">
        <f>SUMIF(就業誘発効果!$C$10:$C$116,$B25,就業誘発効果!AN$10:AN$116)</f>
        <v>0</v>
      </c>
      <c r="AL25" s="424">
        <f>SUMIF(就業誘発効果!$C$10:$C$116,$B25,就業誘発効果!AO$10:AO$116)</f>
        <v>0</v>
      </c>
      <c r="AM25" s="424">
        <f>SUMIF(就業誘発効果!$C$10:$C$116,$B25,就業誘発効果!AP$10:AP$116)</f>
        <v>0</v>
      </c>
      <c r="AN25" s="424">
        <f>SUMIF(就業誘発効果!$C$10:$C$116,$B25,就業誘発効果!AQ$10:AQ$116)</f>
        <v>0</v>
      </c>
      <c r="AO25" s="424">
        <f>SUMIF(就業誘発効果!$C$10:$C$116,$B25,就業誘発効果!AR$10:AR$116)</f>
        <v>0</v>
      </c>
      <c r="AP25" s="424">
        <f>SUMIF(就業誘発効果!$C$10:$C$116,$B25,就業誘発効果!AS$10:AS$116)</f>
        <v>0</v>
      </c>
      <c r="AQ25" s="424">
        <f>SUMIF(就業誘発効果!$C$10:$C$116,$B25,就業誘発効果!AT$10:AT$116)</f>
        <v>0</v>
      </c>
    </row>
    <row r="26" spans="1:43" s="81" customFormat="1">
      <c r="A26" s="135"/>
      <c r="B26" s="136" t="s">
        <v>443</v>
      </c>
      <c r="C26" s="215" t="s">
        <v>178</v>
      </c>
      <c r="D26" s="424">
        <f>SUMIF(就業誘発効果!$C$10:$C$116,$B26,就業誘発効果!G$10:G$116)</f>
        <v>0</v>
      </c>
      <c r="E26" s="424">
        <f>SUMIF(就業誘発効果!$C$10:$C$116,$B26,就業誘発効果!H$10:H$116)</f>
        <v>0</v>
      </c>
      <c r="F26" s="424">
        <f>SUMIF(就業誘発効果!$C$10:$C$116,$B26,就業誘発効果!I$10:I$116)</f>
        <v>0</v>
      </c>
      <c r="G26" s="424">
        <f>SUMIF(就業誘発効果!$C$10:$C$116,$B26,就業誘発効果!J$10:J$116)</f>
        <v>0</v>
      </c>
      <c r="H26" s="424">
        <f>SUMIF(就業誘発効果!$C$10:$C$116,$B26,就業誘発効果!K$10:K$116)</f>
        <v>0</v>
      </c>
      <c r="I26" s="424">
        <f>SUMIF(就業誘発効果!$C$10:$C$116,$B26,就業誘発効果!L$10:L$116)</f>
        <v>0</v>
      </c>
      <c r="J26" s="424">
        <f>SUMIF(就業誘発効果!$C$10:$C$116,$B26,就業誘発効果!M$10:M$116)</f>
        <v>0</v>
      </c>
      <c r="K26" s="424">
        <f>SUMIF(就業誘発効果!$C$10:$C$116,$B26,就業誘発効果!N$10:N$116)</f>
        <v>0</v>
      </c>
      <c r="L26" s="424">
        <f>SUMIF(就業誘発効果!$C$10:$C$116,$B26,就業誘発効果!O$10:O$116)</f>
        <v>0</v>
      </c>
      <c r="M26" s="424">
        <f>SUMIF(就業誘発効果!$C$10:$C$116,$B26,就業誘発効果!P$10:P$116)</f>
        <v>0</v>
      </c>
      <c r="N26" s="424">
        <f>SUMIF(就業誘発効果!$C$10:$C$116,$B26,就業誘発効果!Q$10:Q$116)</f>
        <v>0</v>
      </c>
      <c r="O26" s="424">
        <f>SUMIF(就業誘発効果!$C$10:$C$116,$B26,就業誘発効果!R$10:R$116)</f>
        <v>0</v>
      </c>
      <c r="P26" s="424">
        <f>SUMIF(就業誘発効果!$C$10:$C$116,$B26,就業誘発効果!S$10:S$116)</f>
        <v>0</v>
      </c>
      <c r="Q26" s="424">
        <f>SUMIF(就業誘発効果!$C$10:$C$116,$B26,就業誘発効果!T$10:T$116)</f>
        <v>0</v>
      </c>
      <c r="R26" s="424">
        <f>SUMIF(就業誘発効果!$C$10:$C$116,$B26,就業誘発効果!U$10:U$116)</f>
        <v>0</v>
      </c>
      <c r="S26" s="424">
        <f>SUMIF(就業誘発効果!$C$10:$C$116,$B26,就業誘発効果!V$10:V$116)</f>
        <v>0</v>
      </c>
      <c r="T26" s="424">
        <f>SUMIF(就業誘発効果!$C$10:$C$116,$B26,就業誘発効果!W$10:W$116)</f>
        <v>0</v>
      </c>
      <c r="U26" s="424">
        <f>SUMIF(就業誘発効果!$C$10:$C$116,$B26,就業誘発効果!X$10:X$116)</f>
        <v>0</v>
      </c>
      <c r="V26" s="424">
        <f>SUMIF(就業誘発効果!$C$10:$C$116,$B26,就業誘発効果!Y$10:Y$116)</f>
        <v>0</v>
      </c>
      <c r="W26" s="424">
        <f>SUMIF(就業誘発効果!$C$10:$C$116,$B26,就業誘発効果!Z$10:Z$116)</f>
        <v>0</v>
      </c>
      <c r="X26" s="424">
        <f>SUMIF(就業誘発効果!$C$10:$C$116,$B26,就業誘発効果!AA$10:AA$116)</f>
        <v>0</v>
      </c>
      <c r="Y26" s="424">
        <f>SUMIF(就業誘発効果!$C$10:$C$116,$B26,就業誘発効果!AB$10:AB$116)</f>
        <v>0</v>
      </c>
      <c r="Z26" s="424">
        <f>SUMIF(就業誘発効果!$C$10:$C$116,$B26,就業誘発効果!AC$10:AC$116)</f>
        <v>0</v>
      </c>
      <c r="AA26" s="424">
        <f>SUMIF(就業誘発効果!$C$10:$C$116,$B26,就業誘発効果!AD$10:AD$116)</f>
        <v>0</v>
      </c>
      <c r="AB26" s="424">
        <f>SUMIF(就業誘発効果!$C$10:$C$116,$B26,就業誘発効果!AE$10:AE$116)</f>
        <v>0</v>
      </c>
      <c r="AC26" s="424">
        <f>SUMIF(就業誘発効果!$C$10:$C$116,$B26,就業誘発効果!AF$10:AF$116)</f>
        <v>0</v>
      </c>
      <c r="AD26" s="424">
        <f>SUMIF(就業誘発効果!$C$10:$C$116,$B26,就業誘発効果!AG$10:AG$116)</f>
        <v>0</v>
      </c>
      <c r="AE26" s="424">
        <f>SUMIF(就業誘発効果!$C$10:$C$116,$B26,就業誘発効果!AH$10:AH$116)</f>
        <v>0</v>
      </c>
      <c r="AF26" s="424">
        <f>SUMIF(就業誘発効果!$C$10:$C$116,$B26,就業誘発効果!AI$10:AI$116)</f>
        <v>0</v>
      </c>
      <c r="AG26" s="424">
        <f>SUMIF(就業誘発効果!$C$10:$C$116,$B26,就業誘発効果!AJ$10:AJ$116)</f>
        <v>0</v>
      </c>
      <c r="AH26" s="424">
        <f>SUMIF(就業誘発効果!$C$10:$C$116,$B26,就業誘発効果!AK$10:AK$116)</f>
        <v>0</v>
      </c>
      <c r="AI26" s="424">
        <f>SUMIF(就業誘発効果!$C$10:$C$116,$B26,就業誘発効果!AL$10:AL$116)</f>
        <v>0</v>
      </c>
      <c r="AJ26" s="424">
        <f>SUMIF(就業誘発効果!$C$10:$C$116,$B26,就業誘発効果!AM$10:AM$116)</f>
        <v>0</v>
      </c>
      <c r="AK26" s="424">
        <f>SUMIF(就業誘発効果!$C$10:$C$116,$B26,就業誘発効果!AN$10:AN$116)</f>
        <v>0</v>
      </c>
      <c r="AL26" s="424">
        <f>SUMIF(就業誘発効果!$C$10:$C$116,$B26,就業誘発効果!AO$10:AO$116)</f>
        <v>0</v>
      </c>
      <c r="AM26" s="424">
        <f>SUMIF(就業誘発効果!$C$10:$C$116,$B26,就業誘発効果!AP$10:AP$116)</f>
        <v>0</v>
      </c>
      <c r="AN26" s="424">
        <f>SUMIF(就業誘発効果!$C$10:$C$116,$B26,就業誘発効果!AQ$10:AQ$116)</f>
        <v>0</v>
      </c>
      <c r="AO26" s="424">
        <f>SUMIF(就業誘発効果!$C$10:$C$116,$B26,就業誘発効果!AR$10:AR$116)</f>
        <v>0</v>
      </c>
      <c r="AP26" s="424">
        <f>SUMIF(就業誘発効果!$C$10:$C$116,$B26,就業誘発効果!AS$10:AS$116)</f>
        <v>0</v>
      </c>
      <c r="AQ26" s="424">
        <f>SUMIF(就業誘発効果!$C$10:$C$116,$B26,就業誘発効果!AT$10:AT$116)</f>
        <v>0</v>
      </c>
    </row>
    <row r="27" spans="1:43" s="81" customFormat="1">
      <c r="A27" s="135"/>
      <c r="B27" s="136" t="s">
        <v>444</v>
      </c>
      <c r="C27" s="215" t="s">
        <v>177</v>
      </c>
      <c r="D27" s="424">
        <f>SUMIF(就業誘発効果!$C$10:$C$116,$B27,就業誘発効果!G$10:G$116)</f>
        <v>0</v>
      </c>
      <c r="E27" s="424">
        <f>SUMIF(就業誘発効果!$C$10:$C$116,$B27,就業誘発効果!H$10:H$116)</f>
        <v>0</v>
      </c>
      <c r="F27" s="424">
        <f>SUMIF(就業誘発効果!$C$10:$C$116,$B27,就業誘発効果!I$10:I$116)</f>
        <v>0</v>
      </c>
      <c r="G27" s="424">
        <f>SUMIF(就業誘発効果!$C$10:$C$116,$B27,就業誘発効果!J$10:J$116)</f>
        <v>0</v>
      </c>
      <c r="H27" s="424">
        <f>SUMIF(就業誘発効果!$C$10:$C$116,$B27,就業誘発効果!K$10:K$116)</f>
        <v>0</v>
      </c>
      <c r="I27" s="424">
        <f>SUMIF(就業誘発効果!$C$10:$C$116,$B27,就業誘発効果!L$10:L$116)</f>
        <v>0</v>
      </c>
      <c r="J27" s="424">
        <f>SUMIF(就業誘発効果!$C$10:$C$116,$B27,就業誘発効果!M$10:M$116)</f>
        <v>0</v>
      </c>
      <c r="K27" s="424">
        <f>SUMIF(就業誘発効果!$C$10:$C$116,$B27,就業誘発効果!N$10:N$116)</f>
        <v>0</v>
      </c>
      <c r="L27" s="424">
        <f>SUMIF(就業誘発効果!$C$10:$C$116,$B27,就業誘発効果!O$10:O$116)</f>
        <v>0</v>
      </c>
      <c r="M27" s="424">
        <f>SUMIF(就業誘発効果!$C$10:$C$116,$B27,就業誘発効果!P$10:P$116)</f>
        <v>0</v>
      </c>
      <c r="N27" s="424">
        <f>SUMIF(就業誘発効果!$C$10:$C$116,$B27,就業誘発効果!Q$10:Q$116)</f>
        <v>0</v>
      </c>
      <c r="O27" s="424">
        <f>SUMIF(就業誘発効果!$C$10:$C$116,$B27,就業誘発効果!R$10:R$116)</f>
        <v>0</v>
      </c>
      <c r="P27" s="424">
        <f>SUMIF(就業誘発効果!$C$10:$C$116,$B27,就業誘発効果!S$10:S$116)</f>
        <v>0</v>
      </c>
      <c r="Q27" s="424">
        <f>SUMIF(就業誘発効果!$C$10:$C$116,$B27,就業誘発効果!T$10:T$116)</f>
        <v>0</v>
      </c>
      <c r="R27" s="424">
        <f>SUMIF(就業誘発効果!$C$10:$C$116,$B27,就業誘発効果!U$10:U$116)</f>
        <v>0</v>
      </c>
      <c r="S27" s="424">
        <f>SUMIF(就業誘発効果!$C$10:$C$116,$B27,就業誘発効果!V$10:V$116)</f>
        <v>0</v>
      </c>
      <c r="T27" s="424">
        <f>SUMIF(就業誘発効果!$C$10:$C$116,$B27,就業誘発効果!W$10:W$116)</f>
        <v>0</v>
      </c>
      <c r="U27" s="424">
        <f>SUMIF(就業誘発効果!$C$10:$C$116,$B27,就業誘発効果!X$10:X$116)</f>
        <v>0</v>
      </c>
      <c r="V27" s="424">
        <f>SUMIF(就業誘発効果!$C$10:$C$116,$B27,就業誘発効果!Y$10:Y$116)</f>
        <v>0</v>
      </c>
      <c r="W27" s="424">
        <f>SUMIF(就業誘発効果!$C$10:$C$116,$B27,就業誘発効果!Z$10:Z$116)</f>
        <v>0</v>
      </c>
      <c r="X27" s="424">
        <f>SUMIF(就業誘発効果!$C$10:$C$116,$B27,就業誘発効果!AA$10:AA$116)</f>
        <v>0</v>
      </c>
      <c r="Y27" s="424">
        <f>SUMIF(就業誘発効果!$C$10:$C$116,$B27,就業誘発効果!AB$10:AB$116)</f>
        <v>0</v>
      </c>
      <c r="Z27" s="424">
        <f>SUMIF(就業誘発効果!$C$10:$C$116,$B27,就業誘発効果!AC$10:AC$116)</f>
        <v>0</v>
      </c>
      <c r="AA27" s="424">
        <f>SUMIF(就業誘発効果!$C$10:$C$116,$B27,就業誘発効果!AD$10:AD$116)</f>
        <v>0</v>
      </c>
      <c r="AB27" s="424">
        <f>SUMIF(就業誘発効果!$C$10:$C$116,$B27,就業誘発効果!AE$10:AE$116)</f>
        <v>0</v>
      </c>
      <c r="AC27" s="424">
        <f>SUMIF(就業誘発効果!$C$10:$C$116,$B27,就業誘発効果!AF$10:AF$116)</f>
        <v>0</v>
      </c>
      <c r="AD27" s="424">
        <f>SUMIF(就業誘発効果!$C$10:$C$116,$B27,就業誘発効果!AG$10:AG$116)</f>
        <v>0</v>
      </c>
      <c r="AE27" s="424">
        <f>SUMIF(就業誘発効果!$C$10:$C$116,$B27,就業誘発効果!AH$10:AH$116)</f>
        <v>0</v>
      </c>
      <c r="AF27" s="424">
        <f>SUMIF(就業誘発効果!$C$10:$C$116,$B27,就業誘発効果!AI$10:AI$116)</f>
        <v>0</v>
      </c>
      <c r="AG27" s="424">
        <f>SUMIF(就業誘発効果!$C$10:$C$116,$B27,就業誘発効果!AJ$10:AJ$116)</f>
        <v>0</v>
      </c>
      <c r="AH27" s="424">
        <f>SUMIF(就業誘発効果!$C$10:$C$116,$B27,就業誘発効果!AK$10:AK$116)</f>
        <v>0</v>
      </c>
      <c r="AI27" s="424">
        <f>SUMIF(就業誘発効果!$C$10:$C$116,$B27,就業誘発効果!AL$10:AL$116)</f>
        <v>0</v>
      </c>
      <c r="AJ27" s="424">
        <f>SUMIF(就業誘発効果!$C$10:$C$116,$B27,就業誘発効果!AM$10:AM$116)</f>
        <v>0</v>
      </c>
      <c r="AK27" s="424">
        <f>SUMIF(就業誘発効果!$C$10:$C$116,$B27,就業誘発効果!AN$10:AN$116)</f>
        <v>0</v>
      </c>
      <c r="AL27" s="424">
        <f>SUMIF(就業誘発効果!$C$10:$C$116,$B27,就業誘発効果!AO$10:AO$116)</f>
        <v>0</v>
      </c>
      <c r="AM27" s="424">
        <f>SUMIF(就業誘発効果!$C$10:$C$116,$B27,就業誘発効果!AP$10:AP$116)</f>
        <v>0</v>
      </c>
      <c r="AN27" s="424">
        <f>SUMIF(就業誘発効果!$C$10:$C$116,$B27,就業誘発効果!AQ$10:AQ$116)</f>
        <v>0</v>
      </c>
      <c r="AO27" s="424">
        <f>SUMIF(就業誘発効果!$C$10:$C$116,$B27,就業誘発効果!AR$10:AR$116)</f>
        <v>0</v>
      </c>
      <c r="AP27" s="424">
        <f>SUMIF(就業誘発効果!$C$10:$C$116,$B27,就業誘発効果!AS$10:AS$116)</f>
        <v>0</v>
      </c>
      <c r="AQ27" s="424">
        <f>SUMIF(就業誘発効果!$C$10:$C$116,$B27,就業誘発効果!AT$10:AT$116)</f>
        <v>0</v>
      </c>
    </row>
    <row r="28" spans="1:43" s="81" customFormat="1">
      <c r="A28" s="135"/>
      <c r="B28" s="136" t="s">
        <v>445</v>
      </c>
      <c r="C28" s="215" t="s">
        <v>635</v>
      </c>
      <c r="D28" s="424">
        <f>SUMIF(就業誘発効果!$C$10:$C$116,$B28,就業誘発効果!G$10:G$116)</f>
        <v>0</v>
      </c>
      <c r="E28" s="424">
        <f>SUMIF(就業誘発効果!$C$10:$C$116,$B28,就業誘発効果!H$10:H$116)</f>
        <v>0</v>
      </c>
      <c r="F28" s="424">
        <f>SUMIF(就業誘発効果!$C$10:$C$116,$B28,就業誘発効果!I$10:I$116)</f>
        <v>0</v>
      </c>
      <c r="G28" s="424">
        <f>SUMIF(就業誘発効果!$C$10:$C$116,$B28,就業誘発効果!J$10:J$116)</f>
        <v>0</v>
      </c>
      <c r="H28" s="424">
        <f>SUMIF(就業誘発効果!$C$10:$C$116,$B28,就業誘発効果!K$10:K$116)</f>
        <v>0</v>
      </c>
      <c r="I28" s="424">
        <f>SUMIF(就業誘発効果!$C$10:$C$116,$B28,就業誘発効果!L$10:L$116)</f>
        <v>0</v>
      </c>
      <c r="J28" s="424">
        <f>SUMIF(就業誘発効果!$C$10:$C$116,$B28,就業誘発効果!M$10:M$116)</f>
        <v>0</v>
      </c>
      <c r="K28" s="424">
        <f>SUMIF(就業誘発効果!$C$10:$C$116,$B28,就業誘発効果!N$10:N$116)</f>
        <v>0</v>
      </c>
      <c r="L28" s="424">
        <f>SUMIF(就業誘発効果!$C$10:$C$116,$B28,就業誘発効果!O$10:O$116)</f>
        <v>0</v>
      </c>
      <c r="M28" s="424">
        <f>SUMIF(就業誘発効果!$C$10:$C$116,$B28,就業誘発効果!P$10:P$116)</f>
        <v>0</v>
      </c>
      <c r="N28" s="424">
        <f>SUMIF(就業誘発効果!$C$10:$C$116,$B28,就業誘発効果!Q$10:Q$116)</f>
        <v>0</v>
      </c>
      <c r="O28" s="424">
        <f>SUMIF(就業誘発効果!$C$10:$C$116,$B28,就業誘発効果!R$10:R$116)</f>
        <v>0</v>
      </c>
      <c r="P28" s="424">
        <f>SUMIF(就業誘発効果!$C$10:$C$116,$B28,就業誘発効果!S$10:S$116)</f>
        <v>0</v>
      </c>
      <c r="Q28" s="424">
        <f>SUMIF(就業誘発効果!$C$10:$C$116,$B28,就業誘発効果!T$10:T$116)</f>
        <v>0</v>
      </c>
      <c r="R28" s="424">
        <f>SUMIF(就業誘発効果!$C$10:$C$116,$B28,就業誘発効果!U$10:U$116)</f>
        <v>0</v>
      </c>
      <c r="S28" s="424">
        <f>SUMIF(就業誘発効果!$C$10:$C$116,$B28,就業誘発効果!V$10:V$116)</f>
        <v>0</v>
      </c>
      <c r="T28" s="424">
        <f>SUMIF(就業誘発効果!$C$10:$C$116,$B28,就業誘発効果!W$10:W$116)</f>
        <v>0</v>
      </c>
      <c r="U28" s="424">
        <f>SUMIF(就業誘発効果!$C$10:$C$116,$B28,就業誘発効果!X$10:X$116)</f>
        <v>0</v>
      </c>
      <c r="V28" s="424">
        <f>SUMIF(就業誘発効果!$C$10:$C$116,$B28,就業誘発効果!Y$10:Y$116)</f>
        <v>0</v>
      </c>
      <c r="W28" s="424">
        <f>SUMIF(就業誘発効果!$C$10:$C$116,$B28,就業誘発効果!Z$10:Z$116)</f>
        <v>0</v>
      </c>
      <c r="X28" s="424">
        <f>SUMIF(就業誘発効果!$C$10:$C$116,$B28,就業誘発効果!AA$10:AA$116)</f>
        <v>0</v>
      </c>
      <c r="Y28" s="424">
        <f>SUMIF(就業誘発効果!$C$10:$C$116,$B28,就業誘発効果!AB$10:AB$116)</f>
        <v>0</v>
      </c>
      <c r="Z28" s="424">
        <f>SUMIF(就業誘発効果!$C$10:$C$116,$B28,就業誘発効果!AC$10:AC$116)</f>
        <v>0</v>
      </c>
      <c r="AA28" s="424">
        <f>SUMIF(就業誘発効果!$C$10:$C$116,$B28,就業誘発効果!AD$10:AD$116)</f>
        <v>0</v>
      </c>
      <c r="AB28" s="424">
        <f>SUMIF(就業誘発効果!$C$10:$C$116,$B28,就業誘発効果!AE$10:AE$116)</f>
        <v>0</v>
      </c>
      <c r="AC28" s="424">
        <f>SUMIF(就業誘発効果!$C$10:$C$116,$B28,就業誘発効果!AF$10:AF$116)</f>
        <v>0</v>
      </c>
      <c r="AD28" s="424">
        <f>SUMIF(就業誘発効果!$C$10:$C$116,$B28,就業誘発効果!AG$10:AG$116)</f>
        <v>0</v>
      </c>
      <c r="AE28" s="424">
        <f>SUMIF(就業誘発効果!$C$10:$C$116,$B28,就業誘発効果!AH$10:AH$116)</f>
        <v>0</v>
      </c>
      <c r="AF28" s="424">
        <f>SUMIF(就業誘発効果!$C$10:$C$116,$B28,就業誘発効果!AI$10:AI$116)</f>
        <v>0</v>
      </c>
      <c r="AG28" s="424">
        <f>SUMIF(就業誘発効果!$C$10:$C$116,$B28,就業誘発効果!AJ$10:AJ$116)</f>
        <v>0</v>
      </c>
      <c r="AH28" s="424">
        <f>SUMIF(就業誘発効果!$C$10:$C$116,$B28,就業誘発効果!AK$10:AK$116)</f>
        <v>0</v>
      </c>
      <c r="AI28" s="424">
        <f>SUMIF(就業誘発効果!$C$10:$C$116,$B28,就業誘発効果!AL$10:AL$116)</f>
        <v>0</v>
      </c>
      <c r="AJ28" s="424">
        <f>SUMIF(就業誘発効果!$C$10:$C$116,$B28,就業誘発効果!AM$10:AM$116)</f>
        <v>0</v>
      </c>
      <c r="AK28" s="424">
        <f>SUMIF(就業誘発効果!$C$10:$C$116,$B28,就業誘発効果!AN$10:AN$116)</f>
        <v>0</v>
      </c>
      <c r="AL28" s="424">
        <f>SUMIF(就業誘発効果!$C$10:$C$116,$B28,就業誘発効果!AO$10:AO$116)</f>
        <v>0</v>
      </c>
      <c r="AM28" s="424">
        <f>SUMIF(就業誘発効果!$C$10:$C$116,$B28,就業誘発効果!AP$10:AP$116)</f>
        <v>0</v>
      </c>
      <c r="AN28" s="424">
        <f>SUMIF(就業誘発効果!$C$10:$C$116,$B28,就業誘発効果!AQ$10:AQ$116)</f>
        <v>0</v>
      </c>
      <c r="AO28" s="424">
        <f>SUMIF(就業誘発効果!$C$10:$C$116,$B28,就業誘発効果!AR$10:AR$116)</f>
        <v>0</v>
      </c>
      <c r="AP28" s="424">
        <f>SUMIF(就業誘発効果!$C$10:$C$116,$B28,就業誘発効果!AS$10:AS$116)</f>
        <v>0</v>
      </c>
      <c r="AQ28" s="424">
        <f>SUMIF(就業誘発効果!$C$10:$C$116,$B28,就業誘発効果!AT$10:AT$116)</f>
        <v>0</v>
      </c>
    </row>
    <row r="29" spans="1:43" s="81" customFormat="1">
      <c r="A29" s="135"/>
      <c r="B29" s="136" t="s">
        <v>446</v>
      </c>
      <c r="C29" s="215" t="s">
        <v>179</v>
      </c>
      <c r="D29" s="424">
        <f>SUMIF(就業誘発効果!$C$10:$C$116,$B29,就業誘発効果!G$10:G$116)</f>
        <v>0</v>
      </c>
      <c r="E29" s="424">
        <f>SUMIF(就業誘発効果!$C$10:$C$116,$B29,就業誘発効果!H$10:H$116)</f>
        <v>0</v>
      </c>
      <c r="F29" s="424">
        <f>SUMIF(就業誘発効果!$C$10:$C$116,$B29,就業誘発効果!I$10:I$116)</f>
        <v>0</v>
      </c>
      <c r="G29" s="424">
        <f>SUMIF(就業誘発効果!$C$10:$C$116,$B29,就業誘発効果!J$10:J$116)</f>
        <v>0</v>
      </c>
      <c r="H29" s="424">
        <f>SUMIF(就業誘発効果!$C$10:$C$116,$B29,就業誘発効果!K$10:K$116)</f>
        <v>0</v>
      </c>
      <c r="I29" s="424">
        <f>SUMIF(就業誘発効果!$C$10:$C$116,$B29,就業誘発効果!L$10:L$116)</f>
        <v>0</v>
      </c>
      <c r="J29" s="424">
        <f>SUMIF(就業誘発効果!$C$10:$C$116,$B29,就業誘発効果!M$10:M$116)</f>
        <v>0</v>
      </c>
      <c r="K29" s="424">
        <f>SUMIF(就業誘発効果!$C$10:$C$116,$B29,就業誘発効果!N$10:N$116)</f>
        <v>0</v>
      </c>
      <c r="L29" s="424">
        <f>SUMIF(就業誘発効果!$C$10:$C$116,$B29,就業誘発効果!O$10:O$116)</f>
        <v>0</v>
      </c>
      <c r="M29" s="424">
        <f>SUMIF(就業誘発効果!$C$10:$C$116,$B29,就業誘発効果!P$10:P$116)</f>
        <v>0</v>
      </c>
      <c r="N29" s="424">
        <f>SUMIF(就業誘発効果!$C$10:$C$116,$B29,就業誘発効果!Q$10:Q$116)</f>
        <v>0</v>
      </c>
      <c r="O29" s="424">
        <f>SUMIF(就業誘発効果!$C$10:$C$116,$B29,就業誘発効果!R$10:R$116)</f>
        <v>0</v>
      </c>
      <c r="P29" s="424">
        <f>SUMIF(就業誘発効果!$C$10:$C$116,$B29,就業誘発効果!S$10:S$116)</f>
        <v>0</v>
      </c>
      <c r="Q29" s="424">
        <f>SUMIF(就業誘発効果!$C$10:$C$116,$B29,就業誘発効果!T$10:T$116)</f>
        <v>0</v>
      </c>
      <c r="R29" s="424">
        <f>SUMIF(就業誘発効果!$C$10:$C$116,$B29,就業誘発効果!U$10:U$116)</f>
        <v>0</v>
      </c>
      <c r="S29" s="424">
        <f>SUMIF(就業誘発効果!$C$10:$C$116,$B29,就業誘発効果!V$10:V$116)</f>
        <v>0</v>
      </c>
      <c r="T29" s="424">
        <f>SUMIF(就業誘発効果!$C$10:$C$116,$B29,就業誘発効果!W$10:W$116)</f>
        <v>0</v>
      </c>
      <c r="U29" s="424">
        <f>SUMIF(就業誘発効果!$C$10:$C$116,$B29,就業誘発効果!X$10:X$116)</f>
        <v>0</v>
      </c>
      <c r="V29" s="424">
        <f>SUMIF(就業誘発効果!$C$10:$C$116,$B29,就業誘発効果!Y$10:Y$116)</f>
        <v>0</v>
      </c>
      <c r="W29" s="424">
        <f>SUMIF(就業誘発効果!$C$10:$C$116,$B29,就業誘発効果!Z$10:Z$116)</f>
        <v>0</v>
      </c>
      <c r="X29" s="424">
        <f>SUMIF(就業誘発効果!$C$10:$C$116,$B29,就業誘発効果!AA$10:AA$116)</f>
        <v>0</v>
      </c>
      <c r="Y29" s="424">
        <f>SUMIF(就業誘発効果!$C$10:$C$116,$B29,就業誘発効果!AB$10:AB$116)</f>
        <v>0</v>
      </c>
      <c r="Z29" s="424">
        <f>SUMIF(就業誘発効果!$C$10:$C$116,$B29,就業誘発効果!AC$10:AC$116)</f>
        <v>0</v>
      </c>
      <c r="AA29" s="424">
        <f>SUMIF(就業誘発効果!$C$10:$C$116,$B29,就業誘発効果!AD$10:AD$116)</f>
        <v>0</v>
      </c>
      <c r="AB29" s="424">
        <f>SUMIF(就業誘発効果!$C$10:$C$116,$B29,就業誘発効果!AE$10:AE$116)</f>
        <v>0</v>
      </c>
      <c r="AC29" s="424">
        <f>SUMIF(就業誘発効果!$C$10:$C$116,$B29,就業誘発効果!AF$10:AF$116)</f>
        <v>0</v>
      </c>
      <c r="AD29" s="424">
        <f>SUMIF(就業誘発効果!$C$10:$C$116,$B29,就業誘発効果!AG$10:AG$116)</f>
        <v>0</v>
      </c>
      <c r="AE29" s="424">
        <f>SUMIF(就業誘発効果!$C$10:$C$116,$B29,就業誘発効果!AH$10:AH$116)</f>
        <v>0</v>
      </c>
      <c r="AF29" s="424">
        <f>SUMIF(就業誘発効果!$C$10:$C$116,$B29,就業誘発効果!AI$10:AI$116)</f>
        <v>0</v>
      </c>
      <c r="AG29" s="424">
        <f>SUMIF(就業誘発効果!$C$10:$C$116,$B29,就業誘発効果!AJ$10:AJ$116)</f>
        <v>0</v>
      </c>
      <c r="AH29" s="424">
        <f>SUMIF(就業誘発効果!$C$10:$C$116,$B29,就業誘発効果!AK$10:AK$116)</f>
        <v>0</v>
      </c>
      <c r="AI29" s="424">
        <f>SUMIF(就業誘発効果!$C$10:$C$116,$B29,就業誘発効果!AL$10:AL$116)</f>
        <v>0</v>
      </c>
      <c r="AJ29" s="424">
        <f>SUMIF(就業誘発効果!$C$10:$C$116,$B29,就業誘発効果!AM$10:AM$116)</f>
        <v>0</v>
      </c>
      <c r="AK29" s="424">
        <f>SUMIF(就業誘発効果!$C$10:$C$116,$B29,就業誘発効果!AN$10:AN$116)</f>
        <v>0</v>
      </c>
      <c r="AL29" s="424">
        <f>SUMIF(就業誘発効果!$C$10:$C$116,$B29,就業誘発効果!AO$10:AO$116)</f>
        <v>0</v>
      </c>
      <c r="AM29" s="424">
        <f>SUMIF(就業誘発効果!$C$10:$C$116,$B29,就業誘発効果!AP$10:AP$116)</f>
        <v>0</v>
      </c>
      <c r="AN29" s="424">
        <f>SUMIF(就業誘発効果!$C$10:$C$116,$B29,就業誘発効果!AQ$10:AQ$116)</f>
        <v>0</v>
      </c>
      <c r="AO29" s="424">
        <f>SUMIF(就業誘発効果!$C$10:$C$116,$B29,就業誘発効果!AR$10:AR$116)</f>
        <v>0</v>
      </c>
      <c r="AP29" s="424">
        <f>SUMIF(就業誘発効果!$C$10:$C$116,$B29,就業誘発効果!AS$10:AS$116)</f>
        <v>0</v>
      </c>
      <c r="AQ29" s="424">
        <f>SUMIF(就業誘発効果!$C$10:$C$116,$B29,就業誘発効果!AT$10:AT$116)</f>
        <v>0</v>
      </c>
    </row>
    <row r="30" spans="1:43" s="81" customFormat="1">
      <c r="A30" s="135"/>
      <c r="B30" s="136" t="s">
        <v>432</v>
      </c>
      <c r="C30" s="215" t="s">
        <v>48</v>
      </c>
      <c r="D30" s="424">
        <f>SUMIF(就業誘発効果!$C$10:$C$116,$B30,就業誘発効果!G$10:G$116)</f>
        <v>0</v>
      </c>
      <c r="E30" s="424">
        <f>SUMIF(就業誘発効果!$C$10:$C$116,$B30,就業誘発効果!H$10:H$116)</f>
        <v>0</v>
      </c>
      <c r="F30" s="424">
        <f>SUMIF(就業誘発効果!$C$10:$C$116,$B30,就業誘発効果!I$10:I$116)</f>
        <v>0</v>
      </c>
      <c r="G30" s="424">
        <f>SUMIF(就業誘発効果!$C$10:$C$116,$B30,就業誘発効果!J$10:J$116)</f>
        <v>0</v>
      </c>
      <c r="H30" s="424">
        <f>SUMIF(就業誘発効果!$C$10:$C$116,$B30,就業誘発効果!K$10:K$116)</f>
        <v>0</v>
      </c>
      <c r="I30" s="424">
        <f>SUMIF(就業誘発効果!$C$10:$C$116,$B30,就業誘発効果!L$10:L$116)</f>
        <v>0</v>
      </c>
      <c r="J30" s="424">
        <f>SUMIF(就業誘発効果!$C$10:$C$116,$B30,就業誘発効果!M$10:M$116)</f>
        <v>0</v>
      </c>
      <c r="K30" s="424">
        <f>SUMIF(就業誘発効果!$C$10:$C$116,$B30,就業誘発効果!N$10:N$116)</f>
        <v>0</v>
      </c>
      <c r="L30" s="424">
        <f>SUMIF(就業誘発効果!$C$10:$C$116,$B30,就業誘発効果!O$10:O$116)</f>
        <v>0</v>
      </c>
      <c r="M30" s="424">
        <f>SUMIF(就業誘発効果!$C$10:$C$116,$B30,就業誘発効果!P$10:P$116)</f>
        <v>0</v>
      </c>
      <c r="N30" s="424">
        <f>SUMIF(就業誘発効果!$C$10:$C$116,$B30,就業誘発効果!Q$10:Q$116)</f>
        <v>0</v>
      </c>
      <c r="O30" s="424">
        <f>SUMIF(就業誘発効果!$C$10:$C$116,$B30,就業誘発効果!R$10:R$116)</f>
        <v>0</v>
      </c>
      <c r="P30" s="424">
        <f>SUMIF(就業誘発効果!$C$10:$C$116,$B30,就業誘発効果!S$10:S$116)</f>
        <v>0</v>
      </c>
      <c r="Q30" s="424">
        <f>SUMIF(就業誘発効果!$C$10:$C$116,$B30,就業誘発効果!T$10:T$116)</f>
        <v>0</v>
      </c>
      <c r="R30" s="424">
        <f>SUMIF(就業誘発効果!$C$10:$C$116,$B30,就業誘発効果!U$10:U$116)</f>
        <v>0</v>
      </c>
      <c r="S30" s="424">
        <f>SUMIF(就業誘発効果!$C$10:$C$116,$B30,就業誘発効果!V$10:V$116)</f>
        <v>0</v>
      </c>
      <c r="T30" s="424">
        <f>SUMIF(就業誘発効果!$C$10:$C$116,$B30,就業誘発効果!W$10:W$116)</f>
        <v>0</v>
      </c>
      <c r="U30" s="424">
        <f>SUMIF(就業誘発効果!$C$10:$C$116,$B30,就業誘発効果!X$10:X$116)</f>
        <v>0</v>
      </c>
      <c r="V30" s="424">
        <f>SUMIF(就業誘発効果!$C$10:$C$116,$B30,就業誘発効果!Y$10:Y$116)</f>
        <v>0</v>
      </c>
      <c r="W30" s="424">
        <f>SUMIF(就業誘発効果!$C$10:$C$116,$B30,就業誘発効果!Z$10:Z$116)</f>
        <v>0</v>
      </c>
      <c r="X30" s="424">
        <f>SUMIF(就業誘発効果!$C$10:$C$116,$B30,就業誘発効果!AA$10:AA$116)</f>
        <v>0</v>
      </c>
      <c r="Y30" s="424">
        <f>SUMIF(就業誘発効果!$C$10:$C$116,$B30,就業誘発効果!AB$10:AB$116)</f>
        <v>0</v>
      </c>
      <c r="Z30" s="424">
        <f>SUMIF(就業誘発効果!$C$10:$C$116,$B30,就業誘発効果!AC$10:AC$116)</f>
        <v>0</v>
      </c>
      <c r="AA30" s="424">
        <f>SUMIF(就業誘発効果!$C$10:$C$116,$B30,就業誘発効果!AD$10:AD$116)</f>
        <v>0</v>
      </c>
      <c r="AB30" s="424">
        <f>SUMIF(就業誘発効果!$C$10:$C$116,$B30,就業誘発効果!AE$10:AE$116)</f>
        <v>0</v>
      </c>
      <c r="AC30" s="424">
        <f>SUMIF(就業誘発効果!$C$10:$C$116,$B30,就業誘発効果!AF$10:AF$116)</f>
        <v>0</v>
      </c>
      <c r="AD30" s="424">
        <f>SUMIF(就業誘発効果!$C$10:$C$116,$B30,就業誘発効果!AG$10:AG$116)</f>
        <v>0</v>
      </c>
      <c r="AE30" s="424">
        <f>SUMIF(就業誘発効果!$C$10:$C$116,$B30,就業誘発効果!AH$10:AH$116)</f>
        <v>0</v>
      </c>
      <c r="AF30" s="424">
        <f>SUMIF(就業誘発効果!$C$10:$C$116,$B30,就業誘発効果!AI$10:AI$116)</f>
        <v>0</v>
      </c>
      <c r="AG30" s="424">
        <f>SUMIF(就業誘発効果!$C$10:$C$116,$B30,就業誘発効果!AJ$10:AJ$116)</f>
        <v>0</v>
      </c>
      <c r="AH30" s="424">
        <f>SUMIF(就業誘発効果!$C$10:$C$116,$B30,就業誘発効果!AK$10:AK$116)</f>
        <v>0</v>
      </c>
      <c r="AI30" s="424">
        <f>SUMIF(就業誘発効果!$C$10:$C$116,$B30,就業誘発効果!AL$10:AL$116)</f>
        <v>0</v>
      </c>
      <c r="AJ30" s="424">
        <f>SUMIF(就業誘発効果!$C$10:$C$116,$B30,就業誘発効果!AM$10:AM$116)</f>
        <v>0</v>
      </c>
      <c r="AK30" s="424">
        <f>SUMIF(就業誘発効果!$C$10:$C$116,$B30,就業誘発効果!AN$10:AN$116)</f>
        <v>0</v>
      </c>
      <c r="AL30" s="424">
        <f>SUMIF(就業誘発効果!$C$10:$C$116,$B30,就業誘発効果!AO$10:AO$116)</f>
        <v>0</v>
      </c>
      <c r="AM30" s="424">
        <f>SUMIF(就業誘発効果!$C$10:$C$116,$B30,就業誘発効果!AP$10:AP$116)</f>
        <v>0</v>
      </c>
      <c r="AN30" s="424">
        <f>SUMIF(就業誘発効果!$C$10:$C$116,$B30,就業誘発効果!AQ$10:AQ$116)</f>
        <v>0</v>
      </c>
      <c r="AO30" s="424">
        <f>SUMIF(就業誘発効果!$C$10:$C$116,$B30,就業誘発効果!AR$10:AR$116)</f>
        <v>0</v>
      </c>
      <c r="AP30" s="424">
        <f>SUMIF(就業誘発効果!$C$10:$C$116,$B30,就業誘発効果!AS$10:AS$116)</f>
        <v>0</v>
      </c>
      <c r="AQ30" s="424">
        <f>SUMIF(就業誘発効果!$C$10:$C$116,$B30,就業誘発効果!AT$10:AT$116)</f>
        <v>0</v>
      </c>
    </row>
    <row r="31" spans="1:43" s="81" customFormat="1">
      <c r="A31" s="135"/>
      <c r="B31" s="136" t="s">
        <v>470</v>
      </c>
      <c r="C31" s="215" t="s">
        <v>85</v>
      </c>
      <c r="D31" s="424">
        <f>SUMIF(就業誘発効果!$C$10:$C$116,$B31,就業誘発効果!G$10:G$116)</f>
        <v>0</v>
      </c>
      <c r="E31" s="424">
        <f>SUMIF(就業誘発効果!$C$10:$C$116,$B31,就業誘発効果!H$10:H$116)</f>
        <v>0</v>
      </c>
      <c r="F31" s="424">
        <f>SUMIF(就業誘発効果!$C$10:$C$116,$B31,就業誘発効果!I$10:I$116)</f>
        <v>0</v>
      </c>
      <c r="G31" s="424">
        <f>SUMIF(就業誘発効果!$C$10:$C$116,$B31,就業誘発効果!J$10:J$116)</f>
        <v>0</v>
      </c>
      <c r="H31" s="424">
        <f>SUMIF(就業誘発効果!$C$10:$C$116,$B31,就業誘発効果!K$10:K$116)</f>
        <v>0</v>
      </c>
      <c r="I31" s="424">
        <f>SUMIF(就業誘発効果!$C$10:$C$116,$B31,就業誘発効果!L$10:L$116)</f>
        <v>0</v>
      </c>
      <c r="J31" s="424">
        <f>SUMIF(就業誘発効果!$C$10:$C$116,$B31,就業誘発効果!M$10:M$116)</f>
        <v>0</v>
      </c>
      <c r="K31" s="424">
        <f>SUMIF(就業誘発効果!$C$10:$C$116,$B31,就業誘発効果!N$10:N$116)</f>
        <v>0</v>
      </c>
      <c r="L31" s="424">
        <f>SUMIF(就業誘発効果!$C$10:$C$116,$B31,就業誘発効果!O$10:O$116)</f>
        <v>0</v>
      </c>
      <c r="M31" s="424">
        <f>SUMIF(就業誘発効果!$C$10:$C$116,$B31,就業誘発効果!P$10:P$116)</f>
        <v>0</v>
      </c>
      <c r="N31" s="424">
        <f>SUMIF(就業誘発効果!$C$10:$C$116,$B31,就業誘発効果!Q$10:Q$116)</f>
        <v>0</v>
      </c>
      <c r="O31" s="424">
        <f>SUMIF(就業誘発効果!$C$10:$C$116,$B31,就業誘発効果!R$10:R$116)</f>
        <v>0</v>
      </c>
      <c r="P31" s="424">
        <f>SUMIF(就業誘発効果!$C$10:$C$116,$B31,就業誘発効果!S$10:S$116)</f>
        <v>0</v>
      </c>
      <c r="Q31" s="424">
        <f>SUMIF(就業誘発効果!$C$10:$C$116,$B31,就業誘発効果!T$10:T$116)</f>
        <v>0</v>
      </c>
      <c r="R31" s="424">
        <f>SUMIF(就業誘発効果!$C$10:$C$116,$B31,就業誘発効果!U$10:U$116)</f>
        <v>0</v>
      </c>
      <c r="S31" s="424">
        <f>SUMIF(就業誘発効果!$C$10:$C$116,$B31,就業誘発効果!V$10:V$116)</f>
        <v>0</v>
      </c>
      <c r="T31" s="424">
        <f>SUMIF(就業誘発効果!$C$10:$C$116,$B31,就業誘発効果!W$10:W$116)</f>
        <v>0</v>
      </c>
      <c r="U31" s="424">
        <f>SUMIF(就業誘発効果!$C$10:$C$116,$B31,就業誘発効果!X$10:X$116)</f>
        <v>0</v>
      </c>
      <c r="V31" s="424">
        <f>SUMIF(就業誘発効果!$C$10:$C$116,$B31,就業誘発効果!Y$10:Y$116)</f>
        <v>0</v>
      </c>
      <c r="W31" s="424">
        <f>SUMIF(就業誘発効果!$C$10:$C$116,$B31,就業誘発効果!Z$10:Z$116)</f>
        <v>0</v>
      </c>
      <c r="X31" s="424">
        <f>SUMIF(就業誘発効果!$C$10:$C$116,$B31,就業誘発効果!AA$10:AA$116)</f>
        <v>0</v>
      </c>
      <c r="Y31" s="424">
        <f>SUMIF(就業誘発効果!$C$10:$C$116,$B31,就業誘発効果!AB$10:AB$116)</f>
        <v>0</v>
      </c>
      <c r="Z31" s="424">
        <f>SUMIF(就業誘発効果!$C$10:$C$116,$B31,就業誘発効果!AC$10:AC$116)</f>
        <v>0</v>
      </c>
      <c r="AA31" s="424">
        <f>SUMIF(就業誘発効果!$C$10:$C$116,$B31,就業誘発効果!AD$10:AD$116)</f>
        <v>0</v>
      </c>
      <c r="AB31" s="424">
        <f>SUMIF(就業誘発効果!$C$10:$C$116,$B31,就業誘発効果!AE$10:AE$116)</f>
        <v>0</v>
      </c>
      <c r="AC31" s="424">
        <f>SUMIF(就業誘発効果!$C$10:$C$116,$B31,就業誘発効果!AF$10:AF$116)</f>
        <v>0</v>
      </c>
      <c r="AD31" s="424">
        <f>SUMIF(就業誘発効果!$C$10:$C$116,$B31,就業誘発効果!AG$10:AG$116)</f>
        <v>0</v>
      </c>
      <c r="AE31" s="424">
        <f>SUMIF(就業誘発効果!$C$10:$C$116,$B31,就業誘発効果!AH$10:AH$116)</f>
        <v>0</v>
      </c>
      <c r="AF31" s="424">
        <f>SUMIF(就業誘発効果!$C$10:$C$116,$B31,就業誘発効果!AI$10:AI$116)</f>
        <v>0</v>
      </c>
      <c r="AG31" s="424">
        <f>SUMIF(就業誘発効果!$C$10:$C$116,$B31,就業誘発効果!AJ$10:AJ$116)</f>
        <v>0</v>
      </c>
      <c r="AH31" s="424">
        <f>SUMIF(就業誘発効果!$C$10:$C$116,$B31,就業誘発効果!AK$10:AK$116)</f>
        <v>0</v>
      </c>
      <c r="AI31" s="424">
        <f>SUMIF(就業誘発効果!$C$10:$C$116,$B31,就業誘発効果!AL$10:AL$116)</f>
        <v>0</v>
      </c>
      <c r="AJ31" s="424">
        <f>SUMIF(就業誘発効果!$C$10:$C$116,$B31,就業誘発効果!AM$10:AM$116)</f>
        <v>0</v>
      </c>
      <c r="AK31" s="424">
        <f>SUMIF(就業誘発効果!$C$10:$C$116,$B31,就業誘発効果!AN$10:AN$116)</f>
        <v>0</v>
      </c>
      <c r="AL31" s="424">
        <f>SUMIF(就業誘発効果!$C$10:$C$116,$B31,就業誘発効果!AO$10:AO$116)</f>
        <v>0</v>
      </c>
      <c r="AM31" s="424">
        <f>SUMIF(就業誘発効果!$C$10:$C$116,$B31,就業誘発効果!AP$10:AP$116)</f>
        <v>0</v>
      </c>
      <c r="AN31" s="424">
        <f>SUMIF(就業誘発効果!$C$10:$C$116,$B31,就業誘発効果!AQ$10:AQ$116)</f>
        <v>0</v>
      </c>
      <c r="AO31" s="424">
        <f>SUMIF(就業誘発効果!$C$10:$C$116,$B31,就業誘発効果!AR$10:AR$116)</f>
        <v>0</v>
      </c>
      <c r="AP31" s="424">
        <f>SUMIF(就業誘発効果!$C$10:$C$116,$B31,就業誘発効果!AS$10:AS$116)</f>
        <v>0</v>
      </c>
      <c r="AQ31" s="424">
        <f>SUMIF(就業誘発効果!$C$10:$C$116,$B31,就業誘発効果!AT$10:AT$116)</f>
        <v>0</v>
      </c>
    </row>
    <row r="32" spans="1:43" s="81" customFormat="1">
      <c r="A32" s="135" t="s">
        <v>447</v>
      </c>
      <c r="B32" s="136"/>
      <c r="C32" s="137" t="s">
        <v>180</v>
      </c>
      <c r="D32" s="424">
        <f>SUMIF(就業誘発効果!$A$10:$A$116,$A32,就業誘発効果!G$10:G$116)</f>
        <v>0</v>
      </c>
      <c r="E32" s="424">
        <f>SUMIF(就業誘発効果!$A$10:$A$116,$A32,就業誘発効果!H$10:H$116)</f>
        <v>0</v>
      </c>
      <c r="F32" s="424">
        <f>SUMIF(就業誘発効果!$A$10:$A$116,$A32,就業誘発効果!I$10:I$116)</f>
        <v>0</v>
      </c>
      <c r="G32" s="424">
        <f>SUMIF(就業誘発効果!$A$10:$A$116,$A32,就業誘発効果!J$10:J$116)</f>
        <v>0</v>
      </c>
      <c r="H32" s="424">
        <f>SUMIF(就業誘発効果!$A$10:$A$116,$A32,就業誘発効果!K$10:K$116)</f>
        <v>0</v>
      </c>
      <c r="I32" s="424">
        <f>SUMIF(就業誘発効果!$A$10:$A$116,$A32,就業誘発効果!L$10:L$116)</f>
        <v>0</v>
      </c>
      <c r="J32" s="424">
        <f>SUMIF(就業誘発効果!$A$10:$A$116,$A32,就業誘発効果!M$10:M$116)</f>
        <v>0</v>
      </c>
      <c r="K32" s="424">
        <f>SUMIF(就業誘発効果!$A$10:$A$116,$A32,就業誘発効果!N$10:N$116)</f>
        <v>0</v>
      </c>
      <c r="L32" s="424">
        <f>SUMIF(就業誘発効果!$A$10:$A$116,$A32,就業誘発効果!O$10:O$116)</f>
        <v>0</v>
      </c>
      <c r="M32" s="424">
        <f>SUMIF(就業誘発効果!$A$10:$A$116,$A32,就業誘発効果!P$10:P$116)</f>
        <v>0</v>
      </c>
      <c r="N32" s="424">
        <f>SUMIF(就業誘発効果!$A$10:$A$116,$A32,就業誘発効果!Q$10:Q$116)</f>
        <v>0</v>
      </c>
      <c r="O32" s="424">
        <f>SUMIF(就業誘発効果!$A$10:$A$116,$A32,就業誘発効果!R$10:R$116)</f>
        <v>0</v>
      </c>
      <c r="P32" s="424">
        <f>SUMIF(就業誘発効果!$A$10:$A$116,$A32,就業誘発効果!S$10:S$116)</f>
        <v>0</v>
      </c>
      <c r="Q32" s="424">
        <f>SUMIF(就業誘発効果!$A$10:$A$116,$A32,就業誘発効果!T$10:T$116)</f>
        <v>0</v>
      </c>
      <c r="R32" s="424">
        <f>SUMIF(就業誘発効果!$A$10:$A$116,$A32,就業誘発効果!U$10:U$116)</f>
        <v>0</v>
      </c>
      <c r="S32" s="424">
        <f>SUMIF(就業誘発効果!$A$10:$A$116,$A32,就業誘発効果!V$10:V$116)</f>
        <v>0</v>
      </c>
      <c r="T32" s="424">
        <f>SUMIF(就業誘発効果!$A$10:$A$116,$A32,就業誘発効果!W$10:W$116)</f>
        <v>0</v>
      </c>
      <c r="U32" s="424">
        <f>SUMIF(就業誘発効果!$A$10:$A$116,$A32,就業誘発効果!X$10:X$116)</f>
        <v>0</v>
      </c>
      <c r="V32" s="424">
        <f>SUMIF(就業誘発効果!$A$10:$A$116,$A32,就業誘発効果!Y$10:Y$116)</f>
        <v>0</v>
      </c>
      <c r="W32" s="424">
        <f>SUMIF(就業誘発効果!$A$10:$A$116,$A32,就業誘発効果!Z$10:Z$116)</f>
        <v>0</v>
      </c>
      <c r="X32" s="424">
        <f>SUMIF(就業誘発効果!$A$10:$A$116,$A32,就業誘発効果!AA$10:AA$116)</f>
        <v>0</v>
      </c>
      <c r="Y32" s="424">
        <f>SUMIF(就業誘発効果!$A$10:$A$116,$A32,就業誘発効果!AB$10:AB$116)</f>
        <v>0</v>
      </c>
      <c r="Z32" s="424">
        <f>SUMIF(就業誘発効果!$A$10:$A$116,$A32,就業誘発効果!AC$10:AC$116)</f>
        <v>0</v>
      </c>
      <c r="AA32" s="424">
        <f>SUMIF(就業誘発効果!$A$10:$A$116,$A32,就業誘発効果!AD$10:AD$116)</f>
        <v>0</v>
      </c>
      <c r="AB32" s="424">
        <f>SUMIF(就業誘発効果!$A$10:$A$116,$A32,就業誘発効果!AE$10:AE$116)</f>
        <v>0</v>
      </c>
      <c r="AC32" s="424">
        <f>SUMIF(就業誘発効果!$A$10:$A$116,$A32,就業誘発効果!AF$10:AF$116)</f>
        <v>0</v>
      </c>
      <c r="AD32" s="424">
        <f>SUMIF(就業誘発効果!$A$10:$A$116,$A32,就業誘発効果!AG$10:AG$116)</f>
        <v>0</v>
      </c>
      <c r="AE32" s="424">
        <f>SUMIF(就業誘発効果!$A$10:$A$116,$A32,就業誘発効果!AH$10:AH$116)</f>
        <v>0</v>
      </c>
      <c r="AF32" s="424">
        <f>SUMIF(就業誘発効果!$A$10:$A$116,$A32,就業誘発効果!AI$10:AI$116)</f>
        <v>0</v>
      </c>
      <c r="AG32" s="424">
        <f>SUMIF(就業誘発効果!$A$10:$A$116,$A32,就業誘発効果!AJ$10:AJ$116)</f>
        <v>0</v>
      </c>
      <c r="AH32" s="424">
        <f>SUMIF(就業誘発効果!$A$10:$A$116,$A32,就業誘発効果!AK$10:AK$116)</f>
        <v>0</v>
      </c>
      <c r="AI32" s="424">
        <f>SUMIF(就業誘発効果!$A$10:$A$116,$A32,就業誘発効果!AL$10:AL$116)</f>
        <v>0</v>
      </c>
      <c r="AJ32" s="424">
        <f>SUMIF(就業誘発効果!$A$10:$A$116,$A32,就業誘発効果!AM$10:AM$116)</f>
        <v>0</v>
      </c>
      <c r="AK32" s="424">
        <f>SUMIF(就業誘発効果!$A$10:$A$116,$A32,就業誘発効果!AN$10:AN$116)</f>
        <v>0</v>
      </c>
      <c r="AL32" s="424">
        <f>SUMIF(就業誘発効果!$A$10:$A$116,$A32,就業誘発効果!AO$10:AO$116)</f>
        <v>0</v>
      </c>
      <c r="AM32" s="424">
        <f>SUMIF(就業誘発効果!$A$10:$A$116,$A32,就業誘発効果!AP$10:AP$116)</f>
        <v>0</v>
      </c>
      <c r="AN32" s="424">
        <f>SUMIF(就業誘発効果!$A$10:$A$116,$A32,就業誘発効果!AQ$10:AQ$116)</f>
        <v>0</v>
      </c>
      <c r="AO32" s="424">
        <f>SUMIF(就業誘発効果!$A$10:$A$116,$A32,就業誘発効果!AR$10:AR$116)</f>
        <v>0</v>
      </c>
      <c r="AP32" s="424">
        <f>SUMIF(就業誘発効果!$A$10:$A$116,$A32,就業誘発効果!AS$10:AS$116)</f>
        <v>0</v>
      </c>
      <c r="AQ32" s="424">
        <f>SUMIF(就業誘発効果!$A$10:$A$116,$A32,就業誘発効果!AT$10:AT$116)</f>
        <v>0</v>
      </c>
    </row>
    <row r="33" spans="1:46" s="81" customFormat="1">
      <c r="A33" s="135" t="s">
        <v>449</v>
      </c>
      <c r="B33" s="136"/>
      <c r="C33" s="137" t="s">
        <v>181</v>
      </c>
      <c r="D33" s="424">
        <f>SUMIF(就業誘発効果!$A$10:$A$116,$A33,就業誘発効果!G$10:G$116)</f>
        <v>0</v>
      </c>
      <c r="E33" s="424">
        <f>SUMIF(就業誘発効果!$A$10:$A$116,$A33,就業誘発効果!H$10:H$116)</f>
        <v>0</v>
      </c>
      <c r="F33" s="424">
        <f>SUMIF(就業誘発効果!$A$10:$A$116,$A33,就業誘発効果!I$10:I$116)</f>
        <v>0</v>
      </c>
      <c r="G33" s="424">
        <f>SUMIF(就業誘発効果!$A$10:$A$116,$A33,就業誘発効果!J$10:J$116)</f>
        <v>0</v>
      </c>
      <c r="H33" s="424">
        <f>SUMIF(就業誘発効果!$A$10:$A$116,$A33,就業誘発効果!K$10:K$116)</f>
        <v>0</v>
      </c>
      <c r="I33" s="424">
        <f>SUMIF(就業誘発効果!$A$10:$A$116,$A33,就業誘発効果!L$10:L$116)</f>
        <v>0</v>
      </c>
      <c r="J33" s="424">
        <f>SUMIF(就業誘発効果!$A$10:$A$116,$A33,就業誘発効果!M$10:M$116)</f>
        <v>0</v>
      </c>
      <c r="K33" s="424">
        <f>SUMIF(就業誘発効果!$A$10:$A$116,$A33,就業誘発効果!N$10:N$116)</f>
        <v>0</v>
      </c>
      <c r="L33" s="424">
        <f>SUMIF(就業誘発効果!$A$10:$A$116,$A33,就業誘発効果!O$10:O$116)</f>
        <v>0</v>
      </c>
      <c r="M33" s="424">
        <f>SUMIF(就業誘発効果!$A$10:$A$116,$A33,就業誘発効果!P$10:P$116)</f>
        <v>0</v>
      </c>
      <c r="N33" s="424">
        <f>SUMIF(就業誘発効果!$A$10:$A$116,$A33,就業誘発効果!Q$10:Q$116)</f>
        <v>0</v>
      </c>
      <c r="O33" s="424">
        <f>SUMIF(就業誘発効果!$A$10:$A$116,$A33,就業誘発効果!R$10:R$116)</f>
        <v>0</v>
      </c>
      <c r="P33" s="424">
        <f>SUMIF(就業誘発効果!$A$10:$A$116,$A33,就業誘発効果!S$10:S$116)</f>
        <v>0</v>
      </c>
      <c r="Q33" s="424">
        <f>SUMIF(就業誘発効果!$A$10:$A$116,$A33,就業誘発効果!T$10:T$116)</f>
        <v>0</v>
      </c>
      <c r="R33" s="424">
        <f>SUMIF(就業誘発効果!$A$10:$A$116,$A33,就業誘発効果!U$10:U$116)</f>
        <v>0</v>
      </c>
      <c r="S33" s="424">
        <f>SUMIF(就業誘発効果!$A$10:$A$116,$A33,就業誘発効果!V$10:V$116)</f>
        <v>0</v>
      </c>
      <c r="T33" s="424">
        <f>SUMIF(就業誘発効果!$A$10:$A$116,$A33,就業誘発効果!W$10:W$116)</f>
        <v>0</v>
      </c>
      <c r="U33" s="424">
        <f>SUMIF(就業誘発効果!$A$10:$A$116,$A33,就業誘発効果!X$10:X$116)</f>
        <v>0</v>
      </c>
      <c r="V33" s="424">
        <f>SUMIF(就業誘発効果!$A$10:$A$116,$A33,就業誘発効果!Y$10:Y$116)</f>
        <v>0</v>
      </c>
      <c r="W33" s="424">
        <f>SUMIF(就業誘発効果!$A$10:$A$116,$A33,就業誘発効果!Z$10:Z$116)</f>
        <v>0</v>
      </c>
      <c r="X33" s="424">
        <f>SUMIF(就業誘発効果!$A$10:$A$116,$A33,就業誘発効果!AA$10:AA$116)</f>
        <v>0</v>
      </c>
      <c r="Y33" s="424">
        <f>SUMIF(就業誘発効果!$A$10:$A$116,$A33,就業誘発効果!AB$10:AB$116)</f>
        <v>0</v>
      </c>
      <c r="Z33" s="424">
        <f>SUMIF(就業誘発効果!$A$10:$A$116,$A33,就業誘発効果!AC$10:AC$116)</f>
        <v>0</v>
      </c>
      <c r="AA33" s="424">
        <f>SUMIF(就業誘発効果!$A$10:$A$116,$A33,就業誘発効果!AD$10:AD$116)</f>
        <v>0</v>
      </c>
      <c r="AB33" s="424">
        <f>SUMIF(就業誘発効果!$A$10:$A$116,$A33,就業誘発効果!AE$10:AE$116)</f>
        <v>0</v>
      </c>
      <c r="AC33" s="424">
        <f>SUMIF(就業誘発効果!$A$10:$A$116,$A33,就業誘発効果!AF$10:AF$116)</f>
        <v>0</v>
      </c>
      <c r="AD33" s="424">
        <f>SUMIF(就業誘発効果!$A$10:$A$116,$A33,就業誘発効果!AG$10:AG$116)</f>
        <v>0</v>
      </c>
      <c r="AE33" s="424">
        <f>SUMIF(就業誘発効果!$A$10:$A$116,$A33,就業誘発効果!AH$10:AH$116)</f>
        <v>0</v>
      </c>
      <c r="AF33" s="424">
        <f>SUMIF(就業誘発効果!$A$10:$A$116,$A33,就業誘発効果!AI$10:AI$116)</f>
        <v>0</v>
      </c>
      <c r="AG33" s="424">
        <f>SUMIF(就業誘発効果!$A$10:$A$116,$A33,就業誘発効果!AJ$10:AJ$116)</f>
        <v>0</v>
      </c>
      <c r="AH33" s="424">
        <f>SUMIF(就業誘発効果!$A$10:$A$116,$A33,就業誘発効果!AK$10:AK$116)</f>
        <v>0</v>
      </c>
      <c r="AI33" s="424">
        <f>SUMIF(就業誘発効果!$A$10:$A$116,$A33,就業誘発効果!AL$10:AL$116)</f>
        <v>0</v>
      </c>
      <c r="AJ33" s="424">
        <f>SUMIF(就業誘発効果!$A$10:$A$116,$A33,就業誘発効果!AM$10:AM$116)</f>
        <v>0</v>
      </c>
      <c r="AK33" s="424">
        <f>SUMIF(就業誘発効果!$A$10:$A$116,$A33,就業誘発効果!AN$10:AN$116)</f>
        <v>0</v>
      </c>
      <c r="AL33" s="424">
        <f>SUMIF(就業誘発効果!$A$10:$A$116,$A33,就業誘発効果!AO$10:AO$116)</f>
        <v>0</v>
      </c>
      <c r="AM33" s="424">
        <f>SUMIF(就業誘発効果!$A$10:$A$116,$A33,就業誘発効果!AP$10:AP$116)</f>
        <v>0</v>
      </c>
      <c r="AN33" s="424">
        <f>SUMIF(就業誘発効果!$A$10:$A$116,$A33,就業誘発効果!AQ$10:AQ$116)</f>
        <v>0</v>
      </c>
      <c r="AO33" s="424">
        <f>SUMIF(就業誘発効果!$A$10:$A$116,$A33,就業誘発効果!AR$10:AR$116)</f>
        <v>0</v>
      </c>
      <c r="AP33" s="424">
        <f>SUMIF(就業誘発効果!$A$10:$A$116,$A33,就業誘発効果!AS$10:AS$116)</f>
        <v>0</v>
      </c>
      <c r="AQ33" s="424">
        <f>SUMIF(就業誘発効果!$A$10:$A$116,$A33,就業誘発効果!AT$10:AT$116)</f>
        <v>0</v>
      </c>
    </row>
    <row r="34" spans="1:46" s="81" customFormat="1">
      <c r="A34" s="135"/>
      <c r="B34" s="136" t="s">
        <v>451</v>
      </c>
      <c r="C34" s="215" t="s">
        <v>182</v>
      </c>
      <c r="D34" s="424">
        <f>SUMIF(就業誘発効果!$C$10:$C$116,$B34,就業誘発効果!G$10:G$116)</f>
        <v>0</v>
      </c>
      <c r="E34" s="424">
        <f>SUMIF(就業誘発効果!$C$10:$C$116,$B34,就業誘発効果!H$10:H$116)</f>
        <v>0</v>
      </c>
      <c r="F34" s="424">
        <f>SUMIF(就業誘発効果!$C$10:$C$116,$B34,就業誘発効果!I$10:I$116)</f>
        <v>0</v>
      </c>
      <c r="G34" s="424">
        <f>SUMIF(就業誘発効果!$C$10:$C$116,$B34,就業誘発効果!J$10:J$116)</f>
        <v>0</v>
      </c>
      <c r="H34" s="424">
        <f>SUMIF(就業誘発効果!$C$10:$C$116,$B34,就業誘発効果!K$10:K$116)</f>
        <v>0</v>
      </c>
      <c r="I34" s="424">
        <f>SUMIF(就業誘発効果!$C$10:$C$116,$B34,就業誘発効果!L$10:L$116)</f>
        <v>0</v>
      </c>
      <c r="J34" s="424">
        <f>SUMIF(就業誘発効果!$C$10:$C$116,$B34,就業誘発効果!M$10:M$116)</f>
        <v>0</v>
      </c>
      <c r="K34" s="424">
        <f>SUMIF(就業誘発効果!$C$10:$C$116,$B34,就業誘発効果!N$10:N$116)</f>
        <v>0</v>
      </c>
      <c r="L34" s="424">
        <f>SUMIF(就業誘発効果!$C$10:$C$116,$B34,就業誘発効果!O$10:O$116)</f>
        <v>0</v>
      </c>
      <c r="M34" s="424">
        <f>SUMIF(就業誘発効果!$C$10:$C$116,$B34,就業誘発効果!P$10:P$116)</f>
        <v>0</v>
      </c>
      <c r="N34" s="424">
        <f>SUMIF(就業誘発効果!$C$10:$C$116,$B34,就業誘発効果!Q$10:Q$116)</f>
        <v>0</v>
      </c>
      <c r="O34" s="424">
        <f>SUMIF(就業誘発効果!$C$10:$C$116,$B34,就業誘発効果!R$10:R$116)</f>
        <v>0</v>
      </c>
      <c r="P34" s="424">
        <f>SUMIF(就業誘発効果!$C$10:$C$116,$B34,就業誘発効果!S$10:S$116)</f>
        <v>0</v>
      </c>
      <c r="Q34" s="424">
        <f>SUMIF(就業誘発効果!$C$10:$C$116,$B34,就業誘発効果!T$10:T$116)</f>
        <v>0</v>
      </c>
      <c r="R34" s="424">
        <f>SUMIF(就業誘発効果!$C$10:$C$116,$B34,就業誘発効果!U$10:U$116)</f>
        <v>0</v>
      </c>
      <c r="S34" s="424">
        <f>SUMIF(就業誘発効果!$C$10:$C$116,$B34,就業誘発効果!V$10:V$116)</f>
        <v>0</v>
      </c>
      <c r="T34" s="424">
        <f>SUMIF(就業誘発効果!$C$10:$C$116,$B34,就業誘発効果!W$10:W$116)</f>
        <v>0</v>
      </c>
      <c r="U34" s="424">
        <f>SUMIF(就業誘発効果!$C$10:$C$116,$B34,就業誘発効果!X$10:X$116)</f>
        <v>0</v>
      </c>
      <c r="V34" s="424">
        <f>SUMIF(就業誘発効果!$C$10:$C$116,$B34,就業誘発効果!Y$10:Y$116)</f>
        <v>0</v>
      </c>
      <c r="W34" s="424">
        <f>SUMIF(就業誘発効果!$C$10:$C$116,$B34,就業誘発効果!Z$10:Z$116)</f>
        <v>0</v>
      </c>
      <c r="X34" s="424">
        <f>SUMIF(就業誘発効果!$C$10:$C$116,$B34,就業誘発効果!AA$10:AA$116)</f>
        <v>0</v>
      </c>
      <c r="Y34" s="424">
        <f>SUMIF(就業誘発効果!$C$10:$C$116,$B34,就業誘発効果!AB$10:AB$116)</f>
        <v>0</v>
      </c>
      <c r="Z34" s="424">
        <f>SUMIF(就業誘発効果!$C$10:$C$116,$B34,就業誘発効果!AC$10:AC$116)</f>
        <v>0</v>
      </c>
      <c r="AA34" s="424">
        <f>SUMIF(就業誘発効果!$C$10:$C$116,$B34,就業誘発効果!AD$10:AD$116)</f>
        <v>0</v>
      </c>
      <c r="AB34" s="424">
        <f>SUMIF(就業誘発効果!$C$10:$C$116,$B34,就業誘発効果!AE$10:AE$116)</f>
        <v>0</v>
      </c>
      <c r="AC34" s="424">
        <f>SUMIF(就業誘発効果!$C$10:$C$116,$B34,就業誘発効果!AF$10:AF$116)</f>
        <v>0</v>
      </c>
      <c r="AD34" s="424">
        <f>SUMIF(就業誘発効果!$C$10:$C$116,$B34,就業誘発効果!AG$10:AG$116)</f>
        <v>0</v>
      </c>
      <c r="AE34" s="424">
        <f>SUMIF(就業誘発効果!$C$10:$C$116,$B34,就業誘発効果!AH$10:AH$116)</f>
        <v>0</v>
      </c>
      <c r="AF34" s="424">
        <f>SUMIF(就業誘発効果!$C$10:$C$116,$B34,就業誘発効果!AI$10:AI$116)</f>
        <v>0</v>
      </c>
      <c r="AG34" s="424">
        <f>SUMIF(就業誘発効果!$C$10:$C$116,$B34,就業誘発効果!AJ$10:AJ$116)</f>
        <v>0</v>
      </c>
      <c r="AH34" s="424">
        <f>SUMIF(就業誘発効果!$C$10:$C$116,$B34,就業誘発効果!AK$10:AK$116)</f>
        <v>0</v>
      </c>
      <c r="AI34" s="424">
        <f>SUMIF(就業誘発効果!$C$10:$C$116,$B34,就業誘発効果!AL$10:AL$116)</f>
        <v>0</v>
      </c>
      <c r="AJ34" s="424">
        <f>SUMIF(就業誘発効果!$C$10:$C$116,$B34,就業誘発効果!AM$10:AM$116)</f>
        <v>0</v>
      </c>
      <c r="AK34" s="424">
        <f>SUMIF(就業誘発効果!$C$10:$C$116,$B34,就業誘発効果!AN$10:AN$116)</f>
        <v>0</v>
      </c>
      <c r="AL34" s="424">
        <f>SUMIF(就業誘発効果!$C$10:$C$116,$B34,就業誘発効果!AO$10:AO$116)</f>
        <v>0</v>
      </c>
      <c r="AM34" s="424">
        <f>SUMIF(就業誘発効果!$C$10:$C$116,$B34,就業誘発効果!AP$10:AP$116)</f>
        <v>0</v>
      </c>
      <c r="AN34" s="424">
        <f>SUMIF(就業誘発効果!$C$10:$C$116,$B34,就業誘発効果!AQ$10:AQ$116)</f>
        <v>0</v>
      </c>
      <c r="AO34" s="424">
        <f>SUMIF(就業誘発効果!$C$10:$C$116,$B34,就業誘発効果!AR$10:AR$116)</f>
        <v>0</v>
      </c>
      <c r="AP34" s="424">
        <f>SUMIF(就業誘発効果!$C$10:$C$116,$B34,就業誘発効果!AS$10:AS$116)</f>
        <v>0</v>
      </c>
      <c r="AQ34" s="424">
        <f>SUMIF(就業誘発効果!$C$10:$C$116,$B34,就業誘発効果!AT$10:AT$116)</f>
        <v>0</v>
      </c>
    </row>
    <row r="35" spans="1:46" s="81" customFormat="1">
      <c r="A35" s="135"/>
      <c r="B35" s="136" t="s">
        <v>452</v>
      </c>
      <c r="C35" s="215" t="s">
        <v>56</v>
      </c>
      <c r="D35" s="424">
        <f>SUMIF(就業誘発効果!$C$10:$C$116,$B35,就業誘発効果!G$10:G$116)</f>
        <v>0</v>
      </c>
      <c r="E35" s="424">
        <f>SUMIF(就業誘発効果!$C$10:$C$116,$B35,就業誘発効果!H$10:H$116)</f>
        <v>0</v>
      </c>
      <c r="F35" s="424">
        <f>SUMIF(就業誘発効果!$C$10:$C$116,$B35,就業誘発効果!I$10:I$116)</f>
        <v>0</v>
      </c>
      <c r="G35" s="424">
        <f>SUMIF(就業誘発効果!$C$10:$C$116,$B35,就業誘発効果!J$10:J$116)</f>
        <v>0</v>
      </c>
      <c r="H35" s="424">
        <f>SUMIF(就業誘発効果!$C$10:$C$116,$B35,就業誘発効果!K$10:K$116)</f>
        <v>0</v>
      </c>
      <c r="I35" s="424">
        <f>SUMIF(就業誘発効果!$C$10:$C$116,$B35,就業誘発効果!L$10:L$116)</f>
        <v>0</v>
      </c>
      <c r="J35" s="424">
        <f>SUMIF(就業誘発効果!$C$10:$C$116,$B35,就業誘発効果!M$10:M$116)</f>
        <v>0</v>
      </c>
      <c r="K35" s="424">
        <f>SUMIF(就業誘発効果!$C$10:$C$116,$B35,就業誘発効果!N$10:N$116)</f>
        <v>0</v>
      </c>
      <c r="L35" s="424">
        <f>SUMIF(就業誘発効果!$C$10:$C$116,$B35,就業誘発効果!O$10:O$116)</f>
        <v>0</v>
      </c>
      <c r="M35" s="424">
        <f>SUMIF(就業誘発効果!$C$10:$C$116,$B35,就業誘発効果!P$10:P$116)</f>
        <v>0</v>
      </c>
      <c r="N35" s="424">
        <f>SUMIF(就業誘発効果!$C$10:$C$116,$B35,就業誘発効果!Q$10:Q$116)</f>
        <v>0</v>
      </c>
      <c r="O35" s="424">
        <f>SUMIF(就業誘発効果!$C$10:$C$116,$B35,就業誘発効果!R$10:R$116)</f>
        <v>0</v>
      </c>
      <c r="P35" s="424">
        <f>SUMIF(就業誘発効果!$C$10:$C$116,$B35,就業誘発効果!S$10:S$116)</f>
        <v>0</v>
      </c>
      <c r="Q35" s="424">
        <f>SUMIF(就業誘発効果!$C$10:$C$116,$B35,就業誘発効果!T$10:T$116)</f>
        <v>0</v>
      </c>
      <c r="R35" s="424">
        <f>SUMIF(就業誘発効果!$C$10:$C$116,$B35,就業誘発効果!U$10:U$116)</f>
        <v>0</v>
      </c>
      <c r="S35" s="424">
        <f>SUMIF(就業誘発効果!$C$10:$C$116,$B35,就業誘発効果!V$10:V$116)</f>
        <v>0</v>
      </c>
      <c r="T35" s="424">
        <f>SUMIF(就業誘発効果!$C$10:$C$116,$B35,就業誘発効果!W$10:W$116)</f>
        <v>0</v>
      </c>
      <c r="U35" s="424">
        <f>SUMIF(就業誘発効果!$C$10:$C$116,$B35,就業誘発効果!X$10:X$116)</f>
        <v>0</v>
      </c>
      <c r="V35" s="424">
        <f>SUMIF(就業誘発効果!$C$10:$C$116,$B35,就業誘発効果!Y$10:Y$116)</f>
        <v>0</v>
      </c>
      <c r="W35" s="424">
        <f>SUMIF(就業誘発効果!$C$10:$C$116,$B35,就業誘発効果!Z$10:Z$116)</f>
        <v>0</v>
      </c>
      <c r="X35" s="424">
        <f>SUMIF(就業誘発効果!$C$10:$C$116,$B35,就業誘発効果!AA$10:AA$116)</f>
        <v>0</v>
      </c>
      <c r="Y35" s="424">
        <f>SUMIF(就業誘発効果!$C$10:$C$116,$B35,就業誘発効果!AB$10:AB$116)</f>
        <v>0</v>
      </c>
      <c r="Z35" s="424">
        <f>SUMIF(就業誘発効果!$C$10:$C$116,$B35,就業誘発効果!AC$10:AC$116)</f>
        <v>0</v>
      </c>
      <c r="AA35" s="424">
        <f>SUMIF(就業誘発効果!$C$10:$C$116,$B35,就業誘発効果!AD$10:AD$116)</f>
        <v>0</v>
      </c>
      <c r="AB35" s="424">
        <f>SUMIF(就業誘発効果!$C$10:$C$116,$B35,就業誘発効果!AE$10:AE$116)</f>
        <v>0</v>
      </c>
      <c r="AC35" s="424">
        <f>SUMIF(就業誘発効果!$C$10:$C$116,$B35,就業誘発効果!AF$10:AF$116)</f>
        <v>0</v>
      </c>
      <c r="AD35" s="424">
        <f>SUMIF(就業誘発効果!$C$10:$C$116,$B35,就業誘発効果!AG$10:AG$116)</f>
        <v>0</v>
      </c>
      <c r="AE35" s="424">
        <f>SUMIF(就業誘発効果!$C$10:$C$116,$B35,就業誘発効果!AH$10:AH$116)</f>
        <v>0</v>
      </c>
      <c r="AF35" s="424">
        <f>SUMIF(就業誘発効果!$C$10:$C$116,$B35,就業誘発効果!AI$10:AI$116)</f>
        <v>0</v>
      </c>
      <c r="AG35" s="424">
        <f>SUMIF(就業誘発効果!$C$10:$C$116,$B35,就業誘発効果!AJ$10:AJ$116)</f>
        <v>0</v>
      </c>
      <c r="AH35" s="424">
        <f>SUMIF(就業誘発効果!$C$10:$C$116,$B35,就業誘発効果!AK$10:AK$116)</f>
        <v>0</v>
      </c>
      <c r="AI35" s="424">
        <f>SUMIF(就業誘発効果!$C$10:$C$116,$B35,就業誘発効果!AL$10:AL$116)</f>
        <v>0</v>
      </c>
      <c r="AJ35" s="424">
        <f>SUMIF(就業誘発効果!$C$10:$C$116,$B35,就業誘発効果!AM$10:AM$116)</f>
        <v>0</v>
      </c>
      <c r="AK35" s="424">
        <f>SUMIF(就業誘発効果!$C$10:$C$116,$B35,就業誘発効果!AN$10:AN$116)</f>
        <v>0</v>
      </c>
      <c r="AL35" s="424">
        <f>SUMIF(就業誘発効果!$C$10:$C$116,$B35,就業誘発効果!AO$10:AO$116)</f>
        <v>0</v>
      </c>
      <c r="AM35" s="424">
        <f>SUMIF(就業誘発効果!$C$10:$C$116,$B35,就業誘発効果!AP$10:AP$116)</f>
        <v>0</v>
      </c>
      <c r="AN35" s="424">
        <f>SUMIF(就業誘発効果!$C$10:$C$116,$B35,就業誘発効果!AQ$10:AQ$116)</f>
        <v>0</v>
      </c>
      <c r="AO35" s="424">
        <f>SUMIF(就業誘発効果!$C$10:$C$116,$B35,就業誘発効果!AR$10:AR$116)</f>
        <v>0</v>
      </c>
      <c r="AP35" s="424">
        <f>SUMIF(就業誘発効果!$C$10:$C$116,$B35,就業誘発効果!AS$10:AS$116)</f>
        <v>0</v>
      </c>
      <c r="AQ35" s="424">
        <f>SUMIF(就業誘発効果!$C$10:$C$116,$B35,就業誘発効果!AT$10:AT$116)</f>
        <v>0</v>
      </c>
    </row>
    <row r="36" spans="1:46" s="81" customFormat="1">
      <c r="A36" s="135" t="s">
        <v>427</v>
      </c>
      <c r="B36" s="136"/>
      <c r="C36" s="137" t="s">
        <v>58</v>
      </c>
      <c r="D36" s="424">
        <f>SUMIF(就業誘発効果!$A$10:$A$116,$A36,就業誘発効果!G$10:G$116)</f>
        <v>0</v>
      </c>
      <c r="E36" s="424">
        <f>SUMIF(就業誘発効果!$A$10:$A$116,$A36,就業誘発効果!H$10:H$116)</f>
        <v>0</v>
      </c>
      <c r="F36" s="424">
        <f>SUMIF(就業誘発効果!$A$10:$A$116,$A36,就業誘発効果!I$10:I$116)</f>
        <v>0</v>
      </c>
      <c r="G36" s="424">
        <f>SUMIF(就業誘発効果!$A$10:$A$116,$A36,就業誘発効果!J$10:J$116)</f>
        <v>0</v>
      </c>
      <c r="H36" s="424">
        <f>SUMIF(就業誘発効果!$A$10:$A$116,$A36,就業誘発効果!K$10:K$116)</f>
        <v>0</v>
      </c>
      <c r="I36" s="424">
        <f>SUMIF(就業誘発効果!$A$10:$A$116,$A36,就業誘発効果!L$10:L$116)</f>
        <v>0</v>
      </c>
      <c r="J36" s="424">
        <f>SUMIF(就業誘発効果!$A$10:$A$116,$A36,就業誘発効果!M$10:M$116)</f>
        <v>0</v>
      </c>
      <c r="K36" s="424">
        <f>SUMIF(就業誘発効果!$A$10:$A$116,$A36,就業誘発効果!N$10:N$116)</f>
        <v>0</v>
      </c>
      <c r="L36" s="424">
        <f>SUMIF(就業誘発効果!$A$10:$A$116,$A36,就業誘発効果!O$10:O$116)</f>
        <v>0</v>
      </c>
      <c r="M36" s="424">
        <f>SUMIF(就業誘発効果!$A$10:$A$116,$A36,就業誘発効果!P$10:P$116)</f>
        <v>0</v>
      </c>
      <c r="N36" s="424">
        <f>SUMIF(就業誘発効果!$A$10:$A$116,$A36,就業誘発効果!Q$10:Q$116)</f>
        <v>0</v>
      </c>
      <c r="O36" s="424">
        <f>SUMIF(就業誘発効果!$A$10:$A$116,$A36,就業誘発効果!R$10:R$116)</f>
        <v>0</v>
      </c>
      <c r="P36" s="424">
        <f>SUMIF(就業誘発効果!$A$10:$A$116,$A36,就業誘発効果!S$10:S$116)</f>
        <v>0</v>
      </c>
      <c r="Q36" s="424">
        <f>SUMIF(就業誘発効果!$A$10:$A$116,$A36,就業誘発効果!T$10:T$116)</f>
        <v>0</v>
      </c>
      <c r="R36" s="424">
        <f>SUMIF(就業誘発効果!$A$10:$A$116,$A36,就業誘発効果!U$10:U$116)</f>
        <v>0</v>
      </c>
      <c r="S36" s="424">
        <f>SUMIF(就業誘発効果!$A$10:$A$116,$A36,就業誘発効果!V$10:V$116)</f>
        <v>0</v>
      </c>
      <c r="T36" s="424">
        <f>SUMIF(就業誘発効果!$A$10:$A$116,$A36,就業誘発効果!W$10:W$116)</f>
        <v>0</v>
      </c>
      <c r="U36" s="424">
        <f>SUMIF(就業誘発効果!$A$10:$A$116,$A36,就業誘発効果!X$10:X$116)</f>
        <v>0</v>
      </c>
      <c r="V36" s="424">
        <f>SUMIF(就業誘発効果!$A$10:$A$116,$A36,就業誘発効果!Y$10:Y$116)</f>
        <v>0</v>
      </c>
      <c r="W36" s="424">
        <f>SUMIF(就業誘発効果!$A$10:$A$116,$A36,就業誘発効果!Z$10:Z$116)</f>
        <v>0</v>
      </c>
      <c r="X36" s="424">
        <f>SUMIF(就業誘発効果!$A$10:$A$116,$A36,就業誘発効果!AA$10:AA$116)</f>
        <v>0</v>
      </c>
      <c r="Y36" s="424">
        <f>SUMIF(就業誘発効果!$A$10:$A$116,$A36,就業誘発効果!AB$10:AB$116)</f>
        <v>0</v>
      </c>
      <c r="Z36" s="424">
        <f>SUMIF(就業誘発効果!$A$10:$A$116,$A36,就業誘発効果!AC$10:AC$116)</f>
        <v>0</v>
      </c>
      <c r="AA36" s="424">
        <f>SUMIF(就業誘発効果!$A$10:$A$116,$A36,就業誘発効果!AD$10:AD$116)</f>
        <v>0</v>
      </c>
      <c r="AB36" s="424">
        <f>SUMIF(就業誘発効果!$A$10:$A$116,$A36,就業誘発効果!AE$10:AE$116)</f>
        <v>0</v>
      </c>
      <c r="AC36" s="424">
        <f>SUMIF(就業誘発効果!$A$10:$A$116,$A36,就業誘発効果!AF$10:AF$116)</f>
        <v>0</v>
      </c>
      <c r="AD36" s="424">
        <f>SUMIF(就業誘発効果!$A$10:$A$116,$A36,就業誘発効果!AG$10:AG$116)</f>
        <v>0</v>
      </c>
      <c r="AE36" s="424">
        <f>SUMIF(就業誘発効果!$A$10:$A$116,$A36,就業誘発効果!AH$10:AH$116)</f>
        <v>0</v>
      </c>
      <c r="AF36" s="424">
        <f>SUMIF(就業誘発効果!$A$10:$A$116,$A36,就業誘発効果!AI$10:AI$116)</f>
        <v>0</v>
      </c>
      <c r="AG36" s="424">
        <f>SUMIF(就業誘発効果!$A$10:$A$116,$A36,就業誘発効果!AJ$10:AJ$116)</f>
        <v>0</v>
      </c>
      <c r="AH36" s="424">
        <f>SUMIF(就業誘発効果!$A$10:$A$116,$A36,就業誘発効果!AK$10:AK$116)</f>
        <v>0</v>
      </c>
      <c r="AI36" s="424">
        <f>SUMIF(就業誘発効果!$A$10:$A$116,$A36,就業誘発効果!AL$10:AL$116)</f>
        <v>0</v>
      </c>
      <c r="AJ36" s="424">
        <f>SUMIF(就業誘発効果!$A$10:$A$116,$A36,就業誘発効果!AM$10:AM$116)</f>
        <v>0</v>
      </c>
      <c r="AK36" s="424">
        <f>SUMIF(就業誘発効果!$A$10:$A$116,$A36,就業誘発効果!AN$10:AN$116)</f>
        <v>0</v>
      </c>
      <c r="AL36" s="424">
        <f>SUMIF(就業誘発効果!$A$10:$A$116,$A36,就業誘発効果!AO$10:AO$116)</f>
        <v>0</v>
      </c>
      <c r="AM36" s="424">
        <f>SUMIF(就業誘発効果!$A$10:$A$116,$A36,就業誘発効果!AP$10:AP$116)</f>
        <v>0</v>
      </c>
      <c r="AN36" s="424">
        <f>SUMIF(就業誘発効果!$A$10:$A$116,$A36,就業誘発効果!AQ$10:AQ$116)</f>
        <v>0</v>
      </c>
      <c r="AO36" s="424">
        <f>SUMIF(就業誘発効果!$A$10:$A$116,$A36,就業誘発効果!AR$10:AR$116)</f>
        <v>0</v>
      </c>
      <c r="AP36" s="424">
        <f>SUMIF(就業誘発効果!$A$10:$A$116,$A36,就業誘発効果!AS$10:AS$116)</f>
        <v>0</v>
      </c>
      <c r="AQ36" s="424">
        <f>SUMIF(就業誘発効果!$A$10:$A$116,$A36,就業誘発効果!AT$10:AT$116)</f>
        <v>0</v>
      </c>
    </row>
    <row r="37" spans="1:46" s="81" customFormat="1">
      <c r="A37" s="135" t="s">
        <v>455</v>
      </c>
      <c r="B37" s="136"/>
      <c r="C37" s="137" t="s">
        <v>59</v>
      </c>
      <c r="D37" s="424">
        <f>SUMIF(就業誘発効果!$A$10:$A$116,$A37,就業誘発効果!G$10:G$116)</f>
        <v>0</v>
      </c>
      <c r="E37" s="424">
        <f>SUMIF(就業誘発効果!$A$10:$A$116,$A37,就業誘発効果!H$10:H$116)</f>
        <v>0</v>
      </c>
      <c r="F37" s="424">
        <f>SUMIF(就業誘発効果!$A$10:$A$116,$A37,就業誘発効果!I$10:I$116)</f>
        <v>0</v>
      </c>
      <c r="G37" s="424">
        <f>SUMIF(就業誘発効果!$A$10:$A$116,$A37,就業誘発効果!J$10:J$116)</f>
        <v>0</v>
      </c>
      <c r="H37" s="424">
        <f>SUMIF(就業誘発効果!$A$10:$A$116,$A37,就業誘発効果!K$10:K$116)</f>
        <v>0</v>
      </c>
      <c r="I37" s="424">
        <f>SUMIF(就業誘発効果!$A$10:$A$116,$A37,就業誘発効果!L$10:L$116)</f>
        <v>0</v>
      </c>
      <c r="J37" s="424">
        <f>SUMIF(就業誘発効果!$A$10:$A$116,$A37,就業誘発効果!M$10:M$116)</f>
        <v>0</v>
      </c>
      <c r="K37" s="424">
        <f>SUMIF(就業誘発効果!$A$10:$A$116,$A37,就業誘発効果!N$10:N$116)</f>
        <v>0</v>
      </c>
      <c r="L37" s="424">
        <f>SUMIF(就業誘発効果!$A$10:$A$116,$A37,就業誘発効果!O$10:O$116)</f>
        <v>0</v>
      </c>
      <c r="M37" s="424">
        <f>SUMIF(就業誘発効果!$A$10:$A$116,$A37,就業誘発効果!P$10:P$116)</f>
        <v>0</v>
      </c>
      <c r="N37" s="424">
        <f>SUMIF(就業誘発効果!$A$10:$A$116,$A37,就業誘発効果!Q$10:Q$116)</f>
        <v>0</v>
      </c>
      <c r="O37" s="424">
        <f>SUMIF(就業誘発効果!$A$10:$A$116,$A37,就業誘発効果!R$10:R$116)</f>
        <v>0</v>
      </c>
      <c r="P37" s="424">
        <f>SUMIF(就業誘発効果!$A$10:$A$116,$A37,就業誘発効果!S$10:S$116)</f>
        <v>0</v>
      </c>
      <c r="Q37" s="424">
        <f>SUMIF(就業誘発効果!$A$10:$A$116,$A37,就業誘発効果!T$10:T$116)</f>
        <v>0</v>
      </c>
      <c r="R37" s="424">
        <f>SUMIF(就業誘発効果!$A$10:$A$116,$A37,就業誘発効果!U$10:U$116)</f>
        <v>0</v>
      </c>
      <c r="S37" s="424">
        <f>SUMIF(就業誘発効果!$A$10:$A$116,$A37,就業誘発効果!V$10:V$116)</f>
        <v>0</v>
      </c>
      <c r="T37" s="424">
        <f>SUMIF(就業誘発効果!$A$10:$A$116,$A37,就業誘発効果!W$10:W$116)</f>
        <v>0</v>
      </c>
      <c r="U37" s="424">
        <f>SUMIF(就業誘発効果!$A$10:$A$116,$A37,就業誘発効果!X$10:X$116)</f>
        <v>0</v>
      </c>
      <c r="V37" s="424">
        <f>SUMIF(就業誘発効果!$A$10:$A$116,$A37,就業誘発効果!Y$10:Y$116)</f>
        <v>0</v>
      </c>
      <c r="W37" s="424">
        <f>SUMIF(就業誘発効果!$A$10:$A$116,$A37,就業誘発効果!Z$10:Z$116)</f>
        <v>0</v>
      </c>
      <c r="X37" s="424">
        <f>SUMIF(就業誘発効果!$A$10:$A$116,$A37,就業誘発効果!AA$10:AA$116)</f>
        <v>0</v>
      </c>
      <c r="Y37" s="424">
        <f>SUMIF(就業誘発効果!$A$10:$A$116,$A37,就業誘発効果!AB$10:AB$116)</f>
        <v>0</v>
      </c>
      <c r="Z37" s="424">
        <f>SUMIF(就業誘発効果!$A$10:$A$116,$A37,就業誘発効果!AC$10:AC$116)</f>
        <v>0</v>
      </c>
      <c r="AA37" s="424">
        <f>SUMIF(就業誘発効果!$A$10:$A$116,$A37,就業誘発効果!AD$10:AD$116)</f>
        <v>0</v>
      </c>
      <c r="AB37" s="424">
        <f>SUMIF(就業誘発効果!$A$10:$A$116,$A37,就業誘発効果!AE$10:AE$116)</f>
        <v>0</v>
      </c>
      <c r="AC37" s="424">
        <f>SUMIF(就業誘発効果!$A$10:$A$116,$A37,就業誘発効果!AF$10:AF$116)</f>
        <v>0</v>
      </c>
      <c r="AD37" s="424">
        <f>SUMIF(就業誘発効果!$A$10:$A$116,$A37,就業誘発効果!AG$10:AG$116)</f>
        <v>0</v>
      </c>
      <c r="AE37" s="424">
        <f>SUMIF(就業誘発効果!$A$10:$A$116,$A37,就業誘発効果!AH$10:AH$116)</f>
        <v>0</v>
      </c>
      <c r="AF37" s="424">
        <f>SUMIF(就業誘発効果!$A$10:$A$116,$A37,就業誘発効果!AI$10:AI$116)</f>
        <v>0</v>
      </c>
      <c r="AG37" s="424">
        <f>SUMIF(就業誘発効果!$A$10:$A$116,$A37,就業誘発効果!AJ$10:AJ$116)</f>
        <v>0</v>
      </c>
      <c r="AH37" s="424">
        <f>SUMIF(就業誘発効果!$A$10:$A$116,$A37,就業誘発効果!AK$10:AK$116)</f>
        <v>0</v>
      </c>
      <c r="AI37" s="424">
        <f>SUMIF(就業誘発効果!$A$10:$A$116,$A37,就業誘発効果!AL$10:AL$116)</f>
        <v>0</v>
      </c>
      <c r="AJ37" s="424">
        <f>SUMIF(就業誘発効果!$A$10:$A$116,$A37,就業誘発効果!AM$10:AM$116)</f>
        <v>0</v>
      </c>
      <c r="AK37" s="424">
        <f>SUMIF(就業誘発効果!$A$10:$A$116,$A37,就業誘発効果!AN$10:AN$116)</f>
        <v>0</v>
      </c>
      <c r="AL37" s="424">
        <f>SUMIF(就業誘発効果!$A$10:$A$116,$A37,就業誘発効果!AO$10:AO$116)</f>
        <v>0</v>
      </c>
      <c r="AM37" s="424">
        <f>SUMIF(就業誘発効果!$A$10:$A$116,$A37,就業誘発効果!AP$10:AP$116)</f>
        <v>0</v>
      </c>
      <c r="AN37" s="424">
        <f>SUMIF(就業誘発効果!$A$10:$A$116,$A37,就業誘発効果!AQ$10:AQ$116)</f>
        <v>0</v>
      </c>
      <c r="AO37" s="424">
        <f>SUMIF(就業誘発効果!$A$10:$A$116,$A37,就業誘発効果!AR$10:AR$116)</f>
        <v>0</v>
      </c>
      <c r="AP37" s="424">
        <f>SUMIF(就業誘発効果!$A$10:$A$116,$A37,就業誘発効果!AS$10:AS$116)</f>
        <v>0</v>
      </c>
      <c r="AQ37" s="424">
        <f>SUMIF(就業誘発効果!$A$10:$A$116,$A37,就業誘発効果!AT$10:AT$116)</f>
        <v>0</v>
      </c>
    </row>
    <row r="38" spans="1:46" s="81" customFormat="1">
      <c r="A38" s="135" t="s">
        <v>457</v>
      </c>
      <c r="B38" s="136"/>
      <c r="C38" s="137" t="s">
        <v>183</v>
      </c>
      <c r="D38" s="424">
        <f>SUMIF(就業誘発効果!$A$10:$A$116,$A38,就業誘発効果!G$10:G$116)</f>
        <v>0</v>
      </c>
      <c r="E38" s="424">
        <f>SUMIF(就業誘発効果!$A$10:$A$116,$A38,就業誘発効果!H$10:H$116)</f>
        <v>0</v>
      </c>
      <c r="F38" s="424">
        <f>SUMIF(就業誘発効果!$A$10:$A$116,$A38,就業誘発効果!I$10:I$116)</f>
        <v>0</v>
      </c>
      <c r="G38" s="424">
        <f>SUMIF(就業誘発効果!$A$10:$A$116,$A38,就業誘発効果!J$10:J$116)</f>
        <v>0</v>
      </c>
      <c r="H38" s="424">
        <f>SUMIF(就業誘発効果!$A$10:$A$116,$A38,就業誘発効果!K$10:K$116)</f>
        <v>0</v>
      </c>
      <c r="I38" s="424">
        <f>SUMIF(就業誘発効果!$A$10:$A$116,$A38,就業誘発効果!L$10:L$116)</f>
        <v>0</v>
      </c>
      <c r="J38" s="424">
        <f>SUMIF(就業誘発効果!$A$10:$A$116,$A38,就業誘発効果!M$10:M$116)</f>
        <v>0</v>
      </c>
      <c r="K38" s="424">
        <f>SUMIF(就業誘発効果!$A$10:$A$116,$A38,就業誘発効果!N$10:N$116)</f>
        <v>0</v>
      </c>
      <c r="L38" s="424">
        <f>SUMIF(就業誘発効果!$A$10:$A$116,$A38,就業誘発効果!O$10:O$116)</f>
        <v>0</v>
      </c>
      <c r="M38" s="424">
        <f>SUMIF(就業誘発効果!$A$10:$A$116,$A38,就業誘発効果!P$10:P$116)</f>
        <v>0</v>
      </c>
      <c r="N38" s="424">
        <f>SUMIF(就業誘発効果!$A$10:$A$116,$A38,就業誘発効果!Q$10:Q$116)</f>
        <v>0</v>
      </c>
      <c r="O38" s="424">
        <f>SUMIF(就業誘発効果!$A$10:$A$116,$A38,就業誘発効果!R$10:R$116)</f>
        <v>0</v>
      </c>
      <c r="P38" s="424">
        <f>SUMIF(就業誘発効果!$A$10:$A$116,$A38,就業誘発効果!S$10:S$116)</f>
        <v>0</v>
      </c>
      <c r="Q38" s="424">
        <f>SUMIF(就業誘発効果!$A$10:$A$116,$A38,就業誘発効果!T$10:T$116)</f>
        <v>0</v>
      </c>
      <c r="R38" s="424">
        <f>SUMIF(就業誘発効果!$A$10:$A$116,$A38,就業誘発効果!U$10:U$116)</f>
        <v>0</v>
      </c>
      <c r="S38" s="424">
        <f>SUMIF(就業誘発効果!$A$10:$A$116,$A38,就業誘発効果!V$10:V$116)</f>
        <v>0</v>
      </c>
      <c r="T38" s="424">
        <f>SUMIF(就業誘発効果!$A$10:$A$116,$A38,就業誘発効果!W$10:W$116)</f>
        <v>0</v>
      </c>
      <c r="U38" s="424">
        <f>SUMIF(就業誘発効果!$A$10:$A$116,$A38,就業誘発効果!X$10:X$116)</f>
        <v>0</v>
      </c>
      <c r="V38" s="424">
        <f>SUMIF(就業誘発効果!$A$10:$A$116,$A38,就業誘発効果!Y$10:Y$116)</f>
        <v>0</v>
      </c>
      <c r="W38" s="424">
        <f>SUMIF(就業誘発効果!$A$10:$A$116,$A38,就業誘発効果!Z$10:Z$116)</f>
        <v>0</v>
      </c>
      <c r="X38" s="424">
        <f>SUMIF(就業誘発効果!$A$10:$A$116,$A38,就業誘発効果!AA$10:AA$116)</f>
        <v>0</v>
      </c>
      <c r="Y38" s="424">
        <f>SUMIF(就業誘発効果!$A$10:$A$116,$A38,就業誘発効果!AB$10:AB$116)</f>
        <v>0</v>
      </c>
      <c r="Z38" s="424">
        <f>SUMIF(就業誘発効果!$A$10:$A$116,$A38,就業誘発効果!AC$10:AC$116)</f>
        <v>0</v>
      </c>
      <c r="AA38" s="424">
        <f>SUMIF(就業誘発効果!$A$10:$A$116,$A38,就業誘発効果!AD$10:AD$116)</f>
        <v>0</v>
      </c>
      <c r="AB38" s="424">
        <f>SUMIF(就業誘発効果!$A$10:$A$116,$A38,就業誘発効果!AE$10:AE$116)</f>
        <v>0</v>
      </c>
      <c r="AC38" s="424">
        <f>SUMIF(就業誘発効果!$A$10:$A$116,$A38,就業誘発効果!AF$10:AF$116)</f>
        <v>0</v>
      </c>
      <c r="AD38" s="424">
        <f>SUMIF(就業誘発効果!$A$10:$A$116,$A38,就業誘発効果!AG$10:AG$116)</f>
        <v>0</v>
      </c>
      <c r="AE38" s="424">
        <f>SUMIF(就業誘発効果!$A$10:$A$116,$A38,就業誘発効果!AH$10:AH$116)</f>
        <v>0</v>
      </c>
      <c r="AF38" s="424">
        <f>SUMIF(就業誘発効果!$A$10:$A$116,$A38,就業誘発効果!AI$10:AI$116)</f>
        <v>0</v>
      </c>
      <c r="AG38" s="424">
        <f>SUMIF(就業誘発効果!$A$10:$A$116,$A38,就業誘発効果!AJ$10:AJ$116)</f>
        <v>0</v>
      </c>
      <c r="AH38" s="424">
        <f>SUMIF(就業誘発効果!$A$10:$A$116,$A38,就業誘発効果!AK$10:AK$116)</f>
        <v>0</v>
      </c>
      <c r="AI38" s="424">
        <f>SUMIF(就業誘発効果!$A$10:$A$116,$A38,就業誘発効果!AL$10:AL$116)</f>
        <v>0</v>
      </c>
      <c r="AJ38" s="424">
        <f>SUMIF(就業誘発効果!$A$10:$A$116,$A38,就業誘発効果!AM$10:AM$116)</f>
        <v>0</v>
      </c>
      <c r="AK38" s="424">
        <f>SUMIF(就業誘発効果!$A$10:$A$116,$A38,就業誘発効果!AN$10:AN$116)</f>
        <v>0</v>
      </c>
      <c r="AL38" s="424">
        <f>SUMIF(就業誘発効果!$A$10:$A$116,$A38,就業誘発効果!AO$10:AO$116)</f>
        <v>0</v>
      </c>
      <c r="AM38" s="424">
        <f>SUMIF(就業誘発効果!$A$10:$A$116,$A38,就業誘発効果!AP$10:AP$116)</f>
        <v>0</v>
      </c>
      <c r="AN38" s="424">
        <f>SUMIF(就業誘発効果!$A$10:$A$116,$A38,就業誘発効果!AQ$10:AQ$116)</f>
        <v>0</v>
      </c>
      <c r="AO38" s="424">
        <f>SUMIF(就業誘発効果!$A$10:$A$116,$A38,就業誘発効果!AR$10:AR$116)</f>
        <v>0</v>
      </c>
      <c r="AP38" s="424">
        <f>SUMIF(就業誘発効果!$A$10:$A$116,$A38,就業誘発効果!AS$10:AS$116)</f>
        <v>0</v>
      </c>
      <c r="AQ38" s="424">
        <f>SUMIF(就業誘発効果!$A$10:$A$116,$A38,就業誘発効果!AT$10:AT$116)</f>
        <v>0</v>
      </c>
    </row>
    <row r="39" spans="1:46" s="81" customFormat="1">
      <c r="A39" s="135" t="s">
        <v>459</v>
      </c>
      <c r="B39" s="136"/>
      <c r="C39" s="137" t="s">
        <v>423</v>
      </c>
      <c r="D39" s="424">
        <f>SUMIF(就業誘発効果!$A$10:$A$116,$A39,就業誘発効果!G$10:G$116)</f>
        <v>0</v>
      </c>
      <c r="E39" s="424">
        <f>SUMIF(就業誘発効果!$A$10:$A$116,$A39,就業誘発効果!H$10:H$116)</f>
        <v>0</v>
      </c>
      <c r="F39" s="424">
        <f>SUMIF(就業誘発効果!$A$10:$A$116,$A39,就業誘発効果!I$10:I$116)</f>
        <v>0</v>
      </c>
      <c r="G39" s="424">
        <f>SUMIF(就業誘発効果!$A$10:$A$116,$A39,就業誘発効果!J$10:J$116)</f>
        <v>0</v>
      </c>
      <c r="H39" s="424">
        <f>SUMIF(就業誘発効果!$A$10:$A$116,$A39,就業誘発効果!K$10:K$116)</f>
        <v>0</v>
      </c>
      <c r="I39" s="424">
        <f>SUMIF(就業誘発効果!$A$10:$A$116,$A39,就業誘発効果!L$10:L$116)</f>
        <v>0</v>
      </c>
      <c r="J39" s="424">
        <f>SUMIF(就業誘発効果!$A$10:$A$116,$A39,就業誘発効果!M$10:M$116)</f>
        <v>0</v>
      </c>
      <c r="K39" s="424">
        <f>SUMIF(就業誘発効果!$A$10:$A$116,$A39,就業誘発効果!N$10:N$116)</f>
        <v>0</v>
      </c>
      <c r="L39" s="424">
        <f>SUMIF(就業誘発効果!$A$10:$A$116,$A39,就業誘発効果!O$10:O$116)</f>
        <v>0</v>
      </c>
      <c r="M39" s="424">
        <f>SUMIF(就業誘発効果!$A$10:$A$116,$A39,就業誘発効果!P$10:P$116)</f>
        <v>0</v>
      </c>
      <c r="N39" s="424">
        <f>SUMIF(就業誘発効果!$A$10:$A$116,$A39,就業誘発効果!Q$10:Q$116)</f>
        <v>0</v>
      </c>
      <c r="O39" s="424">
        <f>SUMIF(就業誘発効果!$A$10:$A$116,$A39,就業誘発効果!R$10:R$116)</f>
        <v>0</v>
      </c>
      <c r="P39" s="424">
        <f>SUMIF(就業誘発効果!$A$10:$A$116,$A39,就業誘発効果!S$10:S$116)</f>
        <v>0</v>
      </c>
      <c r="Q39" s="424">
        <f>SUMIF(就業誘発効果!$A$10:$A$116,$A39,就業誘発効果!T$10:T$116)</f>
        <v>0</v>
      </c>
      <c r="R39" s="424">
        <f>SUMIF(就業誘発効果!$A$10:$A$116,$A39,就業誘発効果!U$10:U$116)</f>
        <v>0</v>
      </c>
      <c r="S39" s="424">
        <f>SUMIF(就業誘発効果!$A$10:$A$116,$A39,就業誘発効果!V$10:V$116)</f>
        <v>0</v>
      </c>
      <c r="T39" s="424">
        <f>SUMIF(就業誘発効果!$A$10:$A$116,$A39,就業誘発効果!W$10:W$116)</f>
        <v>0</v>
      </c>
      <c r="U39" s="424">
        <f>SUMIF(就業誘発効果!$A$10:$A$116,$A39,就業誘発効果!X$10:X$116)</f>
        <v>0</v>
      </c>
      <c r="V39" s="424">
        <f>SUMIF(就業誘発効果!$A$10:$A$116,$A39,就業誘発効果!Y$10:Y$116)</f>
        <v>0</v>
      </c>
      <c r="W39" s="424">
        <f>SUMIF(就業誘発効果!$A$10:$A$116,$A39,就業誘発効果!Z$10:Z$116)</f>
        <v>0</v>
      </c>
      <c r="X39" s="424">
        <f>SUMIF(就業誘発効果!$A$10:$A$116,$A39,就業誘発効果!AA$10:AA$116)</f>
        <v>0</v>
      </c>
      <c r="Y39" s="424">
        <f>SUMIF(就業誘発効果!$A$10:$A$116,$A39,就業誘発効果!AB$10:AB$116)</f>
        <v>0</v>
      </c>
      <c r="Z39" s="424">
        <f>SUMIF(就業誘発効果!$A$10:$A$116,$A39,就業誘発効果!AC$10:AC$116)</f>
        <v>0</v>
      </c>
      <c r="AA39" s="424">
        <f>SUMIF(就業誘発効果!$A$10:$A$116,$A39,就業誘発効果!AD$10:AD$116)</f>
        <v>0</v>
      </c>
      <c r="AB39" s="424">
        <f>SUMIF(就業誘発効果!$A$10:$A$116,$A39,就業誘発効果!AE$10:AE$116)</f>
        <v>0</v>
      </c>
      <c r="AC39" s="424">
        <f>SUMIF(就業誘発効果!$A$10:$A$116,$A39,就業誘発効果!AF$10:AF$116)</f>
        <v>0</v>
      </c>
      <c r="AD39" s="424">
        <f>SUMIF(就業誘発効果!$A$10:$A$116,$A39,就業誘発効果!AG$10:AG$116)</f>
        <v>0</v>
      </c>
      <c r="AE39" s="424">
        <f>SUMIF(就業誘発効果!$A$10:$A$116,$A39,就業誘発効果!AH$10:AH$116)</f>
        <v>0</v>
      </c>
      <c r="AF39" s="424">
        <f>SUMIF(就業誘発効果!$A$10:$A$116,$A39,就業誘発効果!AI$10:AI$116)</f>
        <v>0</v>
      </c>
      <c r="AG39" s="424">
        <f>SUMIF(就業誘発効果!$A$10:$A$116,$A39,就業誘発効果!AJ$10:AJ$116)</f>
        <v>0</v>
      </c>
      <c r="AH39" s="424">
        <f>SUMIF(就業誘発効果!$A$10:$A$116,$A39,就業誘発効果!AK$10:AK$116)</f>
        <v>0</v>
      </c>
      <c r="AI39" s="424">
        <f>SUMIF(就業誘発効果!$A$10:$A$116,$A39,就業誘発効果!AL$10:AL$116)</f>
        <v>0</v>
      </c>
      <c r="AJ39" s="424">
        <f>SUMIF(就業誘発効果!$A$10:$A$116,$A39,就業誘発効果!AM$10:AM$116)</f>
        <v>0</v>
      </c>
      <c r="AK39" s="424">
        <f>SUMIF(就業誘発効果!$A$10:$A$116,$A39,就業誘発効果!AN$10:AN$116)</f>
        <v>0</v>
      </c>
      <c r="AL39" s="424">
        <f>SUMIF(就業誘発効果!$A$10:$A$116,$A39,就業誘発効果!AO$10:AO$116)</f>
        <v>0</v>
      </c>
      <c r="AM39" s="424">
        <f>SUMIF(就業誘発効果!$A$10:$A$116,$A39,就業誘発効果!AP$10:AP$116)</f>
        <v>0</v>
      </c>
      <c r="AN39" s="424">
        <f>SUMIF(就業誘発効果!$A$10:$A$116,$A39,就業誘発効果!AQ$10:AQ$116)</f>
        <v>0</v>
      </c>
      <c r="AO39" s="424">
        <f>SUMIF(就業誘発効果!$A$10:$A$116,$A39,就業誘発効果!AR$10:AR$116)</f>
        <v>0</v>
      </c>
      <c r="AP39" s="424">
        <f>SUMIF(就業誘発効果!$A$10:$A$116,$A39,就業誘発効果!AS$10:AS$116)</f>
        <v>0</v>
      </c>
      <c r="AQ39" s="424">
        <f>SUMIF(就業誘発効果!$A$10:$A$116,$A39,就業誘発効果!AT$10:AT$116)</f>
        <v>0</v>
      </c>
    </row>
    <row r="40" spans="1:46" s="81" customFormat="1">
      <c r="A40" s="135" t="s">
        <v>461</v>
      </c>
      <c r="B40" s="136"/>
      <c r="C40" s="137" t="s">
        <v>184</v>
      </c>
      <c r="D40" s="424">
        <f>SUMIF(就業誘発効果!$A$10:$A$116,$A40,就業誘発効果!G$10:G$116)</f>
        <v>0</v>
      </c>
      <c r="E40" s="424">
        <f>SUMIF(就業誘発効果!$A$10:$A$116,$A40,就業誘発効果!H$10:H$116)</f>
        <v>0</v>
      </c>
      <c r="F40" s="424">
        <f>SUMIF(就業誘発効果!$A$10:$A$116,$A40,就業誘発効果!I$10:I$116)</f>
        <v>0</v>
      </c>
      <c r="G40" s="424">
        <f>SUMIF(就業誘発効果!$A$10:$A$116,$A40,就業誘発効果!J$10:J$116)</f>
        <v>0</v>
      </c>
      <c r="H40" s="424">
        <f>SUMIF(就業誘発効果!$A$10:$A$116,$A40,就業誘発効果!K$10:K$116)</f>
        <v>0</v>
      </c>
      <c r="I40" s="424">
        <f>SUMIF(就業誘発効果!$A$10:$A$116,$A40,就業誘発効果!L$10:L$116)</f>
        <v>0</v>
      </c>
      <c r="J40" s="424">
        <f>SUMIF(就業誘発効果!$A$10:$A$116,$A40,就業誘発効果!M$10:M$116)</f>
        <v>0</v>
      </c>
      <c r="K40" s="424">
        <f>SUMIF(就業誘発効果!$A$10:$A$116,$A40,就業誘発効果!N$10:N$116)</f>
        <v>0</v>
      </c>
      <c r="L40" s="424">
        <f>SUMIF(就業誘発効果!$A$10:$A$116,$A40,就業誘発効果!O$10:O$116)</f>
        <v>0</v>
      </c>
      <c r="M40" s="424">
        <f>SUMIF(就業誘発効果!$A$10:$A$116,$A40,就業誘発効果!P$10:P$116)</f>
        <v>0</v>
      </c>
      <c r="N40" s="424">
        <f>SUMIF(就業誘発効果!$A$10:$A$116,$A40,就業誘発効果!Q$10:Q$116)</f>
        <v>0</v>
      </c>
      <c r="O40" s="424">
        <f>SUMIF(就業誘発効果!$A$10:$A$116,$A40,就業誘発効果!R$10:R$116)</f>
        <v>0</v>
      </c>
      <c r="P40" s="424">
        <f>SUMIF(就業誘発効果!$A$10:$A$116,$A40,就業誘発効果!S$10:S$116)</f>
        <v>0</v>
      </c>
      <c r="Q40" s="424">
        <f>SUMIF(就業誘発効果!$A$10:$A$116,$A40,就業誘発効果!T$10:T$116)</f>
        <v>0</v>
      </c>
      <c r="R40" s="424">
        <f>SUMIF(就業誘発効果!$A$10:$A$116,$A40,就業誘発効果!U$10:U$116)</f>
        <v>0</v>
      </c>
      <c r="S40" s="424">
        <f>SUMIF(就業誘発効果!$A$10:$A$116,$A40,就業誘発効果!V$10:V$116)</f>
        <v>0</v>
      </c>
      <c r="T40" s="424">
        <f>SUMIF(就業誘発効果!$A$10:$A$116,$A40,就業誘発効果!W$10:W$116)</f>
        <v>0</v>
      </c>
      <c r="U40" s="424">
        <f>SUMIF(就業誘発効果!$A$10:$A$116,$A40,就業誘発効果!X$10:X$116)</f>
        <v>0</v>
      </c>
      <c r="V40" s="424">
        <f>SUMIF(就業誘発効果!$A$10:$A$116,$A40,就業誘発効果!Y$10:Y$116)</f>
        <v>0</v>
      </c>
      <c r="W40" s="424">
        <f>SUMIF(就業誘発効果!$A$10:$A$116,$A40,就業誘発効果!Z$10:Z$116)</f>
        <v>0</v>
      </c>
      <c r="X40" s="424">
        <f>SUMIF(就業誘発効果!$A$10:$A$116,$A40,就業誘発効果!AA$10:AA$116)</f>
        <v>0</v>
      </c>
      <c r="Y40" s="424">
        <f>SUMIF(就業誘発効果!$A$10:$A$116,$A40,就業誘発効果!AB$10:AB$116)</f>
        <v>0</v>
      </c>
      <c r="Z40" s="424">
        <f>SUMIF(就業誘発効果!$A$10:$A$116,$A40,就業誘発効果!AC$10:AC$116)</f>
        <v>0</v>
      </c>
      <c r="AA40" s="424">
        <f>SUMIF(就業誘発効果!$A$10:$A$116,$A40,就業誘発効果!AD$10:AD$116)</f>
        <v>0</v>
      </c>
      <c r="AB40" s="424">
        <f>SUMIF(就業誘発効果!$A$10:$A$116,$A40,就業誘発効果!AE$10:AE$116)</f>
        <v>0</v>
      </c>
      <c r="AC40" s="424">
        <f>SUMIF(就業誘発効果!$A$10:$A$116,$A40,就業誘発効果!AF$10:AF$116)</f>
        <v>0</v>
      </c>
      <c r="AD40" s="424">
        <f>SUMIF(就業誘発効果!$A$10:$A$116,$A40,就業誘発効果!AG$10:AG$116)</f>
        <v>0</v>
      </c>
      <c r="AE40" s="424">
        <f>SUMIF(就業誘発効果!$A$10:$A$116,$A40,就業誘発効果!AH$10:AH$116)</f>
        <v>0</v>
      </c>
      <c r="AF40" s="424">
        <f>SUMIF(就業誘発効果!$A$10:$A$116,$A40,就業誘発効果!AI$10:AI$116)</f>
        <v>0</v>
      </c>
      <c r="AG40" s="424">
        <f>SUMIF(就業誘発効果!$A$10:$A$116,$A40,就業誘発効果!AJ$10:AJ$116)</f>
        <v>0</v>
      </c>
      <c r="AH40" s="424">
        <f>SUMIF(就業誘発効果!$A$10:$A$116,$A40,就業誘発効果!AK$10:AK$116)</f>
        <v>0</v>
      </c>
      <c r="AI40" s="424">
        <f>SUMIF(就業誘発効果!$A$10:$A$116,$A40,就業誘発効果!AL$10:AL$116)</f>
        <v>0</v>
      </c>
      <c r="AJ40" s="424">
        <f>SUMIF(就業誘発効果!$A$10:$A$116,$A40,就業誘発効果!AM$10:AM$116)</f>
        <v>0</v>
      </c>
      <c r="AK40" s="424">
        <f>SUMIF(就業誘発効果!$A$10:$A$116,$A40,就業誘発効果!AN$10:AN$116)</f>
        <v>0</v>
      </c>
      <c r="AL40" s="424">
        <f>SUMIF(就業誘発効果!$A$10:$A$116,$A40,就業誘発効果!AO$10:AO$116)</f>
        <v>0</v>
      </c>
      <c r="AM40" s="424">
        <f>SUMIF(就業誘発効果!$A$10:$A$116,$A40,就業誘発効果!AP$10:AP$116)</f>
        <v>0</v>
      </c>
      <c r="AN40" s="424">
        <f>SUMIF(就業誘発効果!$A$10:$A$116,$A40,就業誘発効果!AQ$10:AQ$116)</f>
        <v>0</v>
      </c>
      <c r="AO40" s="424">
        <f>SUMIF(就業誘発効果!$A$10:$A$116,$A40,就業誘発効果!AR$10:AR$116)</f>
        <v>0</v>
      </c>
      <c r="AP40" s="424">
        <f>SUMIF(就業誘発効果!$A$10:$A$116,$A40,就業誘発効果!AS$10:AS$116)</f>
        <v>0</v>
      </c>
      <c r="AQ40" s="424">
        <f>SUMIF(就業誘発効果!$A$10:$A$116,$A40,就業誘発効果!AT$10:AT$116)</f>
        <v>0</v>
      </c>
    </row>
    <row r="41" spans="1:46" s="81" customFormat="1">
      <c r="A41" s="135" t="s">
        <v>429</v>
      </c>
      <c r="B41" s="136"/>
      <c r="C41" s="137" t="s">
        <v>74</v>
      </c>
      <c r="D41" s="424">
        <f>SUMIF(就業誘発効果!$A$10:$A$116,$A41,就業誘発効果!G$10:G$116)</f>
        <v>0</v>
      </c>
      <c r="E41" s="424">
        <f>SUMIF(就業誘発効果!$A$10:$A$116,$A41,就業誘発効果!H$10:H$116)</f>
        <v>0</v>
      </c>
      <c r="F41" s="424">
        <f>SUMIF(就業誘発効果!$A$10:$A$116,$A41,就業誘発効果!I$10:I$116)</f>
        <v>0</v>
      </c>
      <c r="G41" s="424">
        <f>SUMIF(就業誘発効果!$A$10:$A$116,$A41,就業誘発効果!J$10:J$116)</f>
        <v>0</v>
      </c>
      <c r="H41" s="424">
        <f>SUMIF(就業誘発効果!$A$10:$A$116,$A41,就業誘発効果!K$10:K$116)</f>
        <v>0</v>
      </c>
      <c r="I41" s="424">
        <f>SUMIF(就業誘発効果!$A$10:$A$116,$A41,就業誘発効果!L$10:L$116)</f>
        <v>0</v>
      </c>
      <c r="J41" s="424">
        <f>SUMIF(就業誘発効果!$A$10:$A$116,$A41,就業誘発効果!M$10:M$116)</f>
        <v>0</v>
      </c>
      <c r="K41" s="424">
        <f>SUMIF(就業誘発効果!$A$10:$A$116,$A41,就業誘発効果!N$10:N$116)</f>
        <v>0</v>
      </c>
      <c r="L41" s="424">
        <f>SUMIF(就業誘発効果!$A$10:$A$116,$A41,就業誘発効果!O$10:O$116)</f>
        <v>0</v>
      </c>
      <c r="M41" s="424">
        <f>SUMIF(就業誘発効果!$A$10:$A$116,$A41,就業誘発効果!P$10:P$116)</f>
        <v>0</v>
      </c>
      <c r="N41" s="424">
        <f>SUMIF(就業誘発効果!$A$10:$A$116,$A41,就業誘発効果!Q$10:Q$116)</f>
        <v>0</v>
      </c>
      <c r="O41" s="424">
        <f>SUMIF(就業誘発効果!$A$10:$A$116,$A41,就業誘発効果!R$10:R$116)</f>
        <v>0</v>
      </c>
      <c r="P41" s="424">
        <f>SUMIF(就業誘発効果!$A$10:$A$116,$A41,就業誘発効果!S$10:S$116)</f>
        <v>0</v>
      </c>
      <c r="Q41" s="424">
        <f>SUMIF(就業誘発効果!$A$10:$A$116,$A41,就業誘発効果!T$10:T$116)</f>
        <v>0</v>
      </c>
      <c r="R41" s="424">
        <f>SUMIF(就業誘発効果!$A$10:$A$116,$A41,就業誘発効果!U$10:U$116)</f>
        <v>0</v>
      </c>
      <c r="S41" s="424">
        <f>SUMIF(就業誘発効果!$A$10:$A$116,$A41,就業誘発効果!V$10:V$116)</f>
        <v>0</v>
      </c>
      <c r="T41" s="424">
        <f>SUMIF(就業誘発効果!$A$10:$A$116,$A41,就業誘発効果!W$10:W$116)</f>
        <v>0</v>
      </c>
      <c r="U41" s="424">
        <f>SUMIF(就業誘発効果!$A$10:$A$116,$A41,就業誘発効果!X$10:X$116)</f>
        <v>0</v>
      </c>
      <c r="V41" s="424">
        <f>SUMIF(就業誘発効果!$A$10:$A$116,$A41,就業誘発効果!Y$10:Y$116)</f>
        <v>0</v>
      </c>
      <c r="W41" s="424">
        <f>SUMIF(就業誘発効果!$A$10:$A$116,$A41,就業誘発効果!Z$10:Z$116)</f>
        <v>0</v>
      </c>
      <c r="X41" s="424">
        <f>SUMIF(就業誘発効果!$A$10:$A$116,$A41,就業誘発効果!AA$10:AA$116)</f>
        <v>0</v>
      </c>
      <c r="Y41" s="424">
        <f>SUMIF(就業誘発効果!$A$10:$A$116,$A41,就業誘発効果!AB$10:AB$116)</f>
        <v>0</v>
      </c>
      <c r="Z41" s="424">
        <f>SUMIF(就業誘発効果!$A$10:$A$116,$A41,就業誘発効果!AC$10:AC$116)</f>
        <v>0</v>
      </c>
      <c r="AA41" s="424">
        <f>SUMIF(就業誘発効果!$A$10:$A$116,$A41,就業誘発効果!AD$10:AD$116)</f>
        <v>0</v>
      </c>
      <c r="AB41" s="424">
        <f>SUMIF(就業誘発効果!$A$10:$A$116,$A41,就業誘発効果!AE$10:AE$116)</f>
        <v>0</v>
      </c>
      <c r="AC41" s="424">
        <f>SUMIF(就業誘発効果!$A$10:$A$116,$A41,就業誘発効果!AF$10:AF$116)</f>
        <v>0</v>
      </c>
      <c r="AD41" s="424">
        <f>SUMIF(就業誘発効果!$A$10:$A$116,$A41,就業誘発効果!AG$10:AG$116)</f>
        <v>0</v>
      </c>
      <c r="AE41" s="424">
        <f>SUMIF(就業誘発効果!$A$10:$A$116,$A41,就業誘発効果!AH$10:AH$116)</f>
        <v>0</v>
      </c>
      <c r="AF41" s="424">
        <f>SUMIF(就業誘発効果!$A$10:$A$116,$A41,就業誘発効果!AI$10:AI$116)</f>
        <v>0</v>
      </c>
      <c r="AG41" s="424">
        <f>SUMIF(就業誘発効果!$A$10:$A$116,$A41,就業誘発効果!AJ$10:AJ$116)</f>
        <v>0</v>
      </c>
      <c r="AH41" s="424">
        <f>SUMIF(就業誘発効果!$A$10:$A$116,$A41,就業誘発効果!AK$10:AK$116)</f>
        <v>0</v>
      </c>
      <c r="AI41" s="424">
        <f>SUMIF(就業誘発効果!$A$10:$A$116,$A41,就業誘発効果!AL$10:AL$116)</f>
        <v>0</v>
      </c>
      <c r="AJ41" s="424">
        <f>SUMIF(就業誘発効果!$A$10:$A$116,$A41,就業誘発効果!AM$10:AM$116)</f>
        <v>0</v>
      </c>
      <c r="AK41" s="424">
        <f>SUMIF(就業誘発効果!$A$10:$A$116,$A41,就業誘発効果!AN$10:AN$116)</f>
        <v>0</v>
      </c>
      <c r="AL41" s="424">
        <f>SUMIF(就業誘発効果!$A$10:$A$116,$A41,就業誘発効果!AO$10:AO$116)</f>
        <v>0</v>
      </c>
      <c r="AM41" s="424">
        <f>SUMIF(就業誘発効果!$A$10:$A$116,$A41,就業誘発効果!AP$10:AP$116)</f>
        <v>0</v>
      </c>
      <c r="AN41" s="424">
        <f>SUMIF(就業誘発効果!$A$10:$A$116,$A41,就業誘発効果!AQ$10:AQ$116)</f>
        <v>0</v>
      </c>
      <c r="AO41" s="424">
        <f>SUMIF(就業誘発効果!$A$10:$A$116,$A41,就業誘発効果!AR$10:AR$116)</f>
        <v>0</v>
      </c>
      <c r="AP41" s="424">
        <f>SUMIF(就業誘発効果!$A$10:$A$116,$A41,就業誘発効果!AS$10:AS$116)</f>
        <v>0</v>
      </c>
      <c r="AQ41" s="424">
        <f>SUMIF(就業誘発効果!$A$10:$A$116,$A41,就業誘発効果!AT$10:AT$116)</f>
        <v>0</v>
      </c>
    </row>
    <row r="42" spans="1:46" s="81" customFormat="1">
      <c r="A42" s="135" t="s">
        <v>464</v>
      </c>
      <c r="B42" s="136"/>
      <c r="C42" s="137" t="s">
        <v>185</v>
      </c>
      <c r="D42" s="424">
        <f>SUMIF(就業誘発効果!$A$10:$A$116,$A42,就業誘発効果!G$10:G$116)</f>
        <v>0</v>
      </c>
      <c r="E42" s="424">
        <f>SUMIF(就業誘発効果!$A$10:$A$116,$A42,就業誘発効果!H$10:H$116)</f>
        <v>0</v>
      </c>
      <c r="F42" s="424">
        <f>SUMIF(就業誘発効果!$A$10:$A$116,$A42,就業誘発効果!I$10:I$116)</f>
        <v>0</v>
      </c>
      <c r="G42" s="424">
        <f>SUMIF(就業誘発効果!$A$10:$A$116,$A42,就業誘発効果!J$10:J$116)</f>
        <v>0</v>
      </c>
      <c r="H42" s="424">
        <f>SUMIF(就業誘発効果!$A$10:$A$116,$A42,就業誘発効果!K$10:K$116)</f>
        <v>0</v>
      </c>
      <c r="I42" s="424">
        <f>SUMIF(就業誘発効果!$A$10:$A$116,$A42,就業誘発効果!L$10:L$116)</f>
        <v>0</v>
      </c>
      <c r="J42" s="424">
        <f>SUMIF(就業誘発効果!$A$10:$A$116,$A42,就業誘発効果!M$10:M$116)</f>
        <v>0</v>
      </c>
      <c r="K42" s="424">
        <f>SUMIF(就業誘発効果!$A$10:$A$116,$A42,就業誘発効果!N$10:N$116)</f>
        <v>0</v>
      </c>
      <c r="L42" s="424">
        <f>SUMIF(就業誘発効果!$A$10:$A$116,$A42,就業誘発効果!O$10:O$116)</f>
        <v>0</v>
      </c>
      <c r="M42" s="424">
        <f>SUMIF(就業誘発効果!$A$10:$A$116,$A42,就業誘発効果!P$10:P$116)</f>
        <v>0</v>
      </c>
      <c r="N42" s="424">
        <f>SUMIF(就業誘発効果!$A$10:$A$116,$A42,就業誘発効果!Q$10:Q$116)</f>
        <v>0</v>
      </c>
      <c r="O42" s="424">
        <f>SUMIF(就業誘発効果!$A$10:$A$116,$A42,就業誘発効果!R$10:R$116)</f>
        <v>0</v>
      </c>
      <c r="P42" s="424">
        <f>SUMIF(就業誘発効果!$A$10:$A$116,$A42,就業誘発効果!S$10:S$116)</f>
        <v>0</v>
      </c>
      <c r="Q42" s="424">
        <f>SUMIF(就業誘発効果!$A$10:$A$116,$A42,就業誘発効果!T$10:T$116)</f>
        <v>0</v>
      </c>
      <c r="R42" s="424">
        <f>SUMIF(就業誘発効果!$A$10:$A$116,$A42,就業誘発効果!U$10:U$116)</f>
        <v>0</v>
      </c>
      <c r="S42" s="424">
        <f>SUMIF(就業誘発効果!$A$10:$A$116,$A42,就業誘発効果!V$10:V$116)</f>
        <v>0</v>
      </c>
      <c r="T42" s="424">
        <f>SUMIF(就業誘発効果!$A$10:$A$116,$A42,就業誘発効果!W$10:W$116)</f>
        <v>0</v>
      </c>
      <c r="U42" s="424">
        <f>SUMIF(就業誘発効果!$A$10:$A$116,$A42,就業誘発効果!X$10:X$116)</f>
        <v>0</v>
      </c>
      <c r="V42" s="424">
        <f>SUMIF(就業誘発効果!$A$10:$A$116,$A42,就業誘発効果!Y$10:Y$116)</f>
        <v>0</v>
      </c>
      <c r="W42" s="424">
        <f>SUMIF(就業誘発効果!$A$10:$A$116,$A42,就業誘発効果!Z$10:Z$116)</f>
        <v>0</v>
      </c>
      <c r="X42" s="424">
        <f>SUMIF(就業誘発効果!$A$10:$A$116,$A42,就業誘発効果!AA$10:AA$116)</f>
        <v>0</v>
      </c>
      <c r="Y42" s="424">
        <f>SUMIF(就業誘発効果!$A$10:$A$116,$A42,就業誘発効果!AB$10:AB$116)</f>
        <v>0</v>
      </c>
      <c r="Z42" s="424">
        <f>SUMIF(就業誘発効果!$A$10:$A$116,$A42,就業誘発効果!AC$10:AC$116)</f>
        <v>0</v>
      </c>
      <c r="AA42" s="424">
        <f>SUMIF(就業誘発効果!$A$10:$A$116,$A42,就業誘発効果!AD$10:AD$116)</f>
        <v>0</v>
      </c>
      <c r="AB42" s="424">
        <f>SUMIF(就業誘発効果!$A$10:$A$116,$A42,就業誘発効果!AE$10:AE$116)</f>
        <v>0</v>
      </c>
      <c r="AC42" s="424">
        <f>SUMIF(就業誘発効果!$A$10:$A$116,$A42,就業誘発効果!AF$10:AF$116)</f>
        <v>0</v>
      </c>
      <c r="AD42" s="424">
        <f>SUMIF(就業誘発効果!$A$10:$A$116,$A42,就業誘発効果!AG$10:AG$116)</f>
        <v>0</v>
      </c>
      <c r="AE42" s="424">
        <f>SUMIF(就業誘発効果!$A$10:$A$116,$A42,就業誘発効果!AH$10:AH$116)</f>
        <v>0</v>
      </c>
      <c r="AF42" s="424">
        <f>SUMIF(就業誘発効果!$A$10:$A$116,$A42,就業誘発効果!AI$10:AI$116)</f>
        <v>0</v>
      </c>
      <c r="AG42" s="424">
        <f>SUMIF(就業誘発効果!$A$10:$A$116,$A42,就業誘発効果!AJ$10:AJ$116)</f>
        <v>0</v>
      </c>
      <c r="AH42" s="424">
        <f>SUMIF(就業誘発効果!$A$10:$A$116,$A42,就業誘発効果!AK$10:AK$116)</f>
        <v>0</v>
      </c>
      <c r="AI42" s="424">
        <f>SUMIF(就業誘発効果!$A$10:$A$116,$A42,就業誘発効果!AL$10:AL$116)</f>
        <v>0</v>
      </c>
      <c r="AJ42" s="424">
        <f>SUMIF(就業誘発効果!$A$10:$A$116,$A42,就業誘発効果!AM$10:AM$116)</f>
        <v>0</v>
      </c>
      <c r="AK42" s="424">
        <f>SUMIF(就業誘発効果!$A$10:$A$116,$A42,就業誘発効果!AN$10:AN$116)</f>
        <v>0</v>
      </c>
      <c r="AL42" s="424">
        <f>SUMIF(就業誘発効果!$A$10:$A$116,$A42,就業誘発効果!AO$10:AO$116)</f>
        <v>0</v>
      </c>
      <c r="AM42" s="424">
        <f>SUMIF(就業誘発効果!$A$10:$A$116,$A42,就業誘発効果!AP$10:AP$116)</f>
        <v>0</v>
      </c>
      <c r="AN42" s="424">
        <f>SUMIF(就業誘発効果!$A$10:$A$116,$A42,就業誘発効果!AQ$10:AQ$116)</f>
        <v>0</v>
      </c>
      <c r="AO42" s="424">
        <f>SUMIF(就業誘発効果!$A$10:$A$116,$A42,就業誘発効果!AR$10:AR$116)</f>
        <v>0</v>
      </c>
      <c r="AP42" s="424">
        <f>SUMIF(就業誘発効果!$A$10:$A$116,$A42,就業誘発効果!AS$10:AS$116)</f>
        <v>0</v>
      </c>
      <c r="AQ42" s="424">
        <f>SUMIF(就業誘発効果!$A$10:$A$116,$A42,就業誘発効果!AT$10:AT$116)</f>
        <v>0</v>
      </c>
    </row>
    <row r="43" spans="1:46" s="81" customFormat="1">
      <c r="A43" s="135"/>
      <c r="B43" s="136" t="s">
        <v>453</v>
      </c>
      <c r="C43" s="137" t="s">
        <v>57</v>
      </c>
      <c r="D43" s="424">
        <f>SUMIF(就業誘発効果!$C$10:$C$116,$B43,就業誘発効果!G$10:G$116)</f>
        <v>0</v>
      </c>
      <c r="E43" s="424">
        <f>SUMIF(就業誘発効果!$C$10:$C$116,$B43,就業誘発効果!H$10:H$116)</f>
        <v>0</v>
      </c>
      <c r="F43" s="424">
        <f>SUMIF(就業誘発効果!$C$10:$C$116,$B43,就業誘発効果!I$10:I$116)</f>
        <v>0</v>
      </c>
      <c r="G43" s="424">
        <f>SUMIF(就業誘発効果!$C$10:$C$116,$B43,就業誘発効果!J$10:J$116)</f>
        <v>0</v>
      </c>
      <c r="H43" s="424">
        <f>SUMIF(就業誘発効果!$C$10:$C$116,$B43,就業誘発効果!K$10:K$116)</f>
        <v>0</v>
      </c>
      <c r="I43" s="424">
        <f>SUMIF(就業誘発効果!$C$10:$C$116,$B43,就業誘発効果!L$10:L$116)</f>
        <v>0</v>
      </c>
      <c r="J43" s="424">
        <f>SUMIF(就業誘発効果!$C$10:$C$116,$B43,就業誘発効果!M$10:M$116)</f>
        <v>0</v>
      </c>
      <c r="K43" s="424">
        <f>SUMIF(就業誘発効果!$C$10:$C$116,$B43,就業誘発効果!N$10:N$116)</f>
        <v>0</v>
      </c>
      <c r="L43" s="424">
        <f>SUMIF(就業誘発効果!$C$10:$C$116,$B43,就業誘発効果!O$10:O$116)</f>
        <v>0</v>
      </c>
      <c r="M43" s="424">
        <f>SUMIF(就業誘発効果!$C$10:$C$116,$B43,就業誘発効果!P$10:P$116)</f>
        <v>0</v>
      </c>
      <c r="N43" s="424">
        <f>SUMIF(就業誘発効果!$C$10:$C$116,$B43,就業誘発効果!Q$10:Q$116)</f>
        <v>0</v>
      </c>
      <c r="O43" s="424">
        <f>SUMIF(就業誘発効果!$C$10:$C$116,$B43,就業誘発効果!R$10:R$116)</f>
        <v>0</v>
      </c>
      <c r="P43" s="424">
        <f>SUMIF(就業誘発効果!$C$10:$C$116,$B43,就業誘発効果!S$10:S$116)</f>
        <v>0</v>
      </c>
      <c r="Q43" s="424">
        <f>SUMIF(就業誘発効果!$C$10:$C$116,$B43,就業誘発効果!T$10:T$116)</f>
        <v>0</v>
      </c>
      <c r="R43" s="424">
        <f>SUMIF(就業誘発効果!$C$10:$C$116,$B43,就業誘発効果!U$10:U$116)</f>
        <v>0</v>
      </c>
      <c r="S43" s="424">
        <f>SUMIF(就業誘発効果!$C$10:$C$116,$B43,就業誘発効果!V$10:V$116)</f>
        <v>0</v>
      </c>
      <c r="T43" s="424">
        <f>SUMIF(就業誘発効果!$C$10:$C$116,$B43,就業誘発効果!W$10:W$116)</f>
        <v>0</v>
      </c>
      <c r="U43" s="424">
        <f>SUMIF(就業誘発効果!$C$10:$C$116,$B43,就業誘発効果!X$10:X$116)</f>
        <v>0</v>
      </c>
      <c r="V43" s="424">
        <f>SUMIF(就業誘発効果!$C$10:$C$116,$B43,就業誘発効果!Y$10:Y$116)</f>
        <v>0</v>
      </c>
      <c r="W43" s="424">
        <f>SUMIF(就業誘発効果!$C$10:$C$116,$B43,就業誘発効果!Z$10:Z$116)</f>
        <v>0</v>
      </c>
      <c r="X43" s="424">
        <f>SUMIF(就業誘発効果!$C$10:$C$116,$B43,就業誘発効果!AA$10:AA$116)</f>
        <v>0</v>
      </c>
      <c r="Y43" s="424">
        <f>SUMIF(就業誘発効果!$C$10:$C$116,$B43,就業誘発効果!AB$10:AB$116)</f>
        <v>0</v>
      </c>
      <c r="Z43" s="424">
        <f>SUMIF(就業誘発効果!$C$10:$C$116,$B43,就業誘発効果!AC$10:AC$116)</f>
        <v>0</v>
      </c>
      <c r="AA43" s="424">
        <f>SUMIF(就業誘発効果!$C$10:$C$116,$B43,就業誘発効果!AD$10:AD$116)</f>
        <v>0</v>
      </c>
      <c r="AB43" s="424">
        <f>SUMIF(就業誘発効果!$C$10:$C$116,$B43,就業誘発効果!AE$10:AE$116)</f>
        <v>0</v>
      </c>
      <c r="AC43" s="424">
        <f>SUMIF(就業誘発効果!$C$10:$C$116,$B43,就業誘発効果!AF$10:AF$116)</f>
        <v>0</v>
      </c>
      <c r="AD43" s="424">
        <f>SUMIF(就業誘発効果!$C$10:$C$116,$B43,就業誘発効果!AG$10:AG$116)</f>
        <v>0</v>
      </c>
      <c r="AE43" s="424">
        <f>SUMIF(就業誘発効果!$C$10:$C$116,$B43,就業誘発効果!AH$10:AH$116)</f>
        <v>0</v>
      </c>
      <c r="AF43" s="424">
        <f>SUMIF(就業誘発効果!$C$10:$C$116,$B43,就業誘発効果!AI$10:AI$116)</f>
        <v>0</v>
      </c>
      <c r="AG43" s="424">
        <f>SUMIF(就業誘発効果!$C$10:$C$116,$B43,就業誘発効果!AJ$10:AJ$116)</f>
        <v>0</v>
      </c>
      <c r="AH43" s="424">
        <f>SUMIF(就業誘発効果!$C$10:$C$116,$B43,就業誘発効果!AK$10:AK$116)</f>
        <v>0</v>
      </c>
      <c r="AI43" s="424">
        <f>SUMIF(就業誘発効果!$C$10:$C$116,$B43,就業誘発効果!AL$10:AL$116)</f>
        <v>0</v>
      </c>
      <c r="AJ43" s="424">
        <f>SUMIF(就業誘発効果!$C$10:$C$116,$B43,就業誘発効果!AM$10:AM$116)</f>
        <v>0</v>
      </c>
      <c r="AK43" s="424">
        <f>SUMIF(就業誘発効果!$C$10:$C$116,$B43,就業誘発効果!AN$10:AN$116)</f>
        <v>0</v>
      </c>
      <c r="AL43" s="424">
        <f>SUMIF(就業誘発効果!$C$10:$C$116,$B43,就業誘発効果!AO$10:AO$116)</f>
        <v>0</v>
      </c>
      <c r="AM43" s="424">
        <f>SUMIF(就業誘発効果!$C$10:$C$116,$B43,就業誘発効果!AP$10:AP$116)</f>
        <v>0</v>
      </c>
      <c r="AN43" s="424">
        <f>SUMIF(就業誘発効果!$C$10:$C$116,$B43,就業誘発効果!AQ$10:AQ$116)</f>
        <v>0</v>
      </c>
      <c r="AO43" s="424">
        <f>SUMIF(就業誘発効果!$C$10:$C$116,$B43,就業誘発効果!AR$10:AR$116)</f>
        <v>0</v>
      </c>
      <c r="AP43" s="424">
        <f>SUMIF(就業誘発効果!$C$10:$C$116,$B43,就業誘発効果!AS$10:AS$116)</f>
        <v>0</v>
      </c>
      <c r="AQ43" s="424">
        <f>SUMIF(就業誘発効果!$C$10:$C$116,$B43,就業誘発効果!AT$10:AT$116)</f>
        <v>0</v>
      </c>
    </row>
    <row r="44" spans="1:46" s="81" customFormat="1">
      <c r="A44" s="135"/>
      <c r="B44" s="136" t="s">
        <v>465</v>
      </c>
      <c r="C44" s="215" t="s">
        <v>186</v>
      </c>
      <c r="D44" s="424">
        <f>SUMIF(就業誘発効果!$C$10:$C$116,$B44,就業誘発効果!G$10:G$116)</f>
        <v>0</v>
      </c>
      <c r="E44" s="424">
        <f>SUMIF(就業誘発効果!$C$10:$C$116,$B44,就業誘発効果!H$10:H$116)</f>
        <v>0</v>
      </c>
      <c r="F44" s="424">
        <f>SUMIF(就業誘発効果!$C$10:$C$116,$B44,就業誘発効果!I$10:I$116)</f>
        <v>0</v>
      </c>
      <c r="G44" s="424">
        <f>SUMIF(就業誘発効果!$C$10:$C$116,$B44,就業誘発効果!J$10:J$116)</f>
        <v>0</v>
      </c>
      <c r="H44" s="424">
        <f>SUMIF(就業誘発効果!$C$10:$C$116,$B44,就業誘発効果!K$10:K$116)</f>
        <v>0</v>
      </c>
      <c r="I44" s="424">
        <f>SUMIF(就業誘発効果!$C$10:$C$116,$B44,就業誘発効果!L$10:L$116)</f>
        <v>0</v>
      </c>
      <c r="J44" s="424">
        <f>SUMIF(就業誘発効果!$C$10:$C$116,$B44,就業誘発効果!M$10:M$116)</f>
        <v>0</v>
      </c>
      <c r="K44" s="424">
        <f>SUMIF(就業誘発効果!$C$10:$C$116,$B44,就業誘発効果!N$10:N$116)</f>
        <v>0</v>
      </c>
      <c r="L44" s="424">
        <f>SUMIF(就業誘発効果!$C$10:$C$116,$B44,就業誘発効果!O$10:O$116)</f>
        <v>0</v>
      </c>
      <c r="M44" s="424">
        <f>SUMIF(就業誘発効果!$C$10:$C$116,$B44,就業誘発効果!P$10:P$116)</f>
        <v>0</v>
      </c>
      <c r="N44" s="424">
        <f>SUMIF(就業誘発効果!$C$10:$C$116,$B44,就業誘発効果!Q$10:Q$116)</f>
        <v>0</v>
      </c>
      <c r="O44" s="424">
        <f>SUMIF(就業誘発効果!$C$10:$C$116,$B44,就業誘発効果!R$10:R$116)</f>
        <v>0</v>
      </c>
      <c r="P44" s="424">
        <f>SUMIF(就業誘発効果!$C$10:$C$116,$B44,就業誘発効果!S$10:S$116)</f>
        <v>0</v>
      </c>
      <c r="Q44" s="424">
        <f>SUMIF(就業誘発効果!$C$10:$C$116,$B44,就業誘発効果!T$10:T$116)</f>
        <v>0</v>
      </c>
      <c r="R44" s="424">
        <f>SUMIF(就業誘発効果!$C$10:$C$116,$B44,就業誘発効果!U$10:U$116)</f>
        <v>0</v>
      </c>
      <c r="S44" s="424">
        <f>SUMIF(就業誘発効果!$C$10:$C$116,$B44,就業誘発効果!V$10:V$116)</f>
        <v>0</v>
      </c>
      <c r="T44" s="424">
        <f>SUMIF(就業誘発効果!$C$10:$C$116,$B44,就業誘発効果!W$10:W$116)</f>
        <v>0</v>
      </c>
      <c r="U44" s="424">
        <f>SUMIF(就業誘発効果!$C$10:$C$116,$B44,就業誘発効果!X$10:X$116)</f>
        <v>0</v>
      </c>
      <c r="V44" s="424">
        <f>SUMIF(就業誘発効果!$C$10:$C$116,$B44,就業誘発効果!Y$10:Y$116)</f>
        <v>0</v>
      </c>
      <c r="W44" s="424">
        <f>SUMIF(就業誘発効果!$C$10:$C$116,$B44,就業誘発効果!Z$10:Z$116)</f>
        <v>0</v>
      </c>
      <c r="X44" s="424">
        <f>SUMIF(就業誘発効果!$C$10:$C$116,$B44,就業誘発効果!AA$10:AA$116)</f>
        <v>0</v>
      </c>
      <c r="Y44" s="424">
        <f>SUMIF(就業誘発効果!$C$10:$C$116,$B44,就業誘発効果!AB$10:AB$116)</f>
        <v>0</v>
      </c>
      <c r="Z44" s="424">
        <f>SUMIF(就業誘発効果!$C$10:$C$116,$B44,就業誘発効果!AC$10:AC$116)</f>
        <v>0</v>
      </c>
      <c r="AA44" s="424">
        <f>SUMIF(就業誘発効果!$C$10:$C$116,$B44,就業誘発効果!AD$10:AD$116)</f>
        <v>0</v>
      </c>
      <c r="AB44" s="424">
        <f>SUMIF(就業誘発効果!$C$10:$C$116,$B44,就業誘発効果!AE$10:AE$116)</f>
        <v>0</v>
      </c>
      <c r="AC44" s="424">
        <f>SUMIF(就業誘発効果!$C$10:$C$116,$B44,就業誘発効果!AF$10:AF$116)</f>
        <v>0</v>
      </c>
      <c r="AD44" s="424">
        <f>SUMIF(就業誘発効果!$C$10:$C$116,$B44,就業誘発効果!AG$10:AG$116)</f>
        <v>0</v>
      </c>
      <c r="AE44" s="424">
        <f>SUMIF(就業誘発効果!$C$10:$C$116,$B44,就業誘発効果!AH$10:AH$116)</f>
        <v>0</v>
      </c>
      <c r="AF44" s="424">
        <f>SUMIF(就業誘発効果!$C$10:$C$116,$B44,就業誘発効果!AI$10:AI$116)</f>
        <v>0</v>
      </c>
      <c r="AG44" s="424">
        <f>SUMIF(就業誘発効果!$C$10:$C$116,$B44,就業誘発効果!AJ$10:AJ$116)</f>
        <v>0</v>
      </c>
      <c r="AH44" s="424">
        <f>SUMIF(就業誘発効果!$C$10:$C$116,$B44,就業誘発効果!AK$10:AK$116)</f>
        <v>0</v>
      </c>
      <c r="AI44" s="424">
        <f>SUMIF(就業誘発効果!$C$10:$C$116,$B44,就業誘発効果!AL$10:AL$116)</f>
        <v>0</v>
      </c>
      <c r="AJ44" s="424">
        <f>SUMIF(就業誘発効果!$C$10:$C$116,$B44,就業誘発効果!AM$10:AM$116)</f>
        <v>0</v>
      </c>
      <c r="AK44" s="424">
        <f>SUMIF(就業誘発効果!$C$10:$C$116,$B44,就業誘発効果!AN$10:AN$116)</f>
        <v>0</v>
      </c>
      <c r="AL44" s="424">
        <f>SUMIF(就業誘発効果!$C$10:$C$116,$B44,就業誘発効果!AO$10:AO$116)</f>
        <v>0</v>
      </c>
      <c r="AM44" s="424">
        <f>SUMIF(就業誘発効果!$C$10:$C$116,$B44,就業誘発効果!AP$10:AP$116)</f>
        <v>0</v>
      </c>
      <c r="AN44" s="424">
        <f>SUMIF(就業誘発効果!$C$10:$C$116,$B44,就業誘発効果!AQ$10:AQ$116)</f>
        <v>0</v>
      </c>
      <c r="AO44" s="424">
        <f>SUMIF(就業誘発効果!$C$10:$C$116,$B44,就業誘発効果!AR$10:AR$116)</f>
        <v>0</v>
      </c>
      <c r="AP44" s="424">
        <f>SUMIF(就業誘発効果!$C$10:$C$116,$B44,就業誘発効果!AS$10:AS$116)</f>
        <v>0</v>
      </c>
      <c r="AQ44" s="424">
        <f>SUMIF(就業誘発効果!$C$10:$C$116,$B44,就業誘発効果!AT$10:AT$116)</f>
        <v>0</v>
      </c>
    </row>
    <row r="45" spans="1:46" s="81" customFormat="1">
      <c r="A45" s="135"/>
      <c r="B45" s="136" t="s">
        <v>466</v>
      </c>
      <c r="C45" s="215" t="s">
        <v>424</v>
      </c>
      <c r="D45" s="424">
        <f>SUMIF(就業誘発効果!$C$10:$C$116,$B45,就業誘発効果!G$10:G$116)</f>
        <v>0</v>
      </c>
      <c r="E45" s="424">
        <f>SUMIF(就業誘発効果!$C$10:$C$116,$B45,就業誘発効果!H$10:H$116)</f>
        <v>0</v>
      </c>
      <c r="F45" s="424">
        <f>SUMIF(就業誘発効果!$C$10:$C$116,$B45,就業誘発効果!I$10:I$116)</f>
        <v>0</v>
      </c>
      <c r="G45" s="424">
        <f>SUMIF(就業誘発効果!$C$10:$C$116,$B45,就業誘発効果!J$10:J$116)</f>
        <v>0</v>
      </c>
      <c r="H45" s="424">
        <f>SUMIF(就業誘発効果!$C$10:$C$116,$B45,就業誘発効果!K$10:K$116)</f>
        <v>0</v>
      </c>
      <c r="I45" s="424">
        <f>SUMIF(就業誘発効果!$C$10:$C$116,$B45,就業誘発効果!L$10:L$116)</f>
        <v>0</v>
      </c>
      <c r="J45" s="424">
        <f>SUMIF(就業誘発効果!$C$10:$C$116,$B45,就業誘発効果!M$10:M$116)</f>
        <v>0</v>
      </c>
      <c r="K45" s="424">
        <f>SUMIF(就業誘発効果!$C$10:$C$116,$B45,就業誘発効果!N$10:N$116)</f>
        <v>0</v>
      </c>
      <c r="L45" s="424">
        <f>SUMIF(就業誘発効果!$C$10:$C$116,$B45,就業誘発効果!O$10:O$116)</f>
        <v>0</v>
      </c>
      <c r="M45" s="424">
        <f>SUMIF(就業誘発効果!$C$10:$C$116,$B45,就業誘発効果!P$10:P$116)</f>
        <v>0</v>
      </c>
      <c r="N45" s="424">
        <f>SUMIF(就業誘発効果!$C$10:$C$116,$B45,就業誘発効果!Q$10:Q$116)</f>
        <v>0</v>
      </c>
      <c r="O45" s="424">
        <f>SUMIF(就業誘発効果!$C$10:$C$116,$B45,就業誘発効果!R$10:R$116)</f>
        <v>0</v>
      </c>
      <c r="P45" s="424">
        <f>SUMIF(就業誘発効果!$C$10:$C$116,$B45,就業誘発効果!S$10:S$116)</f>
        <v>0</v>
      </c>
      <c r="Q45" s="424">
        <f>SUMIF(就業誘発効果!$C$10:$C$116,$B45,就業誘発効果!T$10:T$116)</f>
        <v>0</v>
      </c>
      <c r="R45" s="424">
        <f>SUMIF(就業誘発効果!$C$10:$C$116,$B45,就業誘発効果!U$10:U$116)</f>
        <v>0</v>
      </c>
      <c r="S45" s="424">
        <f>SUMIF(就業誘発効果!$C$10:$C$116,$B45,就業誘発効果!V$10:V$116)</f>
        <v>0</v>
      </c>
      <c r="T45" s="424">
        <f>SUMIF(就業誘発効果!$C$10:$C$116,$B45,就業誘発効果!W$10:W$116)</f>
        <v>0</v>
      </c>
      <c r="U45" s="424">
        <f>SUMIF(就業誘発効果!$C$10:$C$116,$B45,就業誘発効果!X$10:X$116)</f>
        <v>0</v>
      </c>
      <c r="V45" s="424">
        <f>SUMIF(就業誘発効果!$C$10:$C$116,$B45,就業誘発効果!Y$10:Y$116)</f>
        <v>0</v>
      </c>
      <c r="W45" s="424">
        <f>SUMIF(就業誘発効果!$C$10:$C$116,$B45,就業誘発効果!Z$10:Z$116)</f>
        <v>0</v>
      </c>
      <c r="X45" s="424">
        <f>SUMIF(就業誘発効果!$C$10:$C$116,$B45,就業誘発効果!AA$10:AA$116)</f>
        <v>0</v>
      </c>
      <c r="Y45" s="424">
        <f>SUMIF(就業誘発効果!$C$10:$C$116,$B45,就業誘発効果!AB$10:AB$116)</f>
        <v>0</v>
      </c>
      <c r="Z45" s="424">
        <f>SUMIF(就業誘発効果!$C$10:$C$116,$B45,就業誘発効果!AC$10:AC$116)</f>
        <v>0</v>
      </c>
      <c r="AA45" s="424">
        <f>SUMIF(就業誘発効果!$C$10:$C$116,$B45,就業誘発効果!AD$10:AD$116)</f>
        <v>0</v>
      </c>
      <c r="AB45" s="424">
        <f>SUMIF(就業誘発効果!$C$10:$C$116,$B45,就業誘発効果!AE$10:AE$116)</f>
        <v>0</v>
      </c>
      <c r="AC45" s="424">
        <f>SUMIF(就業誘発効果!$C$10:$C$116,$B45,就業誘発効果!AF$10:AF$116)</f>
        <v>0</v>
      </c>
      <c r="AD45" s="424">
        <f>SUMIF(就業誘発効果!$C$10:$C$116,$B45,就業誘発効果!AG$10:AG$116)</f>
        <v>0</v>
      </c>
      <c r="AE45" s="424">
        <f>SUMIF(就業誘発効果!$C$10:$C$116,$B45,就業誘発効果!AH$10:AH$116)</f>
        <v>0</v>
      </c>
      <c r="AF45" s="424">
        <f>SUMIF(就業誘発効果!$C$10:$C$116,$B45,就業誘発効果!AI$10:AI$116)</f>
        <v>0</v>
      </c>
      <c r="AG45" s="424">
        <f>SUMIF(就業誘発効果!$C$10:$C$116,$B45,就業誘発効果!AJ$10:AJ$116)</f>
        <v>0</v>
      </c>
      <c r="AH45" s="424">
        <f>SUMIF(就業誘発効果!$C$10:$C$116,$B45,就業誘発効果!AK$10:AK$116)</f>
        <v>0</v>
      </c>
      <c r="AI45" s="424">
        <f>SUMIF(就業誘発効果!$C$10:$C$116,$B45,就業誘発効果!AL$10:AL$116)</f>
        <v>0</v>
      </c>
      <c r="AJ45" s="424">
        <f>SUMIF(就業誘発効果!$C$10:$C$116,$B45,就業誘発効果!AM$10:AM$116)</f>
        <v>0</v>
      </c>
      <c r="AK45" s="424">
        <f>SUMIF(就業誘発効果!$C$10:$C$116,$B45,就業誘発効果!AN$10:AN$116)</f>
        <v>0</v>
      </c>
      <c r="AL45" s="424">
        <f>SUMIF(就業誘発効果!$C$10:$C$116,$B45,就業誘発効果!AO$10:AO$116)</f>
        <v>0</v>
      </c>
      <c r="AM45" s="424">
        <f>SUMIF(就業誘発効果!$C$10:$C$116,$B45,就業誘発効果!AP$10:AP$116)</f>
        <v>0</v>
      </c>
      <c r="AN45" s="424">
        <f>SUMIF(就業誘発効果!$C$10:$C$116,$B45,就業誘発効果!AQ$10:AQ$116)</f>
        <v>0</v>
      </c>
      <c r="AO45" s="424">
        <f>SUMIF(就業誘発効果!$C$10:$C$116,$B45,就業誘発効果!AR$10:AR$116)</f>
        <v>0</v>
      </c>
      <c r="AP45" s="424">
        <f>SUMIF(就業誘発効果!$C$10:$C$116,$B45,就業誘発効果!AS$10:AS$116)</f>
        <v>0</v>
      </c>
      <c r="AQ45" s="424">
        <f>SUMIF(就業誘発効果!$C$10:$C$116,$B45,就業誘発効果!AT$10:AT$116)</f>
        <v>0</v>
      </c>
    </row>
    <row r="46" spans="1:46" s="81" customFormat="1">
      <c r="A46" s="135"/>
      <c r="B46" s="136" t="s">
        <v>467</v>
      </c>
      <c r="C46" s="215" t="s">
        <v>632</v>
      </c>
      <c r="D46" s="424">
        <f>SUMIF(就業誘発効果!$C$10:$C$116,$B46,就業誘発効果!G$10:G$116)</f>
        <v>0</v>
      </c>
      <c r="E46" s="424">
        <f>SUMIF(就業誘発効果!$C$10:$C$116,$B46,就業誘発効果!H$10:H$116)</f>
        <v>0</v>
      </c>
      <c r="F46" s="424">
        <f>SUMIF(就業誘発効果!$C$10:$C$116,$B46,就業誘発効果!I$10:I$116)</f>
        <v>0</v>
      </c>
      <c r="G46" s="424">
        <f>SUMIF(就業誘発効果!$C$10:$C$116,$B46,就業誘発効果!J$10:J$116)</f>
        <v>0</v>
      </c>
      <c r="H46" s="424">
        <f>SUMIF(就業誘発効果!$C$10:$C$116,$B46,就業誘発効果!K$10:K$116)</f>
        <v>0</v>
      </c>
      <c r="I46" s="424">
        <f>SUMIF(就業誘発効果!$C$10:$C$116,$B46,就業誘発効果!L$10:L$116)</f>
        <v>0</v>
      </c>
      <c r="J46" s="424">
        <f>SUMIF(就業誘発効果!$C$10:$C$116,$B46,就業誘発効果!M$10:M$116)</f>
        <v>0</v>
      </c>
      <c r="K46" s="424">
        <f>SUMIF(就業誘発効果!$C$10:$C$116,$B46,就業誘発効果!N$10:N$116)</f>
        <v>0</v>
      </c>
      <c r="L46" s="424">
        <f>SUMIF(就業誘発効果!$C$10:$C$116,$B46,就業誘発効果!O$10:O$116)</f>
        <v>0</v>
      </c>
      <c r="M46" s="424">
        <f>SUMIF(就業誘発効果!$C$10:$C$116,$B46,就業誘発効果!P$10:P$116)</f>
        <v>0</v>
      </c>
      <c r="N46" s="424">
        <f>SUMIF(就業誘発効果!$C$10:$C$116,$B46,就業誘発効果!Q$10:Q$116)</f>
        <v>0</v>
      </c>
      <c r="O46" s="424">
        <f>SUMIF(就業誘発効果!$C$10:$C$116,$B46,就業誘発効果!R$10:R$116)</f>
        <v>0</v>
      </c>
      <c r="P46" s="424">
        <f>SUMIF(就業誘発効果!$C$10:$C$116,$B46,就業誘発効果!S$10:S$116)</f>
        <v>0</v>
      </c>
      <c r="Q46" s="424">
        <f>SUMIF(就業誘発効果!$C$10:$C$116,$B46,就業誘発効果!T$10:T$116)</f>
        <v>0</v>
      </c>
      <c r="R46" s="424">
        <f>SUMIF(就業誘発効果!$C$10:$C$116,$B46,就業誘発効果!U$10:U$116)</f>
        <v>0</v>
      </c>
      <c r="S46" s="424">
        <f>SUMIF(就業誘発効果!$C$10:$C$116,$B46,就業誘発効果!V$10:V$116)</f>
        <v>0</v>
      </c>
      <c r="T46" s="424">
        <f>SUMIF(就業誘発効果!$C$10:$C$116,$B46,就業誘発効果!W$10:W$116)</f>
        <v>0</v>
      </c>
      <c r="U46" s="424">
        <f>SUMIF(就業誘発効果!$C$10:$C$116,$B46,就業誘発効果!X$10:X$116)</f>
        <v>0</v>
      </c>
      <c r="V46" s="424">
        <f>SUMIF(就業誘発効果!$C$10:$C$116,$B46,就業誘発効果!Y$10:Y$116)</f>
        <v>0</v>
      </c>
      <c r="W46" s="424">
        <f>SUMIF(就業誘発効果!$C$10:$C$116,$B46,就業誘発効果!Z$10:Z$116)</f>
        <v>0</v>
      </c>
      <c r="X46" s="424">
        <f>SUMIF(就業誘発効果!$C$10:$C$116,$B46,就業誘発効果!AA$10:AA$116)</f>
        <v>0</v>
      </c>
      <c r="Y46" s="424">
        <f>SUMIF(就業誘発効果!$C$10:$C$116,$B46,就業誘発効果!AB$10:AB$116)</f>
        <v>0</v>
      </c>
      <c r="Z46" s="424">
        <f>SUMIF(就業誘発効果!$C$10:$C$116,$B46,就業誘発効果!AC$10:AC$116)</f>
        <v>0</v>
      </c>
      <c r="AA46" s="424">
        <f>SUMIF(就業誘発効果!$C$10:$C$116,$B46,就業誘発効果!AD$10:AD$116)</f>
        <v>0</v>
      </c>
      <c r="AB46" s="424">
        <f>SUMIF(就業誘発効果!$C$10:$C$116,$B46,就業誘発効果!AE$10:AE$116)</f>
        <v>0</v>
      </c>
      <c r="AC46" s="424">
        <f>SUMIF(就業誘発効果!$C$10:$C$116,$B46,就業誘発効果!AF$10:AF$116)</f>
        <v>0</v>
      </c>
      <c r="AD46" s="424">
        <f>SUMIF(就業誘発効果!$C$10:$C$116,$B46,就業誘発効果!AG$10:AG$116)</f>
        <v>0</v>
      </c>
      <c r="AE46" s="424">
        <f>SUMIF(就業誘発効果!$C$10:$C$116,$B46,就業誘発効果!AH$10:AH$116)</f>
        <v>0</v>
      </c>
      <c r="AF46" s="424">
        <f>SUMIF(就業誘発効果!$C$10:$C$116,$B46,就業誘発効果!AI$10:AI$116)</f>
        <v>0</v>
      </c>
      <c r="AG46" s="424">
        <f>SUMIF(就業誘発効果!$C$10:$C$116,$B46,就業誘発効果!AJ$10:AJ$116)</f>
        <v>0</v>
      </c>
      <c r="AH46" s="424">
        <f>SUMIF(就業誘発効果!$C$10:$C$116,$B46,就業誘発効果!AK$10:AK$116)</f>
        <v>0</v>
      </c>
      <c r="AI46" s="424">
        <f>SUMIF(就業誘発効果!$C$10:$C$116,$B46,就業誘発効果!AL$10:AL$116)</f>
        <v>0</v>
      </c>
      <c r="AJ46" s="424">
        <f>SUMIF(就業誘発効果!$C$10:$C$116,$B46,就業誘発効果!AM$10:AM$116)</f>
        <v>0</v>
      </c>
      <c r="AK46" s="424">
        <f>SUMIF(就業誘発効果!$C$10:$C$116,$B46,就業誘発効果!AN$10:AN$116)</f>
        <v>0</v>
      </c>
      <c r="AL46" s="424">
        <f>SUMIF(就業誘発効果!$C$10:$C$116,$B46,就業誘発効果!AO$10:AO$116)</f>
        <v>0</v>
      </c>
      <c r="AM46" s="424">
        <f>SUMIF(就業誘発効果!$C$10:$C$116,$B46,就業誘発効果!AP$10:AP$116)</f>
        <v>0</v>
      </c>
      <c r="AN46" s="424">
        <f>SUMIF(就業誘発効果!$C$10:$C$116,$B46,就業誘発効果!AQ$10:AQ$116)</f>
        <v>0</v>
      </c>
      <c r="AO46" s="424">
        <f>SUMIF(就業誘発効果!$C$10:$C$116,$B46,就業誘発効果!AR$10:AR$116)</f>
        <v>0</v>
      </c>
      <c r="AP46" s="424">
        <f>SUMIF(就業誘発効果!$C$10:$C$116,$B46,就業誘発効果!AS$10:AS$116)</f>
        <v>0</v>
      </c>
      <c r="AQ46" s="424">
        <f>SUMIF(就業誘発効果!$C$10:$C$116,$B46,就業誘発効果!AT$10:AT$116)</f>
        <v>0</v>
      </c>
    </row>
    <row r="47" spans="1:46" s="81" customFormat="1">
      <c r="A47" s="135"/>
      <c r="B47" s="136" t="s">
        <v>468</v>
      </c>
      <c r="C47" s="215" t="s">
        <v>187</v>
      </c>
      <c r="D47" s="424">
        <f>SUMIF(就業誘発効果!$C$10:$C$116,$B47,就業誘発効果!G$10:G$116)</f>
        <v>0</v>
      </c>
      <c r="E47" s="424">
        <f>SUMIF(就業誘発効果!$C$10:$C$116,$B47,就業誘発効果!H$10:H$116)</f>
        <v>0</v>
      </c>
      <c r="F47" s="424">
        <f>SUMIF(就業誘発効果!$C$10:$C$116,$B47,就業誘発効果!I$10:I$116)</f>
        <v>0</v>
      </c>
      <c r="G47" s="424">
        <f>SUMIF(就業誘発効果!$C$10:$C$116,$B47,就業誘発効果!J$10:J$116)</f>
        <v>0</v>
      </c>
      <c r="H47" s="424">
        <f>SUMIF(就業誘発効果!$C$10:$C$116,$B47,就業誘発効果!K$10:K$116)</f>
        <v>0</v>
      </c>
      <c r="I47" s="424">
        <f>SUMIF(就業誘発効果!$C$10:$C$116,$B47,就業誘発効果!L$10:L$116)</f>
        <v>0</v>
      </c>
      <c r="J47" s="424">
        <f>SUMIF(就業誘発効果!$C$10:$C$116,$B47,就業誘発効果!M$10:M$116)</f>
        <v>0</v>
      </c>
      <c r="K47" s="424">
        <f>SUMIF(就業誘発効果!$C$10:$C$116,$B47,就業誘発効果!N$10:N$116)</f>
        <v>0</v>
      </c>
      <c r="L47" s="424">
        <f>SUMIF(就業誘発効果!$C$10:$C$116,$B47,就業誘発効果!O$10:O$116)</f>
        <v>0</v>
      </c>
      <c r="M47" s="424">
        <f>SUMIF(就業誘発効果!$C$10:$C$116,$B47,就業誘発効果!P$10:P$116)</f>
        <v>0</v>
      </c>
      <c r="N47" s="424">
        <f>SUMIF(就業誘発効果!$C$10:$C$116,$B47,就業誘発効果!Q$10:Q$116)</f>
        <v>0</v>
      </c>
      <c r="O47" s="424">
        <f>SUMIF(就業誘発効果!$C$10:$C$116,$B47,就業誘発効果!R$10:R$116)</f>
        <v>0</v>
      </c>
      <c r="P47" s="424">
        <f>SUMIF(就業誘発効果!$C$10:$C$116,$B47,就業誘発効果!S$10:S$116)</f>
        <v>0</v>
      </c>
      <c r="Q47" s="424">
        <f>SUMIF(就業誘発効果!$C$10:$C$116,$B47,就業誘発効果!T$10:T$116)</f>
        <v>0</v>
      </c>
      <c r="R47" s="424">
        <f>SUMIF(就業誘発効果!$C$10:$C$116,$B47,就業誘発効果!U$10:U$116)</f>
        <v>0</v>
      </c>
      <c r="S47" s="424">
        <f>SUMIF(就業誘発効果!$C$10:$C$116,$B47,就業誘発効果!V$10:V$116)</f>
        <v>0</v>
      </c>
      <c r="T47" s="424">
        <f>SUMIF(就業誘発効果!$C$10:$C$116,$B47,就業誘発効果!W$10:W$116)</f>
        <v>0</v>
      </c>
      <c r="U47" s="424">
        <f>SUMIF(就業誘発効果!$C$10:$C$116,$B47,就業誘発効果!X$10:X$116)</f>
        <v>0</v>
      </c>
      <c r="V47" s="424">
        <f>SUMIF(就業誘発効果!$C$10:$C$116,$B47,就業誘発効果!Y$10:Y$116)</f>
        <v>0</v>
      </c>
      <c r="W47" s="424">
        <f>SUMIF(就業誘発効果!$C$10:$C$116,$B47,就業誘発効果!Z$10:Z$116)</f>
        <v>0</v>
      </c>
      <c r="X47" s="424">
        <f>SUMIF(就業誘発効果!$C$10:$C$116,$B47,就業誘発効果!AA$10:AA$116)</f>
        <v>0</v>
      </c>
      <c r="Y47" s="424">
        <f>SUMIF(就業誘発効果!$C$10:$C$116,$B47,就業誘発効果!AB$10:AB$116)</f>
        <v>0</v>
      </c>
      <c r="Z47" s="424">
        <f>SUMIF(就業誘発効果!$C$10:$C$116,$B47,就業誘発効果!AC$10:AC$116)</f>
        <v>0</v>
      </c>
      <c r="AA47" s="424">
        <f>SUMIF(就業誘発効果!$C$10:$C$116,$B47,就業誘発効果!AD$10:AD$116)</f>
        <v>0</v>
      </c>
      <c r="AB47" s="424">
        <f>SUMIF(就業誘発効果!$C$10:$C$116,$B47,就業誘発効果!AE$10:AE$116)</f>
        <v>0</v>
      </c>
      <c r="AC47" s="424">
        <f>SUMIF(就業誘発効果!$C$10:$C$116,$B47,就業誘発効果!AF$10:AF$116)</f>
        <v>0</v>
      </c>
      <c r="AD47" s="424">
        <f>SUMIF(就業誘発効果!$C$10:$C$116,$B47,就業誘発効果!AG$10:AG$116)</f>
        <v>0</v>
      </c>
      <c r="AE47" s="424">
        <f>SUMIF(就業誘発効果!$C$10:$C$116,$B47,就業誘発効果!AH$10:AH$116)</f>
        <v>0</v>
      </c>
      <c r="AF47" s="424">
        <f>SUMIF(就業誘発効果!$C$10:$C$116,$B47,就業誘発効果!AI$10:AI$116)</f>
        <v>0</v>
      </c>
      <c r="AG47" s="424">
        <f>SUMIF(就業誘発効果!$C$10:$C$116,$B47,就業誘発効果!AJ$10:AJ$116)</f>
        <v>0</v>
      </c>
      <c r="AH47" s="424">
        <f>SUMIF(就業誘発効果!$C$10:$C$116,$B47,就業誘発効果!AK$10:AK$116)</f>
        <v>0</v>
      </c>
      <c r="AI47" s="424">
        <f>SUMIF(就業誘発効果!$C$10:$C$116,$B47,就業誘発効果!AL$10:AL$116)</f>
        <v>0</v>
      </c>
      <c r="AJ47" s="424">
        <f>SUMIF(就業誘発効果!$C$10:$C$116,$B47,就業誘発効果!AM$10:AM$116)</f>
        <v>0</v>
      </c>
      <c r="AK47" s="424">
        <f>SUMIF(就業誘発効果!$C$10:$C$116,$B47,就業誘発効果!AN$10:AN$116)</f>
        <v>0</v>
      </c>
      <c r="AL47" s="424">
        <f>SUMIF(就業誘発効果!$C$10:$C$116,$B47,就業誘発効果!AO$10:AO$116)</f>
        <v>0</v>
      </c>
      <c r="AM47" s="424">
        <f>SUMIF(就業誘発効果!$C$10:$C$116,$B47,就業誘発効果!AP$10:AP$116)</f>
        <v>0</v>
      </c>
      <c r="AN47" s="424">
        <f>SUMIF(就業誘発効果!$C$10:$C$116,$B47,就業誘発効果!AQ$10:AQ$116)</f>
        <v>0</v>
      </c>
      <c r="AO47" s="424">
        <f>SUMIF(就業誘発効果!$C$10:$C$116,$B47,就業誘発効果!AR$10:AR$116)</f>
        <v>0</v>
      </c>
      <c r="AP47" s="424">
        <f>SUMIF(就業誘発効果!$C$10:$C$116,$B47,就業誘発効果!AS$10:AS$116)</f>
        <v>0</v>
      </c>
      <c r="AQ47" s="424">
        <f>SUMIF(就業誘発効果!$C$10:$C$116,$B47,就業誘発効果!AT$10:AT$116)</f>
        <v>0</v>
      </c>
    </row>
    <row r="48" spans="1:46" s="81" customFormat="1">
      <c r="A48" s="135"/>
      <c r="B48" s="136" t="s">
        <v>469</v>
      </c>
      <c r="C48" s="215" t="s">
        <v>188</v>
      </c>
      <c r="D48" s="424">
        <f>SUMIF(就業誘発効果!$C$10:$C$116,$B48,就業誘発効果!G$10:G$116)</f>
        <v>0</v>
      </c>
      <c r="E48" s="424">
        <f>SUMIF(就業誘発効果!$C$10:$C$116,$B48,就業誘発効果!H$10:H$116)</f>
        <v>0</v>
      </c>
      <c r="F48" s="424">
        <f>SUMIF(就業誘発効果!$C$10:$C$116,$B48,就業誘発効果!I$10:I$116)</f>
        <v>0</v>
      </c>
      <c r="G48" s="424">
        <f>SUMIF(就業誘発効果!$C$10:$C$116,$B48,就業誘発効果!J$10:J$116)</f>
        <v>0</v>
      </c>
      <c r="H48" s="424">
        <f>SUMIF(就業誘発効果!$C$10:$C$116,$B48,就業誘発効果!K$10:K$116)</f>
        <v>0</v>
      </c>
      <c r="I48" s="424">
        <f>SUMIF(就業誘発効果!$C$10:$C$116,$B48,就業誘発効果!L$10:L$116)</f>
        <v>0</v>
      </c>
      <c r="J48" s="424">
        <f>SUMIF(就業誘発効果!$C$10:$C$116,$B48,就業誘発効果!M$10:M$116)</f>
        <v>0</v>
      </c>
      <c r="K48" s="424">
        <f>SUMIF(就業誘発効果!$C$10:$C$116,$B48,就業誘発効果!N$10:N$116)</f>
        <v>0</v>
      </c>
      <c r="L48" s="424">
        <f>SUMIF(就業誘発効果!$C$10:$C$116,$B48,就業誘発効果!O$10:O$116)</f>
        <v>0</v>
      </c>
      <c r="M48" s="424">
        <f>SUMIF(就業誘発効果!$C$10:$C$116,$B48,就業誘発効果!P$10:P$116)</f>
        <v>0</v>
      </c>
      <c r="N48" s="424">
        <f>SUMIF(就業誘発効果!$C$10:$C$116,$B48,就業誘発効果!Q$10:Q$116)</f>
        <v>0</v>
      </c>
      <c r="O48" s="424">
        <f>SUMIF(就業誘発効果!$C$10:$C$116,$B48,就業誘発効果!R$10:R$116)</f>
        <v>0</v>
      </c>
      <c r="P48" s="424">
        <f>SUMIF(就業誘発効果!$C$10:$C$116,$B48,就業誘発効果!S$10:S$116)</f>
        <v>0</v>
      </c>
      <c r="Q48" s="424">
        <f>SUMIF(就業誘発効果!$C$10:$C$116,$B48,就業誘発効果!T$10:T$116)</f>
        <v>0</v>
      </c>
      <c r="R48" s="424">
        <f>SUMIF(就業誘発効果!$C$10:$C$116,$B48,就業誘発効果!U$10:U$116)</f>
        <v>0</v>
      </c>
      <c r="S48" s="424">
        <f>SUMIF(就業誘発効果!$C$10:$C$116,$B48,就業誘発効果!V$10:V$116)</f>
        <v>0</v>
      </c>
      <c r="T48" s="424">
        <f>SUMIF(就業誘発効果!$C$10:$C$116,$B48,就業誘発効果!W$10:W$116)</f>
        <v>0</v>
      </c>
      <c r="U48" s="424">
        <f>SUMIF(就業誘発効果!$C$10:$C$116,$B48,就業誘発効果!X$10:X$116)</f>
        <v>0</v>
      </c>
      <c r="V48" s="424">
        <f>SUMIF(就業誘発効果!$C$10:$C$116,$B48,就業誘発効果!Y$10:Y$116)</f>
        <v>0</v>
      </c>
      <c r="W48" s="424">
        <f>SUMIF(就業誘発効果!$C$10:$C$116,$B48,就業誘発効果!Z$10:Z$116)</f>
        <v>0</v>
      </c>
      <c r="X48" s="424">
        <f>SUMIF(就業誘発効果!$C$10:$C$116,$B48,就業誘発効果!AA$10:AA$116)</f>
        <v>0</v>
      </c>
      <c r="Y48" s="424">
        <f>SUMIF(就業誘発効果!$C$10:$C$116,$B48,就業誘発効果!AB$10:AB$116)</f>
        <v>0</v>
      </c>
      <c r="Z48" s="424">
        <f>SUMIF(就業誘発効果!$C$10:$C$116,$B48,就業誘発効果!AC$10:AC$116)</f>
        <v>0</v>
      </c>
      <c r="AA48" s="424">
        <f>SUMIF(就業誘発効果!$C$10:$C$116,$B48,就業誘発効果!AD$10:AD$116)</f>
        <v>0</v>
      </c>
      <c r="AB48" s="424">
        <f>SUMIF(就業誘発効果!$C$10:$C$116,$B48,就業誘発効果!AE$10:AE$116)</f>
        <v>0</v>
      </c>
      <c r="AC48" s="424">
        <f>SUMIF(就業誘発効果!$C$10:$C$116,$B48,就業誘発効果!AF$10:AF$116)</f>
        <v>0</v>
      </c>
      <c r="AD48" s="424">
        <f>SUMIF(就業誘発効果!$C$10:$C$116,$B48,就業誘発効果!AG$10:AG$116)</f>
        <v>0</v>
      </c>
      <c r="AE48" s="424">
        <f>SUMIF(就業誘発効果!$C$10:$C$116,$B48,就業誘発効果!AH$10:AH$116)</f>
        <v>0</v>
      </c>
      <c r="AF48" s="424">
        <f>SUMIF(就業誘発効果!$C$10:$C$116,$B48,就業誘発効果!AI$10:AI$116)</f>
        <v>0</v>
      </c>
      <c r="AG48" s="424">
        <f>SUMIF(就業誘発効果!$C$10:$C$116,$B48,就業誘発効果!AJ$10:AJ$116)</f>
        <v>0</v>
      </c>
      <c r="AH48" s="424">
        <f>SUMIF(就業誘発効果!$C$10:$C$116,$B48,就業誘発効果!AK$10:AK$116)</f>
        <v>0</v>
      </c>
      <c r="AI48" s="424">
        <f>SUMIF(就業誘発効果!$C$10:$C$116,$B48,就業誘発効果!AL$10:AL$116)</f>
        <v>0</v>
      </c>
      <c r="AJ48" s="424">
        <f>SUMIF(就業誘発効果!$C$10:$C$116,$B48,就業誘発効果!AM$10:AM$116)</f>
        <v>0</v>
      </c>
      <c r="AK48" s="424">
        <f>SUMIF(就業誘発効果!$C$10:$C$116,$B48,就業誘発効果!AN$10:AN$116)</f>
        <v>0</v>
      </c>
      <c r="AL48" s="424">
        <f>SUMIF(就業誘発効果!$C$10:$C$116,$B48,就業誘発効果!AO$10:AO$116)</f>
        <v>0</v>
      </c>
      <c r="AM48" s="424">
        <f>SUMIF(就業誘発効果!$C$10:$C$116,$B48,就業誘発効果!AP$10:AP$116)</f>
        <v>0</v>
      </c>
      <c r="AN48" s="424">
        <f>SUMIF(就業誘発効果!$C$10:$C$116,$B48,就業誘発効果!AQ$10:AQ$116)</f>
        <v>0</v>
      </c>
      <c r="AO48" s="424">
        <f>SUMIF(就業誘発効果!$C$10:$C$116,$B48,就業誘発効果!AR$10:AR$116)</f>
        <v>0</v>
      </c>
      <c r="AP48" s="424">
        <f>SUMIF(就業誘発効果!$C$10:$C$116,$B48,就業誘発効果!AS$10:AS$116)</f>
        <v>0</v>
      </c>
      <c r="AQ48" s="424">
        <f>SUMIF(就業誘発効果!$C$10:$C$116,$B48,就業誘発効果!AT$10:AT$116)</f>
        <v>0</v>
      </c>
      <c r="AS48" s="3"/>
      <c r="AT48" s="3"/>
    </row>
    <row r="49" spans="1:46" s="81" customFormat="1">
      <c r="A49" s="135" t="s">
        <v>471</v>
      </c>
      <c r="B49" s="136"/>
      <c r="C49" s="137" t="s">
        <v>86</v>
      </c>
      <c r="D49" s="425">
        <f>SUMIF(就業誘発効果!$A$10:$A$116,$A49,就業誘発効果!G$10:G$116)</f>
        <v>0</v>
      </c>
      <c r="E49" s="425">
        <f>SUMIF(就業誘発効果!$A$10:$A$116,$A49,就業誘発効果!H$10:H$116)</f>
        <v>0</v>
      </c>
      <c r="F49" s="425">
        <f>SUMIF(就業誘発効果!$A$10:$A$116,$A49,就業誘発効果!I$10:I$116)</f>
        <v>0</v>
      </c>
      <c r="G49" s="425">
        <f>SUMIF(就業誘発効果!$A$10:$A$116,$A49,就業誘発効果!J$10:J$116)</f>
        <v>0</v>
      </c>
      <c r="H49" s="425">
        <f>SUMIF(就業誘発効果!$A$10:$A$116,$A49,就業誘発効果!K$10:K$116)</f>
        <v>0</v>
      </c>
      <c r="I49" s="425">
        <f>SUMIF(就業誘発効果!$A$10:$A$116,$A49,就業誘発効果!L$10:L$116)</f>
        <v>0</v>
      </c>
      <c r="J49" s="425">
        <f>SUMIF(就業誘発効果!$A$10:$A$116,$A49,就業誘発効果!M$10:M$116)</f>
        <v>0</v>
      </c>
      <c r="K49" s="425">
        <f>SUMIF(就業誘発効果!$A$10:$A$116,$A49,就業誘発効果!N$10:N$116)</f>
        <v>0</v>
      </c>
      <c r="L49" s="425">
        <f>SUMIF(就業誘発効果!$A$10:$A$116,$A49,就業誘発効果!O$10:O$116)</f>
        <v>0</v>
      </c>
      <c r="M49" s="425">
        <f>SUMIF(就業誘発効果!$A$10:$A$116,$A49,就業誘発効果!P$10:P$116)</f>
        <v>0</v>
      </c>
      <c r="N49" s="425">
        <f>SUMIF(就業誘発効果!$A$10:$A$116,$A49,就業誘発効果!Q$10:Q$116)</f>
        <v>0</v>
      </c>
      <c r="O49" s="425">
        <f>SUMIF(就業誘発効果!$A$10:$A$116,$A49,就業誘発効果!R$10:R$116)</f>
        <v>0</v>
      </c>
      <c r="P49" s="425">
        <f>SUMIF(就業誘発効果!$A$10:$A$116,$A49,就業誘発効果!S$10:S$116)</f>
        <v>0</v>
      </c>
      <c r="Q49" s="425">
        <f>SUMIF(就業誘発効果!$A$10:$A$116,$A49,就業誘発効果!T$10:T$116)</f>
        <v>0</v>
      </c>
      <c r="R49" s="425">
        <f>SUMIF(就業誘発効果!$A$10:$A$116,$A49,就業誘発効果!U$10:U$116)</f>
        <v>0</v>
      </c>
      <c r="S49" s="425">
        <f>SUMIF(就業誘発効果!$A$10:$A$116,$A49,就業誘発効果!V$10:V$116)</f>
        <v>0</v>
      </c>
      <c r="T49" s="425">
        <f>SUMIF(就業誘発効果!$A$10:$A$116,$A49,就業誘発効果!W$10:W$116)</f>
        <v>0</v>
      </c>
      <c r="U49" s="425">
        <f>SUMIF(就業誘発効果!$A$10:$A$116,$A49,就業誘発効果!X$10:X$116)</f>
        <v>0</v>
      </c>
      <c r="V49" s="425">
        <f>SUMIF(就業誘発効果!$A$10:$A$116,$A49,就業誘発効果!Y$10:Y$116)</f>
        <v>0</v>
      </c>
      <c r="W49" s="425">
        <f>SUMIF(就業誘発効果!$A$10:$A$116,$A49,就業誘発効果!Z$10:Z$116)</f>
        <v>0</v>
      </c>
      <c r="X49" s="425">
        <f>SUMIF(就業誘発効果!$A$10:$A$116,$A49,就業誘発効果!AA$10:AA$116)</f>
        <v>0</v>
      </c>
      <c r="Y49" s="425">
        <f>SUMIF(就業誘発効果!$A$10:$A$116,$A49,就業誘発効果!AB$10:AB$116)</f>
        <v>0</v>
      </c>
      <c r="Z49" s="425">
        <f>SUMIF(就業誘発効果!$A$10:$A$116,$A49,就業誘発効果!AC$10:AC$116)</f>
        <v>0</v>
      </c>
      <c r="AA49" s="425">
        <f>SUMIF(就業誘発効果!$A$10:$A$116,$A49,就業誘発効果!AD$10:AD$116)</f>
        <v>0</v>
      </c>
      <c r="AB49" s="425">
        <f>SUMIF(就業誘発効果!$A$10:$A$116,$A49,就業誘発効果!AE$10:AE$116)</f>
        <v>0</v>
      </c>
      <c r="AC49" s="425">
        <f>SUMIF(就業誘発効果!$A$10:$A$116,$A49,就業誘発効果!AF$10:AF$116)</f>
        <v>0</v>
      </c>
      <c r="AD49" s="425">
        <f>SUMIF(就業誘発効果!$A$10:$A$116,$A49,就業誘発効果!AG$10:AG$116)</f>
        <v>0</v>
      </c>
      <c r="AE49" s="425">
        <f>SUMIF(就業誘発効果!$A$10:$A$116,$A49,就業誘発効果!AH$10:AH$116)</f>
        <v>0</v>
      </c>
      <c r="AF49" s="425">
        <f>SUMIF(就業誘発効果!$A$10:$A$116,$A49,就業誘発効果!AI$10:AI$116)</f>
        <v>0</v>
      </c>
      <c r="AG49" s="425">
        <f>SUMIF(就業誘発効果!$A$10:$A$116,$A49,就業誘発効果!AJ$10:AJ$116)</f>
        <v>0</v>
      </c>
      <c r="AH49" s="425">
        <f>SUMIF(就業誘発効果!$A$10:$A$116,$A49,就業誘発効果!AK$10:AK$116)</f>
        <v>0</v>
      </c>
      <c r="AI49" s="425">
        <f>SUMIF(就業誘発効果!$A$10:$A$116,$A49,就業誘発効果!AL$10:AL$116)</f>
        <v>0</v>
      </c>
      <c r="AJ49" s="425">
        <f>SUMIF(就業誘発効果!$A$10:$A$116,$A49,就業誘発効果!AM$10:AM$116)</f>
        <v>0</v>
      </c>
      <c r="AK49" s="425">
        <f>SUMIF(就業誘発効果!$A$10:$A$116,$A49,就業誘発効果!AN$10:AN$116)</f>
        <v>0</v>
      </c>
      <c r="AL49" s="425">
        <f>SUMIF(就業誘発効果!$A$10:$A$116,$A49,就業誘発効果!AO$10:AO$116)</f>
        <v>0</v>
      </c>
      <c r="AM49" s="425">
        <f>SUMIF(就業誘発効果!$A$10:$A$116,$A49,就業誘発効果!AP$10:AP$116)</f>
        <v>0</v>
      </c>
      <c r="AN49" s="425">
        <f>SUMIF(就業誘発効果!$A$10:$A$116,$A49,就業誘発効果!AQ$10:AQ$116)</f>
        <v>0</v>
      </c>
      <c r="AO49" s="425">
        <f>SUMIF(就業誘発効果!$A$10:$A$116,$A49,就業誘発効果!AR$10:AR$116)</f>
        <v>0</v>
      </c>
      <c r="AP49" s="425">
        <f>SUMIF(就業誘発効果!$A$10:$A$116,$A49,就業誘発効果!AS$10:AS$116)</f>
        <v>0</v>
      </c>
      <c r="AQ49" s="425">
        <f>SUMIF(就業誘発効果!$A$10:$A$116,$A49,就業誘発効果!AT$10:AT$116)</f>
        <v>0</v>
      </c>
      <c r="AS49" s="141"/>
      <c r="AT49" s="141"/>
    </row>
    <row r="50" spans="1:46" s="81" customFormat="1">
      <c r="A50" s="138"/>
      <c r="B50" s="139"/>
      <c r="C50" s="140" t="s">
        <v>87</v>
      </c>
      <c r="D50" s="237">
        <f>就業誘発効果!G117</f>
        <v>0</v>
      </c>
      <c r="E50" s="237">
        <f>就業誘発効果!H117</f>
        <v>0</v>
      </c>
      <c r="F50" s="237">
        <f>就業誘発効果!I117</f>
        <v>0</v>
      </c>
      <c r="G50" s="237">
        <f>就業誘発効果!J117</f>
        <v>0</v>
      </c>
      <c r="H50" s="237">
        <f>就業誘発効果!K117</f>
        <v>0</v>
      </c>
      <c r="I50" s="237">
        <f>就業誘発効果!L117</f>
        <v>0</v>
      </c>
      <c r="J50" s="237">
        <f>就業誘発効果!M117</f>
        <v>0</v>
      </c>
      <c r="K50" s="237">
        <f>就業誘発効果!N117</f>
        <v>0</v>
      </c>
      <c r="L50" s="237">
        <f>就業誘発効果!O117</f>
        <v>0</v>
      </c>
      <c r="M50" s="237">
        <f>就業誘発効果!P117</f>
        <v>0</v>
      </c>
      <c r="N50" s="237">
        <f>就業誘発効果!Q117</f>
        <v>0</v>
      </c>
      <c r="O50" s="237">
        <f>就業誘発効果!R117</f>
        <v>0</v>
      </c>
      <c r="P50" s="237">
        <f>就業誘発効果!S117</f>
        <v>0</v>
      </c>
      <c r="Q50" s="237">
        <f>就業誘発効果!T117</f>
        <v>0</v>
      </c>
      <c r="R50" s="237">
        <f>就業誘発効果!U117</f>
        <v>0</v>
      </c>
      <c r="S50" s="237">
        <f>就業誘発効果!V117</f>
        <v>0</v>
      </c>
      <c r="T50" s="237">
        <f>就業誘発効果!W117</f>
        <v>0</v>
      </c>
      <c r="U50" s="237">
        <f>就業誘発効果!X117</f>
        <v>0</v>
      </c>
      <c r="V50" s="237">
        <f>就業誘発効果!Y117</f>
        <v>0</v>
      </c>
      <c r="W50" s="237">
        <f>就業誘発効果!Z117</f>
        <v>0</v>
      </c>
      <c r="X50" s="237">
        <f>就業誘発効果!AA117</f>
        <v>0</v>
      </c>
      <c r="Y50" s="237">
        <f>就業誘発効果!AB117</f>
        <v>0</v>
      </c>
      <c r="Z50" s="237">
        <f>就業誘発効果!AC117</f>
        <v>0</v>
      </c>
      <c r="AA50" s="237">
        <f>就業誘発効果!AD117</f>
        <v>0</v>
      </c>
      <c r="AB50" s="237">
        <f>就業誘発効果!AE117</f>
        <v>0</v>
      </c>
      <c r="AC50" s="237">
        <f>就業誘発効果!AF117</f>
        <v>0</v>
      </c>
      <c r="AD50" s="237">
        <f>就業誘発効果!AG117</f>
        <v>0</v>
      </c>
      <c r="AE50" s="237">
        <f>就業誘発効果!AH117</f>
        <v>0</v>
      </c>
      <c r="AF50" s="237">
        <f>就業誘発効果!AI117</f>
        <v>0</v>
      </c>
      <c r="AG50" s="237">
        <f>就業誘発効果!AJ117</f>
        <v>0</v>
      </c>
      <c r="AH50" s="237">
        <f>就業誘発効果!AK117</f>
        <v>0</v>
      </c>
      <c r="AI50" s="237">
        <f>就業誘発効果!AL117</f>
        <v>0</v>
      </c>
      <c r="AJ50" s="237">
        <f>就業誘発効果!AM117</f>
        <v>0</v>
      </c>
      <c r="AK50" s="237">
        <f>就業誘発効果!AN117</f>
        <v>0</v>
      </c>
      <c r="AL50" s="237">
        <f>就業誘発効果!AO117</f>
        <v>0</v>
      </c>
      <c r="AM50" s="237">
        <f>就業誘発効果!AP117</f>
        <v>0</v>
      </c>
      <c r="AN50" s="237">
        <f>就業誘発効果!AQ117</f>
        <v>0</v>
      </c>
      <c r="AO50" s="237">
        <f>就業誘発効果!AR117</f>
        <v>0</v>
      </c>
      <c r="AP50" s="237">
        <f>就業誘発効果!AS117</f>
        <v>0</v>
      </c>
      <c r="AQ50" s="237">
        <f>就業誘発効果!AT117</f>
        <v>0</v>
      </c>
      <c r="AS50" s="141"/>
      <c r="AT50" s="141"/>
    </row>
    <row r="51" spans="1:46">
      <c r="D51" s="3" t="s">
        <v>232</v>
      </c>
      <c r="T51" s="3" t="s">
        <v>232</v>
      </c>
      <c r="AJ51" s="3" t="s">
        <v>232</v>
      </c>
    </row>
    <row r="52" spans="1:46" s="141" customFormat="1">
      <c r="A52" s="141" t="s">
        <v>88</v>
      </c>
    </row>
    <row r="53" spans="1:46" s="141" customFormat="1">
      <c r="A53" s="142"/>
      <c r="B53" s="143"/>
      <c r="C53" s="140" t="s">
        <v>87</v>
      </c>
      <c r="D53" s="238">
        <f>SUM(D10:D12,D32:D33,D36:D42,D49)</f>
        <v>0</v>
      </c>
      <c r="E53" s="238">
        <f>SUM(E10:E12,E32:E33,E36:E42,E49)</f>
        <v>0</v>
      </c>
      <c r="F53" s="238">
        <f t="shared" ref="F53:AQ53" si="0">SUM(F10:F12,F32:F33,F36:F42,F49)</f>
        <v>0</v>
      </c>
      <c r="G53" s="238">
        <f t="shared" si="0"/>
        <v>0</v>
      </c>
      <c r="H53" s="238">
        <f t="shared" si="0"/>
        <v>0</v>
      </c>
      <c r="I53" s="238">
        <f t="shared" si="0"/>
        <v>0</v>
      </c>
      <c r="J53" s="238">
        <f t="shared" si="0"/>
        <v>0</v>
      </c>
      <c r="K53" s="238">
        <f t="shared" si="0"/>
        <v>0</v>
      </c>
      <c r="L53" s="238">
        <f t="shared" si="0"/>
        <v>0</v>
      </c>
      <c r="M53" s="238">
        <f t="shared" si="0"/>
        <v>0</v>
      </c>
      <c r="N53" s="238">
        <f t="shared" si="0"/>
        <v>0</v>
      </c>
      <c r="O53" s="238">
        <f t="shared" si="0"/>
        <v>0</v>
      </c>
      <c r="P53" s="238">
        <f t="shared" si="0"/>
        <v>0</v>
      </c>
      <c r="Q53" s="238">
        <f t="shared" si="0"/>
        <v>0</v>
      </c>
      <c r="R53" s="238">
        <f t="shared" si="0"/>
        <v>0</v>
      </c>
      <c r="S53" s="238">
        <f t="shared" si="0"/>
        <v>0</v>
      </c>
      <c r="T53" s="238">
        <f t="shared" si="0"/>
        <v>0</v>
      </c>
      <c r="U53" s="238">
        <f t="shared" si="0"/>
        <v>0</v>
      </c>
      <c r="V53" s="238">
        <f t="shared" si="0"/>
        <v>0</v>
      </c>
      <c r="W53" s="238">
        <f t="shared" si="0"/>
        <v>0</v>
      </c>
      <c r="X53" s="238">
        <f t="shared" si="0"/>
        <v>0</v>
      </c>
      <c r="Y53" s="238">
        <f t="shared" si="0"/>
        <v>0</v>
      </c>
      <c r="Z53" s="238">
        <f t="shared" si="0"/>
        <v>0</v>
      </c>
      <c r="AA53" s="238">
        <f t="shared" si="0"/>
        <v>0</v>
      </c>
      <c r="AB53" s="238">
        <f t="shared" si="0"/>
        <v>0</v>
      </c>
      <c r="AC53" s="238">
        <f t="shared" si="0"/>
        <v>0</v>
      </c>
      <c r="AD53" s="238">
        <f t="shared" si="0"/>
        <v>0</v>
      </c>
      <c r="AE53" s="238">
        <f t="shared" si="0"/>
        <v>0</v>
      </c>
      <c r="AF53" s="238">
        <f>SUM(AF10:AF12,AF32:AF33,AF36:AF42,AF49)</f>
        <v>0</v>
      </c>
      <c r="AG53" s="238">
        <f t="shared" si="0"/>
        <v>0</v>
      </c>
      <c r="AH53" s="238">
        <f t="shared" si="0"/>
        <v>0</v>
      </c>
      <c r="AI53" s="238">
        <f t="shared" si="0"/>
        <v>0</v>
      </c>
      <c r="AJ53" s="238">
        <f t="shared" si="0"/>
        <v>0</v>
      </c>
      <c r="AK53" s="238">
        <f t="shared" si="0"/>
        <v>0</v>
      </c>
      <c r="AL53" s="238">
        <f t="shared" si="0"/>
        <v>0</v>
      </c>
      <c r="AM53" s="238">
        <f t="shared" si="0"/>
        <v>0</v>
      </c>
      <c r="AN53" s="238">
        <f t="shared" si="0"/>
        <v>0</v>
      </c>
      <c r="AO53" s="238">
        <f t="shared" si="0"/>
        <v>0</v>
      </c>
      <c r="AP53" s="238">
        <f t="shared" si="0"/>
        <v>0</v>
      </c>
      <c r="AQ53" s="238">
        <f t="shared" si="0"/>
        <v>0</v>
      </c>
    </row>
    <row r="54" spans="1:46" s="141" customFormat="1">
      <c r="A54" s="142"/>
      <c r="B54" s="143"/>
      <c r="C54" s="140" t="s">
        <v>90</v>
      </c>
      <c r="D54" s="436">
        <f>D50-D53</f>
        <v>0</v>
      </c>
      <c r="E54" s="436">
        <f t="shared" ref="E54:AQ54" si="1">E50-E53</f>
        <v>0</v>
      </c>
      <c r="F54" s="436">
        <f t="shared" si="1"/>
        <v>0</v>
      </c>
      <c r="G54" s="436">
        <f t="shared" si="1"/>
        <v>0</v>
      </c>
      <c r="H54" s="436">
        <f t="shared" si="1"/>
        <v>0</v>
      </c>
      <c r="I54" s="436">
        <f t="shared" si="1"/>
        <v>0</v>
      </c>
      <c r="J54" s="436">
        <f t="shared" si="1"/>
        <v>0</v>
      </c>
      <c r="K54" s="436">
        <f t="shared" si="1"/>
        <v>0</v>
      </c>
      <c r="L54" s="436">
        <f t="shared" si="1"/>
        <v>0</v>
      </c>
      <c r="M54" s="436">
        <f t="shared" si="1"/>
        <v>0</v>
      </c>
      <c r="N54" s="436">
        <f t="shared" si="1"/>
        <v>0</v>
      </c>
      <c r="O54" s="436">
        <f t="shared" si="1"/>
        <v>0</v>
      </c>
      <c r="P54" s="436">
        <f t="shared" si="1"/>
        <v>0</v>
      </c>
      <c r="Q54" s="436">
        <f t="shared" si="1"/>
        <v>0</v>
      </c>
      <c r="R54" s="436">
        <f t="shared" si="1"/>
        <v>0</v>
      </c>
      <c r="S54" s="436">
        <f t="shared" si="1"/>
        <v>0</v>
      </c>
      <c r="T54" s="436">
        <f t="shared" si="1"/>
        <v>0</v>
      </c>
      <c r="U54" s="436">
        <f t="shared" si="1"/>
        <v>0</v>
      </c>
      <c r="V54" s="436">
        <f t="shared" si="1"/>
        <v>0</v>
      </c>
      <c r="W54" s="436">
        <f t="shared" si="1"/>
        <v>0</v>
      </c>
      <c r="X54" s="436">
        <f t="shared" si="1"/>
        <v>0</v>
      </c>
      <c r="Y54" s="436">
        <f t="shared" si="1"/>
        <v>0</v>
      </c>
      <c r="Z54" s="436">
        <f t="shared" si="1"/>
        <v>0</v>
      </c>
      <c r="AA54" s="436">
        <f t="shared" si="1"/>
        <v>0</v>
      </c>
      <c r="AB54" s="436">
        <f t="shared" si="1"/>
        <v>0</v>
      </c>
      <c r="AC54" s="436">
        <f t="shared" si="1"/>
        <v>0</v>
      </c>
      <c r="AD54" s="436">
        <f t="shared" si="1"/>
        <v>0</v>
      </c>
      <c r="AE54" s="436">
        <f t="shared" si="1"/>
        <v>0</v>
      </c>
      <c r="AF54" s="436">
        <f t="shared" si="1"/>
        <v>0</v>
      </c>
      <c r="AG54" s="436">
        <f t="shared" si="1"/>
        <v>0</v>
      </c>
      <c r="AH54" s="436">
        <f t="shared" si="1"/>
        <v>0</v>
      </c>
      <c r="AI54" s="436">
        <f t="shared" si="1"/>
        <v>0</v>
      </c>
      <c r="AJ54" s="436">
        <f t="shared" si="1"/>
        <v>0</v>
      </c>
      <c r="AK54" s="436">
        <f t="shared" si="1"/>
        <v>0</v>
      </c>
      <c r="AL54" s="436">
        <f t="shared" si="1"/>
        <v>0</v>
      </c>
      <c r="AM54" s="436">
        <f t="shared" si="1"/>
        <v>0</v>
      </c>
      <c r="AN54" s="436">
        <f t="shared" si="1"/>
        <v>0</v>
      </c>
      <c r="AO54" s="436">
        <f t="shared" si="1"/>
        <v>0</v>
      </c>
      <c r="AP54" s="436">
        <f t="shared" si="1"/>
        <v>0</v>
      </c>
      <c r="AQ54" s="436">
        <f t="shared" si="1"/>
        <v>0</v>
      </c>
    </row>
    <row r="55" spans="1:46" s="141" customFormat="1">
      <c r="A55" s="138">
        <v>3</v>
      </c>
      <c r="B55" s="139"/>
      <c r="C55" s="140" t="s">
        <v>89</v>
      </c>
      <c r="D55" s="231">
        <f>SUM(D13:D31)</f>
        <v>0</v>
      </c>
      <c r="E55" s="231">
        <f t="shared" ref="E55:AQ55" si="2">SUM(E13:E31)</f>
        <v>0</v>
      </c>
      <c r="F55" s="231">
        <f t="shared" si="2"/>
        <v>0</v>
      </c>
      <c r="G55" s="231">
        <f t="shared" si="2"/>
        <v>0</v>
      </c>
      <c r="H55" s="231">
        <f t="shared" si="2"/>
        <v>0</v>
      </c>
      <c r="I55" s="231">
        <f t="shared" si="2"/>
        <v>0</v>
      </c>
      <c r="J55" s="231">
        <f t="shared" si="2"/>
        <v>0</v>
      </c>
      <c r="K55" s="231">
        <f t="shared" si="2"/>
        <v>0</v>
      </c>
      <c r="L55" s="231">
        <f t="shared" si="2"/>
        <v>0</v>
      </c>
      <c r="M55" s="231">
        <f t="shared" si="2"/>
        <v>0</v>
      </c>
      <c r="N55" s="231">
        <f t="shared" si="2"/>
        <v>0</v>
      </c>
      <c r="O55" s="231">
        <f t="shared" si="2"/>
        <v>0</v>
      </c>
      <c r="P55" s="231">
        <f t="shared" si="2"/>
        <v>0</v>
      </c>
      <c r="Q55" s="231">
        <f t="shared" si="2"/>
        <v>0</v>
      </c>
      <c r="R55" s="231">
        <f t="shared" si="2"/>
        <v>0</v>
      </c>
      <c r="S55" s="231">
        <f t="shared" si="2"/>
        <v>0</v>
      </c>
      <c r="T55" s="231">
        <f t="shared" si="2"/>
        <v>0</v>
      </c>
      <c r="U55" s="231">
        <f t="shared" si="2"/>
        <v>0</v>
      </c>
      <c r="V55" s="231">
        <f t="shared" si="2"/>
        <v>0</v>
      </c>
      <c r="W55" s="231">
        <f t="shared" si="2"/>
        <v>0</v>
      </c>
      <c r="X55" s="231">
        <f t="shared" si="2"/>
        <v>0</v>
      </c>
      <c r="Y55" s="231">
        <f t="shared" si="2"/>
        <v>0</v>
      </c>
      <c r="Z55" s="231">
        <f t="shared" si="2"/>
        <v>0</v>
      </c>
      <c r="AA55" s="231">
        <f t="shared" si="2"/>
        <v>0</v>
      </c>
      <c r="AB55" s="231">
        <f t="shared" si="2"/>
        <v>0</v>
      </c>
      <c r="AC55" s="231">
        <f t="shared" si="2"/>
        <v>0</v>
      </c>
      <c r="AD55" s="231">
        <f t="shared" si="2"/>
        <v>0</v>
      </c>
      <c r="AE55" s="231">
        <f t="shared" si="2"/>
        <v>0</v>
      </c>
      <c r="AF55" s="231">
        <f t="shared" si="2"/>
        <v>0</v>
      </c>
      <c r="AG55" s="231">
        <f t="shared" si="2"/>
        <v>0</v>
      </c>
      <c r="AH55" s="231">
        <f t="shared" si="2"/>
        <v>0</v>
      </c>
      <c r="AI55" s="231">
        <f t="shared" si="2"/>
        <v>0</v>
      </c>
      <c r="AJ55" s="231">
        <f t="shared" si="2"/>
        <v>0</v>
      </c>
      <c r="AK55" s="231">
        <f t="shared" si="2"/>
        <v>0</v>
      </c>
      <c r="AL55" s="231">
        <f t="shared" si="2"/>
        <v>0</v>
      </c>
      <c r="AM55" s="231">
        <f t="shared" si="2"/>
        <v>0</v>
      </c>
      <c r="AN55" s="231">
        <f t="shared" si="2"/>
        <v>0</v>
      </c>
      <c r="AO55" s="231">
        <f t="shared" si="2"/>
        <v>0</v>
      </c>
      <c r="AP55" s="231">
        <f t="shared" si="2"/>
        <v>0</v>
      </c>
      <c r="AQ55" s="231">
        <f t="shared" si="2"/>
        <v>0</v>
      </c>
    </row>
    <row r="56" spans="1:46" s="141" customFormat="1">
      <c r="A56" s="138"/>
      <c r="B56" s="139"/>
      <c r="C56" s="140" t="s">
        <v>90</v>
      </c>
      <c r="D56" s="437">
        <f>D12-D55</f>
        <v>0</v>
      </c>
      <c r="E56" s="437">
        <f t="shared" ref="E56:AQ56" si="3">E12-E55</f>
        <v>0</v>
      </c>
      <c r="F56" s="437">
        <f t="shared" si="3"/>
        <v>0</v>
      </c>
      <c r="G56" s="437">
        <f t="shared" si="3"/>
        <v>0</v>
      </c>
      <c r="H56" s="437">
        <f t="shared" si="3"/>
        <v>0</v>
      </c>
      <c r="I56" s="437">
        <f t="shared" si="3"/>
        <v>0</v>
      </c>
      <c r="J56" s="437">
        <f t="shared" si="3"/>
        <v>0</v>
      </c>
      <c r="K56" s="437">
        <f t="shared" si="3"/>
        <v>0</v>
      </c>
      <c r="L56" s="437">
        <f t="shared" si="3"/>
        <v>0</v>
      </c>
      <c r="M56" s="437">
        <f t="shared" si="3"/>
        <v>0</v>
      </c>
      <c r="N56" s="437">
        <f t="shared" si="3"/>
        <v>0</v>
      </c>
      <c r="O56" s="437">
        <f t="shared" si="3"/>
        <v>0</v>
      </c>
      <c r="P56" s="437">
        <f t="shared" si="3"/>
        <v>0</v>
      </c>
      <c r="Q56" s="437">
        <f t="shared" si="3"/>
        <v>0</v>
      </c>
      <c r="R56" s="437">
        <f t="shared" si="3"/>
        <v>0</v>
      </c>
      <c r="S56" s="437">
        <f t="shared" si="3"/>
        <v>0</v>
      </c>
      <c r="T56" s="437">
        <f t="shared" si="3"/>
        <v>0</v>
      </c>
      <c r="U56" s="437">
        <f t="shared" si="3"/>
        <v>0</v>
      </c>
      <c r="V56" s="437">
        <f t="shared" si="3"/>
        <v>0</v>
      </c>
      <c r="W56" s="437">
        <f t="shared" si="3"/>
        <v>0</v>
      </c>
      <c r="X56" s="437">
        <f t="shared" si="3"/>
        <v>0</v>
      </c>
      <c r="Y56" s="437">
        <f t="shared" si="3"/>
        <v>0</v>
      </c>
      <c r="Z56" s="437">
        <f t="shared" si="3"/>
        <v>0</v>
      </c>
      <c r="AA56" s="437">
        <f t="shared" si="3"/>
        <v>0</v>
      </c>
      <c r="AB56" s="437">
        <f t="shared" si="3"/>
        <v>0</v>
      </c>
      <c r="AC56" s="437">
        <f t="shared" si="3"/>
        <v>0</v>
      </c>
      <c r="AD56" s="437">
        <f t="shared" si="3"/>
        <v>0</v>
      </c>
      <c r="AE56" s="437">
        <f t="shared" si="3"/>
        <v>0</v>
      </c>
      <c r="AF56" s="437">
        <f t="shared" si="3"/>
        <v>0</v>
      </c>
      <c r="AG56" s="437">
        <f t="shared" si="3"/>
        <v>0</v>
      </c>
      <c r="AH56" s="437">
        <f t="shared" si="3"/>
        <v>0</v>
      </c>
      <c r="AI56" s="437">
        <f t="shared" si="3"/>
        <v>0</v>
      </c>
      <c r="AJ56" s="437">
        <f t="shared" si="3"/>
        <v>0</v>
      </c>
      <c r="AK56" s="437">
        <f t="shared" si="3"/>
        <v>0</v>
      </c>
      <c r="AL56" s="437">
        <f t="shared" si="3"/>
        <v>0</v>
      </c>
      <c r="AM56" s="437">
        <f t="shared" si="3"/>
        <v>0</v>
      </c>
      <c r="AN56" s="437">
        <f t="shared" si="3"/>
        <v>0</v>
      </c>
      <c r="AO56" s="437">
        <f t="shared" si="3"/>
        <v>0</v>
      </c>
      <c r="AP56" s="437">
        <f t="shared" si="3"/>
        <v>0</v>
      </c>
      <c r="AQ56" s="437">
        <f t="shared" si="3"/>
        <v>0</v>
      </c>
    </row>
    <row r="57" spans="1:46" s="141" customFormat="1">
      <c r="A57" s="138">
        <v>5</v>
      </c>
      <c r="B57" s="139"/>
      <c r="C57" s="140" t="s">
        <v>89</v>
      </c>
      <c r="D57" s="231">
        <f>SUM(D34:D35)</f>
        <v>0</v>
      </c>
      <c r="E57" s="231">
        <f t="shared" ref="E57:AQ57" si="4">SUM(E34:E35)</f>
        <v>0</v>
      </c>
      <c r="F57" s="231">
        <f t="shared" si="4"/>
        <v>0</v>
      </c>
      <c r="G57" s="231">
        <f t="shared" si="4"/>
        <v>0</v>
      </c>
      <c r="H57" s="231">
        <f t="shared" si="4"/>
        <v>0</v>
      </c>
      <c r="I57" s="231">
        <f t="shared" si="4"/>
        <v>0</v>
      </c>
      <c r="J57" s="231">
        <f t="shared" si="4"/>
        <v>0</v>
      </c>
      <c r="K57" s="231">
        <f t="shared" si="4"/>
        <v>0</v>
      </c>
      <c r="L57" s="231">
        <f t="shared" si="4"/>
        <v>0</v>
      </c>
      <c r="M57" s="231">
        <f t="shared" si="4"/>
        <v>0</v>
      </c>
      <c r="N57" s="231">
        <f t="shared" si="4"/>
        <v>0</v>
      </c>
      <c r="O57" s="231">
        <f t="shared" si="4"/>
        <v>0</v>
      </c>
      <c r="P57" s="231">
        <f t="shared" si="4"/>
        <v>0</v>
      </c>
      <c r="Q57" s="231">
        <f t="shared" si="4"/>
        <v>0</v>
      </c>
      <c r="R57" s="231">
        <f t="shared" si="4"/>
        <v>0</v>
      </c>
      <c r="S57" s="231">
        <f t="shared" si="4"/>
        <v>0</v>
      </c>
      <c r="T57" s="231">
        <f t="shared" si="4"/>
        <v>0</v>
      </c>
      <c r="U57" s="231">
        <f t="shared" si="4"/>
        <v>0</v>
      </c>
      <c r="V57" s="231">
        <f t="shared" si="4"/>
        <v>0</v>
      </c>
      <c r="W57" s="231">
        <f t="shared" si="4"/>
        <v>0</v>
      </c>
      <c r="X57" s="231">
        <f t="shared" si="4"/>
        <v>0</v>
      </c>
      <c r="Y57" s="231">
        <f t="shared" si="4"/>
        <v>0</v>
      </c>
      <c r="Z57" s="231">
        <f t="shared" si="4"/>
        <v>0</v>
      </c>
      <c r="AA57" s="231">
        <f t="shared" si="4"/>
        <v>0</v>
      </c>
      <c r="AB57" s="231">
        <f t="shared" si="4"/>
        <v>0</v>
      </c>
      <c r="AC57" s="231">
        <f t="shared" si="4"/>
        <v>0</v>
      </c>
      <c r="AD57" s="231">
        <f t="shared" si="4"/>
        <v>0</v>
      </c>
      <c r="AE57" s="231">
        <f t="shared" si="4"/>
        <v>0</v>
      </c>
      <c r="AF57" s="231">
        <f t="shared" si="4"/>
        <v>0</v>
      </c>
      <c r="AG57" s="231">
        <f t="shared" si="4"/>
        <v>0</v>
      </c>
      <c r="AH57" s="231">
        <f t="shared" si="4"/>
        <v>0</v>
      </c>
      <c r="AI57" s="231">
        <f t="shared" si="4"/>
        <v>0</v>
      </c>
      <c r="AJ57" s="231">
        <f t="shared" si="4"/>
        <v>0</v>
      </c>
      <c r="AK57" s="231">
        <f t="shared" si="4"/>
        <v>0</v>
      </c>
      <c r="AL57" s="231">
        <f t="shared" si="4"/>
        <v>0</v>
      </c>
      <c r="AM57" s="231">
        <f t="shared" si="4"/>
        <v>0</v>
      </c>
      <c r="AN57" s="231">
        <f t="shared" si="4"/>
        <v>0</v>
      </c>
      <c r="AO57" s="231">
        <f t="shared" si="4"/>
        <v>0</v>
      </c>
      <c r="AP57" s="231">
        <f t="shared" si="4"/>
        <v>0</v>
      </c>
      <c r="AQ57" s="231">
        <f t="shared" si="4"/>
        <v>0</v>
      </c>
    </row>
    <row r="58" spans="1:46" s="141" customFormat="1">
      <c r="A58" s="138"/>
      <c r="B58" s="139"/>
      <c r="C58" s="140" t="s">
        <v>90</v>
      </c>
      <c r="D58" s="437">
        <f>D33-D57</f>
        <v>0</v>
      </c>
      <c r="E58" s="437">
        <f t="shared" ref="E58:AQ58" si="5">E33-E57</f>
        <v>0</v>
      </c>
      <c r="F58" s="437">
        <f t="shared" si="5"/>
        <v>0</v>
      </c>
      <c r="G58" s="437">
        <f t="shared" si="5"/>
        <v>0</v>
      </c>
      <c r="H58" s="437">
        <f t="shared" si="5"/>
        <v>0</v>
      </c>
      <c r="I58" s="437">
        <f t="shared" si="5"/>
        <v>0</v>
      </c>
      <c r="J58" s="437">
        <f t="shared" si="5"/>
        <v>0</v>
      </c>
      <c r="K58" s="437">
        <f t="shared" si="5"/>
        <v>0</v>
      </c>
      <c r="L58" s="437">
        <f t="shared" si="5"/>
        <v>0</v>
      </c>
      <c r="M58" s="437">
        <f t="shared" si="5"/>
        <v>0</v>
      </c>
      <c r="N58" s="437">
        <f t="shared" si="5"/>
        <v>0</v>
      </c>
      <c r="O58" s="437">
        <f t="shared" si="5"/>
        <v>0</v>
      </c>
      <c r="P58" s="437">
        <f t="shared" si="5"/>
        <v>0</v>
      </c>
      <c r="Q58" s="437">
        <f t="shared" si="5"/>
        <v>0</v>
      </c>
      <c r="R58" s="437">
        <f t="shared" si="5"/>
        <v>0</v>
      </c>
      <c r="S58" s="437">
        <f t="shared" si="5"/>
        <v>0</v>
      </c>
      <c r="T58" s="437">
        <f t="shared" si="5"/>
        <v>0</v>
      </c>
      <c r="U58" s="437">
        <f t="shared" si="5"/>
        <v>0</v>
      </c>
      <c r="V58" s="437">
        <f t="shared" si="5"/>
        <v>0</v>
      </c>
      <c r="W58" s="437">
        <f t="shared" si="5"/>
        <v>0</v>
      </c>
      <c r="X58" s="437">
        <f t="shared" si="5"/>
        <v>0</v>
      </c>
      <c r="Y58" s="437">
        <f t="shared" si="5"/>
        <v>0</v>
      </c>
      <c r="Z58" s="437">
        <f t="shared" si="5"/>
        <v>0</v>
      </c>
      <c r="AA58" s="437">
        <f t="shared" si="5"/>
        <v>0</v>
      </c>
      <c r="AB58" s="437">
        <f t="shared" si="5"/>
        <v>0</v>
      </c>
      <c r="AC58" s="437">
        <f t="shared" si="5"/>
        <v>0</v>
      </c>
      <c r="AD58" s="437">
        <f t="shared" si="5"/>
        <v>0</v>
      </c>
      <c r="AE58" s="437">
        <f t="shared" si="5"/>
        <v>0</v>
      </c>
      <c r="AF58" s="437">
        <f t="shared" si="5"/>
        <v>0</v>
      </c>
      <c r="AG58" s="437">
        <f t="shared" si="5"/>
        <v>0</v>
      </c>
      <c r="AH58" s="437">
        <f t="shared" si="5"/>
        <v>0</v>
      </c>
      <c r="AI58" s="437">
        <f t="shared" si="5"/>
        <v>0</v>
      </c>
      <c r="AJ58" s="437">
        <f t="shared" si="5"/>
        <v>0</v>
      </c>
      <c r="AK58" s="437">
        <f t="shared" si="5"/>
        <v>0</v>
      </c>
      <c r="AL58" s="437">
        <f t="shared" si="5"/>
        <v>0</v>
      </c>
      <c r="AM58" s="437">
        <f t="shared" si="5"/>
        <v>0</v>
      </c>
      <c r="AN58" s="437">
        <f t="shared" si="5"/>
        <v>0</v>
      </c>
      <c r="AO58" s="437">
        <f t="shared" si="5"/>
        <v>0</v>
      </c>
      <c r="AP58" s="437">
        <f t="shared" si="5"/>
        <v>0</v>
      </c>
      <c r="AQ58" s="437">
        <f t="shared" si="5"/>
        <v>0</v>
      </c>
    </row>
    <row r="59" spans="1:46" s="141" customFormat="1">
      <c r="A59" s="138">
        <v>12</v>
      </c>
      <c r="B59" s="139"/>
      <c r="C59" s="140" t="s">
        <v>89</v>
      </c>
      <c r="D59" s="231">
        <f t="shared" ref="D59:AQ59" si="6">SUM(D43:D48)</f>
        <v>0</v>
      </c>
      <c r="E59" s="231">
        <f t="shared" si="6"/>
        <v>0</v>
      </c>
      <c r="F59" s="231">
        <f t="shared" si="6"/>
        <v>0</v>
      </c>
      <c r="G59" s="231">
        <f t="shared" si="6"/>
        <v>0</v>
      </c>
      <c r="H59" s="231">
        <f t="shared" si="6"/>
        <v>0</v>
      </c>
      <c r="I59" s="231">
        <f t="shared" si="6"/>
        <v>0</v>
      </c>
      <c r="J59" s="231">
        <f t="shared" si="6"/>
        <v>0</v>
      </c>
      <c r="K59" s="231">
        <f t="shared" si="6"/>
        <v>0</v>
      </c>
      <c r="L59" s="231">
        <f t="shared" si="6"/>
        <v>0</v>
      </c>
      <c r="M59" s="231">
        <f t="shared" si="6"/>
        <v>0</v>
      </c>
      <c r="N59" s="231">
        <f t="shared" si="6"/>
        <v>0</v>
      </c>
      <c r="O59" s="231">
        <f t="shared" si="6"/>
        <v>0</v>
      </c>
      <c r="P59" s="231">
        <f t="shared" si="6"/>
        <v>0</v>
      </c>
      <c r="Q59" s="231">
        <f t="shared" si="6"/>
        <v>0</v>
      </c>
      <c r="R59" s="231">
        <f t="shared" si="6"/>
        <v>0</v>
      </c>
      <c r="S59" s="231">
        <f t="shared" si="6"/>
        <v>0</v>
      </c>
      <c r="T59" s="231">
        <f t="shared" si="6"/>
        <v>0</v>
      </c>
      <c r="U59" s="231">
        <f t="shared" si="6"/>
        <v>0</v>
      </c>
      <c r="V59" s="231">
        <f t="shared" si="6"/>
        <v>0</v>
      </c>
      <c r="W59" s="231">
        <f t="shared" si="6"/>
        <v>0</v>
      </c>
      <c r="X59" s="231">
        <f t="shared" si="6"/>
        <v>0</v>
      </c>
      <c r="Y59" s="231">
        <f t="shared" si="6"/>
        <v>0</v>
      </c>
      <c r="Z59" s="231">
        <f t="shared" si="6"/>
        <v>0</v>
      </c>
      <c r="AA59" s="231">
        <f t="shared" si="6"/>
        <v>0</v>
      </c>
      <c r="AB59" s="231">
        <f t="shared" si="6"/>
        <v>0</v>
      </c>
      <c r="AC59" s="231">
        <f t="shared" si="6"/>
        <v>0</v>
      </c>
      <c r="AD59" s="231">
        <f t="shared" si="6"/>
        <v>0</v>
      </c>
      <c r="AE59" s="231">
        <f t="shared" si="6"/>
        <v>0</v>
      </c>
      <c r="AF59" s="231">
        <f t="shared" si="6"/>
        <v>0</v>
      </c>
      <c r="AG59" s="231">
        <f t="shared" si="6"/>
        <v>0</v>
      </c>
      <c r="AH59" s="231">
        <f t="shared" si="6"/>
        <v>0</v>
      </c>
      <c r="AI59" s="231">
        <f t="shared" si="6"/>
        <v>0</v>
      </c>
      <c r="AJ59" s="231">
        <f t="shared" si="6"/>
        <v>0</v>
      </c>
      <c r="AK59" s="231">
        <f t="shared" si="6"/>
        <v>0</v>
      </c>
      <c r="AL59" s="231">
        <f t="shared" si="6"/>
        <v>0</v>
      </c>
      <c r="AM59" s="231">
        <f t="shared" si="6"/>
        <v>0</v>
      </c>
      <c r="AN59" s="231">
        <f t="shared" si="6"/>
        <v>0</v>
      </c>
      <c r="AO59" s="231">
        <f t="shared" si="6"/>
        <v>0</v>
      </c>
      <c r="AP59" s="231">
        <f t="shared" si="6"/>
        <v>0</v>
      </c>
      <c r="AQ59" s="231">
        <f t="shared" si="6"/>
        <v>0</v>
      </c>
    </row>
    <row r="60" spans="1:46" s="141" customFormat="1">
      <c r="A60" s="138"/>
      <c r="B60" s="139"/>
      <c r="C60" s="140" t="s">
        <v>90</v>
      </c>
      <c r="D60" s="437">
        <f>D42-D59</f>
        <v>0</v>
      </c>
      <c r="E60" s="437">
        <f t="shared" ref="E60:AQ60" si="7">E42-E59</f>
        <v>0</v>
      </c>
      <c r="F60" s="437">
        <f t="shared" si="7"/>
        <v>0</v>
      </c>
      <c r="G60" s="437">
        <f t="shared" si="7"/>
        <v>0</v>
      </c>
      <c r="H60" s="437">
        <f t="shared" si="7"/>
        <v>0</v>
      </c>
      <c r="I60" s="437">
        <f t="shared" si="7"/>
        <v>0</v>
      </c>
      <c r="J60" s="437">
        <f t="shared" si="7"/>
        <v>0</v>
      </c>
      <c r="K60" s="437">
        <f t="shared" si="7"/>
        <v>0</v>
      </c>
      <c r="L60" s="437">
        <f t="shared" si="7"/>
        <v>0</v>
      </c>
      <c r="M60" s="437">
        <f t="shared" si="7"/>
        <v>0</v>
      </c>
      <c r="N60" s="437">
        <f t="shared" si="7"/>
        <v>0</v>
      </c>
      <c r="O60" s="437">
        <f t="shared" si="7"/>
        <v>0</v>
      </c>
      <c r="P60" s="437">
        <f t="shared" si="7"/>
        <v>0</v>
      </c>
      <c r="Q60" s="437">
        <f t="shared" si="7"/>
        <v>0</v>
      </c>
      <c r="R60" s="437">
        <f t="shared" si="7"/>
        <v>0</v>
      </c>
      <c r="S60" s="437">
        <f t="shared" si="7"/>
        <v>0</v>
      </c>
      <c r="T60" s="437">
        <f t="shared" si="7"/>
        <v>0</v>
      </c>
      <c r="U60" s="437">
        <f t="shared" si="7"/>
        <v>0</v>
      </c>
      <c r="V60" s="437">
        <f t="shared" si="7"/>
        <v>0</v>
      </c>
      <c r="W60" s="437">
        <f t="shared" si="7"/>
        <v>0</v>
      </c>
      <c r="X60" s="437">
        <f t="shared" si="7"/>
        <v>0</v>
      </c>
      <c r="Y60" s="437">
        <f t="shared" si="7"/>
        <v>0</v>
      </c>
      <c r="Z60" s="437">
        <f t="shared" si="7"/>
        <v>0</v>
      </c>
      <c r="AA60" s="437">
        <f t="shared" si="7"/>
        <v>0</v>
      </c>
      <c r="AB60" s="437">
        <f t="shared" si="7"/>
        <v>0</v>
      </c>
      <c r="AC60" s="437">
        <f t="shared" si="7"/>
        <v>0</v>
      </c>
      <c r="AD60" s="437">
        <f t="shared" si="7"/>
        <v>0</v>
      </c>
      <c r="AE60" s="437">
        <f t="shared" si="7"/>
        <v>0</v>
      </c>
      <c r="AF60" s="437">
        <f t="shared" si="7"/>
        <v>0</v>
      </c>
      <c r="AG60" s="437">
        <f t="shared" si="7"/>
        <v>0</v>
      </c>
      <c r="AH60" s="437">
        <f t="shared" si="7"/>
        <v>0</v>
      </c>
      <c r="AI60" s="437">
        <f t="shared" si="7"/>
        <v>0</v>
      </c>
      <c r="AJ60" s="437">
        <f t="shared" si="7"/>
        <v>0</v>
      </c>
      <c r="AK60" s="437">
        <f t="shared" si="7"/>
        <v>0</v>
      </c>
      <c r="AL60" s="437">
        <f t="shared" si="7"/>
        <v>0</v>
      </c>
      <c r="AM60" s="437">
        <f t="shared" si="7"/>
        <v>0</v>
      </c>
      <c r="AN60" s="437">
        <f t="shared" si="7"/>
        <v>0</v>
      </c>
      <c r="AO60" s="437">
        <f t="shared" si="7"/>
        <v>0</v>
      </c>
      <c r="AP60" s="437">
        <f t="shared" si="7"/>
        <v>0</v>
      </c>
      <c r="AQ60" s="437">
        <f t="shared" si="7"/>
        <v>0</v>
      </c>
    </row>
  </sheetData>
  <mergeCells count="3">
    <mergeCell ref="D3:S3"/>
    <mergeCell ref="T3:AI3"/>
    <mergeCell ref="AJ3:AQ3"/>
  </mergeCells>
  <phoneticPr fontId="3"/>
  <conditionalFormatting sqref="D53:AQ60">
    <cfRule type="containsText" dxfId="1" priority="1" stopIfTrue="1" operator="containsText" text="FALSE">
      <formula>NOT(ISERROR(SEARCH("FALSE",D53)))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Width="0" orientation="landscape" cellComments="asDisplayed" r:id="rId1"/>
  <headerFooter scaleWithDoc="0">
    <oddHeader>&amp;L&amp;A</oddHeader>
    <oddFooter>&amp;R&amp;F&amp;A</oddFooter>
  </headerFooter>
  <colBreaks count="2" manualBreakCount="2">
    <brk id="19" max="50" man="1"/>
    <brk id="3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I118"/>
  <sheetViews>
    <sheetView view="pageBreakPreview" zoomScaleNormal="50" zoomScaleSheetLayoutView="100" workbookViewId="0">
      <pane xSplit="2" ySplit="9" topLeftCell="C10" activePane="bottomRight" state="frozen"/>
      <selection activeCell="F115" sqref="F115"/>
      <selection pane="topRight" activeCell="F115" sqref="F115"/>
      <selection pane="bottomLeft" activeCell="F115" sqref="F115"/>
      <selection pane="bottomRight"/>
    </sheetView>
  </sheetViews>
  <sheetFormatPr defaultColWidth="9.140625" defaultRowHeight="13.5"/>
  <cols>
    <col min="1" max="1" width="5.140625" style="3" bestFit="1" customWidth="1"/>
    <col min="2" max="2" width="22.140625" style="3" bestFit="1" customWidth="1"/>
    <col min="3" max="6" width="10.7109375" style="141" customWidth="1"/>
    <col min="7" max="14" width="10.7109375" style="3" customWidth="1"/>
    <col min="15" max="18" width="10.7109375" style="141" customWidth="1"/>
    <col min="19" max="26" width="10.7109375" style="3" customWidth="1"/>
    <col min="27" max="35" width="11.7109375" style="3" customWidth="1"/>
    <col min="36" max="16384" width="9.140625" style="3"/>
  </cols>
  <sheetData>
    <row r="1" spans="1:35" s="220" customFormat="1" ht="17.25">
      <c r="A1" s="43"/>
      <c r="B1" s="44"/>
      <c r="C1" s="46" t="str">
        <f>与件データ!$A$1</f>
        <v>平成２７年（２０１５年）岐阜県産業連関表による経済波及効果分析システム（Ripple2022）</v>
      </c>
      <c r="D1" s="42"/>
      <c r="E1" s="42"/>
      <c r="F1" s="42"/>
      <c r="O1" s="46"/>
      <c r="P1" s="42"/>
      <c r="Q1" s="42"/>
      <c r="R1" s="42"/>
    </row>
    <row r="2" spans="1:35" s="220" customFormat="1" ht="17.25">
      <c r="A2" s="43"/>
      <c r="B2" s="44"/>
      <c r="C2" s="46" t="s">
        <v>658</v>
      </c>
      <c r="D2" s="42"/>
      <c r="E2" s="42"/>
      <c r="F2" s="42"/>
      <c r="N2" s="6"/>
      <c r="O2" s="173"/>
      <c r="P2" s="42"/>
      <c r="Q2" s="42"/>
      <c r="R2" s="42"/>
    </row>
    <row r="3" spans="1:35" s="220" customFormat="1">
      <c r="A3" s="43"/>
      <c r="B3" s="44"/>
      <c r="C3" s="538" t="str">
        <f>IF(与件データ!$D$2="","分析テーマ名未入力",CONCATENATE(与件データ!$C$2,与件データ!$D$2))</f>
        <v>分析テーマ名未入力</v>
      </c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8" t="str">
        <f>IF(与件データ!$D$2="","分析テーマ名未入力",CONCATENATE(与件データ!$C$2,与件データ!$D$2))</f>
        <v>分析テーマ名未入力</v>
      </c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</row>
    <row r="4" spans="1:35" s="110" customFormat="1">
      <c r="A4" s="155"/>
      <c r="B4" s="156"/>
      <c r="C4" s="116"/>
      <c r="D4" s="221"/>
      <c r="E4" s="221"/>
      <c r="F4" s="221"/>
      <c r="N4" s="6" t="s">
        <v>141</v>
      </c>
      <c r="O4" s="116"/>
      <c r="P4" s="221"/>
      <c r="Q4" s="221"/>
      <c r="R4" s="221"/>
      <c r="Z4" s="6" t="s">
        <v>141</v>
      </c>
    </row>
    <row r="5" spans="1:35" s="110" customFormat="1">
      <c r="A5" s="155"/>
      <c r="B5" s="156"/>
      <c r="C5" s="116" t="s">
        <v>228</v>
      </c>
      <c r="D5" s="158"/>
      <c r="E5" s="158"/>
      <c r="F5" s="158"/>
      <c r="G5" s="119" t="s">
        <v>155</v>
      </c>
      <c r="H5" s="120"/>
      <c r="I5" s="120"/>
      <c r="J5" s="120"/>
      <c r="K5" s="120"/>
      <c r="L5" s="120"/>
      <c r="M5" s="120"/>
      <c r="N5" s="121"/>
      <c r="O5" s="116" t="s">
        <v>229</v>
      </c>
      <c r="P5" s="158"/>
      <c r="Q5" s="158"/>
      <c r="R5" s="158"/>
      <c r="S5" s="119" t="s">
        <v>155</v>
      </c>
      <c r="T5" s="120"/>
      <c r="U5" s="120"/>
      <c r="V5" s="120"/>
      <c r="W5" s="120"/>
      <c r="X5" s="120"/>
      <c r="Y5" s="120"/>
      <c r="Z5" s="121"/>
      <c r="AA5" s="119" t="s">
        <v>154</v>
      </c>
      <c r="AB5" s="120"/>
      <c r="AC5" s="120"/>
      <c r="AD5" s="120"/>
      <c r="AE5" s="120"/>
      <c r="AF5" s="120"/>
      <c r="AG5" s="120"/>
      <c r="AH5" s="120"/>
      <c r="AI5" s="121"/>
    </row>
    <row r="6" spans="1:35" s="110" customFormat="1">
      <c r="A6" s="155"/>
      <c r="B6" s="156"/>
      <c r="C6" s="157"/>
      <c r="D6" s="158"/>
      <c r="E6" s="158"/>
      <c r="F6" s="158"/>
      <c r="G6" s="363" t="s">
        <v>341</v>
      </c>
      <c r="H6" s="363" t="s">
        <v>346</v>
      </c>
      <c r="I6" s="363" t="s">
        <v>347</v>
      </c>
      <c r="J6" s="363" t="s">
        <v>349</v>
      </c>
      <c r="K6" s="363" t="s">
        <v>350</v>
      </c>
      <c r="L6" s="363" t="s">
        <v>351</v>
      </c>
      <c r="M6" s="363" t="s">
        <v>352</v>
      </c>
      <c r="N6" s="144"/>
      <c r="O6" s="157"/>
      <c r="P6" s="158"/>
      <c r="Q6" s="158"/>
      <c r="R6" s="158"/>
      <c r="S6" s="363" t="s">
        <v>341</v>
      </c>
      <c r="T6" s="363" t="s">
        <v>346</v>
      </c>
      <c r="U6" s="363" t="s">
        <v>347</v>
      </c>
      <c r="V6" s="363" t="s">
        <v>349</v>
      </c>
      <c r="W6" s="363" t="s">
        <v>350</v>
      </c>
      <c r="X6" s="363" t="s">
        <v>351</v>
      </c>
      <c r="Y6" s="363" t="s">
        <v>352</v>
      </c>
      <c r="Z6" s="144"/>
      <c r="AA6" s="144"/>
      <c r="AB6" s="363" t="s">
        <v>341</v>
      </c>
      <c r="AC6" s="363" t="s">
        <v>346</v>
      </c>
      <c r="AD6" s="363" t="s">
        <v>347</v>
      </c>
      <c r="AE6" s="363" t="s">
        <v>349</v>
      </c>
      <c r="AF6" s="363" t="s">
        <v>350</v>
      </c>
      <c r="AG6" s="363" t="s">
        <v>351</v>
      </c>
      <c r="AH6" s="363" t="s">
        <v>352</v>
      </c>
      <c r="AI6" s="144"/>
    </row>
    <row r="7" spans="1:35" s="110" customFormat="1" ht="40.5">
      <c r="A7" s="155"/>
      <c r="B7" s="156"/>
      <c r="C7" s="158"/>
      <c r="D7" s="158"/>
      <c r="E7" s="158"/>
      <c r="F7" s="158"/>
      <c r="G7" s="144" t="s">
        <v>58</v>
      </c>
      <c r="H7" s="144" t="s">
        <v>421</v>
      </c>
      <c r="I7" s="144" t="s">
        <v>64</v>
      </c>
      <c r="J7" s="144" t="s">
        <v>66</v>
      </c>
      <c r="K7" s="144" t="s">
        <v>422</v>
      </c>
      <c r="L7" s="144" t="s">
        <v>68</v>
      </c>
      <c r="M7" s="144" t="s">
        <v>69</v>
      </c>
      <c r="N7" s="144"/>
      <c r="O7" s="158"/>
      <c r="P7" s="158"/>
      <c r="Q7" s="158"/>
      <c r="R7" s="158"/>
      <c r="S7" s="144" t="s">
        <v>58</v>
      </c>
      <c r="T7" s="144" t="s">
        <v>63</v>
      </c>
      <c r="U7" s="144" t="s">
        <v>64</v>
      </c>
      <c r="V7" s="144" t="s">
        <v>66</v>
      </c>
      <c r="W7" s="144" t="s">
        <v>67</v>
      </c>
      <c r="X7" s="144" t="s">
        <v>68</v>
      </c>
      <c r="Y7" s="144" t="s">
        <v>69</v>
      </c>
      <c r="Z7" s="144"/>
      <c r="AA7" s="144"/>
      <c r="AB7" s="144" t="s">
        <v>58</v>
      </c>
      <c r="AC7" s="144" t="s">
        <v>63</v>
      </c>
      <c r="AD7" s="144" t="s">
        <v>64</v>
      </c>
      <c r="AE7" s="144" t="s">
        <v>66</v>
      </c>
      <c r="AF7" s="144" t="s">
        <v>67</v>
      </c>
      <c r="AG7" s="144" t="s">
        <v>68</v>
      </c>
      <c r="AH7" s="144" t="s">
        <v>69</v>
      </c>
      <c r="AI7" s="144"/>
    </row>
    <row r="8" spans="1:35" s="110" customFormat="1">
      <c r="A8" s="159"/>
      <c r="B8" s="160"/>
      <c r="C8" s="161"/>
      <c r="D8" s="158"/>
      <c r="E8" s="158"/>
      <c r="F8" s="158"/>
      <c r="G8" s="91">
        <v>2</v>
      </c>
      <c r="H8" s="91">
        <v>3</v>
      </c>
      <c r="I8" s="91">
        <v>4</v>
      </c>
      <c r="J8" s="91">
        <v>5</v>
      </c>
      <c r="K8" s="91">
        <v>6</v>
      </c>
      <c r="L8" s="91">
        <v>7</v>
      </c>
      <c r="M8" s="91">
        <v>8</v>
      </c>
      <c r="N8" s="91"/>
      <c r="O8" s="161"/>
      <c r="P8" s="158"/>
      <c r="Q8" s="158"/>
      <c r="R8" s="158"/>
      <c r="S8" s="91">
        <v>2</v>
      </c>
      <c r="T8" s="91">
        <v>3</v>
      </c>
      <c r="U8" s="91">
        <v>4</v>
      </c>
      <c r="V8" s="91">
        <v>5</v>
      </c>
      <c r="W8" s="91">
        <v>6</v>
      </c>
      <c r="X8" s="91">
        <v>7</v>
      </c>
      <c r="Y8" s="91">
        <v>8</v>
      </c>
      <c r="Z8" s="91"/>
      <c r="AA8" s="91">
        <v>1</v>
      </c>
      <c r="AB8" s="91">
        <v>2</v>
      </c>
      <c r="AC8" s="91">
        <v>3</v>
      </c>
      <c r="AD8" s="91">
        <v>4</v>
      </c>
      <c r="AE8" s="91">
        <v>5</v>
      </c>
      <c r="AF8" s="91">
        <v>6</v>
      </c>
      <c r="AG8" s="91">
        <v>7</v>
      </c>
      <c r="AH8" s="91">
        <v>8</v>
      </c>
      <c r="AI8" s="91">
        <v>9</v>
      </c>
    </row>
    <row r="9" spans="1:35" s="110" customFormat="1" ht="54">
      <c r="A9" s="119"/>
      <c r="B9" s="162"/>
      <c r="C9" s="144" t="s">
        <v>124</v>
      </c>
      <c r="D9" s="144" t="s">
        <v>151</v>
      </c>
      <c r="E9" s="144" t="s">
        <v>152</v>
      </c>
      <c r="F9" s="144" t="s">
        <v>123</v>
      </c>
      <c r="G9" s="144" t="s">
        <v>132</v>
      </c>
      <c r="H9" s="144" t="s">
        <v>133</v>
      </c>
      <c r="I9" s="144" t="s">
        <v>134</v>
      </c>
      <c r="J9" s="144" t="s">
        <v>135</v>
      </c>
      <c r="K9" s="144" t="s">
        <v>136</v>
      </c>
      <c r="L9" s="144" t="s">
        <v>137</v>
      </c>
      <c r="M9" s="144" t="s">
        <v>138</v>
      </c>
      <c r="N9" s="144" t="s">
        <v>130</v>
      </c>
      <c r="O9" s="144" t="s">
        <v>124</v>
      </c>
      <c r="P9" s="144" t="s">
        <v>151</v>
      </c>
      <c r="Q9" s="144" t="s">
        <v>152</v>
      </c>
      <c r="R9" s="144" t="s">
        <v>123</v>
      </c>
      <c r="S9" s="144" t="s">
        <v>132</v>
      </c>
      <c r="T9" s="144" t="s">
        <v>133</v>
      </c>
      <c r="U9" s="144" t="s">
        <v>134</v>
      </c>
      <c r="V9" s="144" t="s">
        <v>135</v>
      </c>
      <c r="W9" s="144" t="s">
        <v>136</v>
      </c>
      <c r="X9" s="144" t="s">
        <v>137</v>
      </c>
      <c r="Y9" s="144" t="s">
        <v>138</v>
      </c>
      <c r="Z9" s="144" t="s">
        <v>130</v>
      </c>
      <c r="AA9" s="144" t="s">
        <v>131</v>
      </c>
      <c r="AB9" s="144" t="s">
        <v>132</v>
      </c>
      <c r="AC9" s="144" t="s">
        <v>133</v>
      </c>
      <c r="AD9" s="144" t="s">
        <v>134</v>
      </c>
      <c r="AE9" s="144" t="s">
        <v>135</v>
      </c>
      <c r="AF9" s="144" t="s">
        <v>136</v>
      </c>
      <c r="AG9" s="144" t="s">
        <v>137</v>
      </c>
      <c r="AH9" s="144" t="s">
        <v>138</v>
      </c>
      <c r="AI9" s="144" t="s">
        <v>139</v>
      </c>
    </row>
    <row r="10" spans="1:35">
      <c r="A10" s="48" t="s">
        <v>272</v>
      </c>
      <c r="B10" s="49" t="s">
        <v>527</v>
      </c>
      <c r="C10" s="225">
        <f>VLOOKUP($A10,与件データ!$A$9:$F$115,5,FALSE)</f>
        <v>0</v>
      </c>
      <c r="D10" s="225">
        <f>-N10</f>
        <v>0</v>
      </c>
      <c r="E10" s="225">
        <f t="shared" ref="E10:E41" si="0">IF(ISERROR(HLOOKUP($A10,$G$6:$M$117,112,FALSE)),0,HLOOKUP($A10,$G$6:$M$117,112,FALSE))</f>
        <v>0</v>
      </c>
      <c r="F10" s="225">
        <f>SUM(C10:E10)</f>
        <v>0</v>
      </c>
      <c r="G10" s="225">
        <f t="shared" ref="G10:G41" si="1">$C10*AB10</f>
        <v>0</v>
      </c>
      <c r="H10" s="225">
        <f t="shared" ref="H10:H41" si="2">$C10*AC10</f>
        <v>0</v>
      </c>
      <c r="I10" s="225">
        <f t="shared" ref="I10:I41" si="3">$C10*AD10</f>
        <v>0</v>
      </c>
      <c r="J10" s="225">
        <f t="shared" ref="J10:J41" si="4">$C10*AE10</f>
        <v>0</v>
      </c>
      <c r="K10" s="225">
        <f t="shared" ref="K10:K41" si="5">$C10*AF10</f>
        <v>0</v>
      </c>
      <c r="L10" s="225">
        <f t="shared" ref="L10:L41" si="6">$C10*AG10</f>
        <v>0</v>
      </c>
      <c r="M10" s="225">
        <f t="shared" ref="M10:M41" si="7">$C10*AH10</f>
        <v>0</v>
      </c>
      <c r="N10" s="225">
        <f t="shared" ref="N10:N41" si="8">SUM(G10:M10)</f>
        <v>0</v>
      </c>
      <c r="O10" s="225">
        <f>VLOOKUP($A10,与件データ!$A$9:$F$115,6,FALSE)</f>
        <v>0</v>
      </c>
      <c r="P10" s="225">
        <f>-Z10</f>
        <v>0</v>
      </c>
      <c r="Q10" s="225">
        <f t="shared" ref="Q10:Q41" si="9">IF(ISERROR(HLOOKUP($A10,$S$6:$Y$117,112,FALSE)),0,HLOOKUP($A10,$S$6:$Y$117,112,FALSE))</f>
        <v>0</v>
      </c>
      <c r="R10" s="225">
        <f>SUM(O10:Q10)</f>
        <v>0</v>
      </c>
      <c r="S10" s="225">
        <f t="shared" ref="S10:S41" si="10">$O10*AB10</f>
        <v>0</v>
      </c>
      <c r="T10" s="225">
        <f t="shared" ref="T10:T41" si="11">$O10*AC10</f>
        <v>0</v>
      </c>
      <c r="U10" s="225">
        <f t="shared" ref="U10:U41" si="12">$O10*AD10</f>
        <v>0</v>
      </c>
      <c r="V10" s="225">
        <f t="shared" ref="V10:V41" si="13">$O10*AE10</f>
        <v>0</v>
      </c>
      <c r="W10" s="225">
        <f t="shared" ref="W10:W41" si="14">$O10*AF10</f>
        <v>0</v>
      </c>
      <c r="X10" s="225">
        <f t="shared" ref="X10:X41" si="15">$O10*AG10</f>
        <v>0</v>
      </c>
      <c r="Y10" s="225">
        <f t="shared" ref="Y10:Y41" si="16">$O10*AH10</f>
        <v>0</v>
      </c>
      <c r="Z10" s="225">
        <f t="shared" ref="Z10:Z41" si="17">SUM(S10:Y10)</f>
        <v>0</v>
      </c>
      <c r="AA10" s="432">
        <v>1</v>
      </c>
      <c r="AB10" s="432">
        <v>0.33467949676999675</v>
      </c>
      <c r="AC10" s="432">
        <v>8.9944137744454975E-4</v>
      </c>
      <c r="AD10" s="432">
        <v>3.1170385004119307E-2</v>
      </c>
      <c r="AE10" s="432">
        <v>3.0951755418603395E-3</v>
      </c>
      <c r="AF10" s="432">
        <v>3.3535492577617745E-4</v>
      </c>
      <c r="AG10" s="432">
        <v>3.3159434943172161E-3</v>
      </c>
      <c r="AH10" s="432">
        <v>1.1198037775505537E-2</v>
      </c>
      <c r="AI10" s="432">
        <v>0.61530616511098013</v>
      </c>
    </row>
    <row r="11" spans="1:35">
      <c r="A11" s="54" t="s">
        <v>273</v>
      </c>
      <c r="B11" s="55" t="s">
        <v>528</v>
      </c>
      <c r="C11" s="225">
        <f>VLOOKUP($A11,与件データ!$A$9:$F$115,5,FALSE)</f>
        <v>0</v>
      </c>
      <c r="D11" s="225">
        <f t="shared" ref="D11:D72" si="18">-N11</f>
        <v>0</v>
      </c>
      <c r="E11" s="225">
        <f t="shared" si="0"/>
        <v>0</v>
      </c>
      <c r="F11" s="225">
        <f t="shared" ref="F11:F72" si="19">SUM(C11:E11)</f>
        <v>0</v>
      </c>
      <c r="G11" s="225">
        <f t="shared" si="1"/>
        <v>0</v>
      </c>
      <c r="H11" s="225">
        <f t="shared" si="2"/>
        <v>0</v>
      </c>
      <c r="I11" s="225">
        <f t="shared" si="3"/>
        <v>0</v>
      </c>
      <c r="J11" s="225">
        <f t="shared" si="4"/>
        <v>0</v>
      </c>
      <c r="K11" s="225">
        <f t="shared" si="5"/>
        <v>0</v>
      </c>
      <c r="L11" s="225">
        <f t="shared" si="6"/>
        <v>0</v>
      </c>
      <c r="M11" s="225">
        <f t="shared" si="7"/>
        <v>0</v>
      </c>
      <c r="N11" s="225">
        <f t="shared" si="8"/>
        <v>0</v>
      </c>
      <c r="O11" s="225">
        <f>VLOOKUP($A11,与件データ!$A$9:$F$115,6,FALSE)</f>
        <v>0</v>
      </c>
      <c r="P11" s="225">
        <f t="shared" ref="P11:P73" si="20">-Z11</f>
        <v>0</v>
      </c>
      <c r="Q11" s="225">
        <f t="shared" si="9"/>
        <v>0</v>
      </c>
      <c r="R11" s="225">
        <f t="shared" ref="R11:R73" si="21">SUM(O11:Q11)</f>
        <v>0</v>
      </c>
      <c r="S11" s="225">
        <f t="shared" si="10"/>
        <v>0</v>
      </c>
      <c r="T11" s="225">
        <f t="shared" si="11"/>
        <v>0</v>
      </c>
      <c r="U11" s="225">
        <f t="shared" si="12"/>
        <v>0</v>
      </c>
      <c r="V11" s="225">
        <f t="shared" si="13"/>
        <v>0</v>
      </c>
      <c r="W11" s="225">
        <f t="shared" si="14"/>
        <v>0</v>
      </c>
      <c r="X11" s="225">
        <f t="shared" si="15"/>
        <v>0</v>
      </c>
      <c r="Y11" s="225">
        <f t="shared" si="16"/>
        <v>0</v>
      </c>
      <c r="Z11" s="225">
        <f t="shared" si="17"/>
        <v>0</v>
      </c>
      <c r="AA11" s="432">
        <v>1</v>
      </c>
      <c r="AB11" s="432">
        <v>6.9923027895031437E-2</v>
      </c>
      <c r="AC11" s="432">
        <v>1.1019269948322128E-5</v>
      </c>
      <c r="AD11" s="432">
        <v>1.7081621485572896E-2</v>
      </c>
      <c r="AE11" s="432">
        <v>1.9984948679002405E-4</v>
      </c>
      <c r="AF11" s="432">
        <v>0</v>
      </c>
      <c r="AG11" s="432">
        <v>1.1555207168535977E-3</v>
      </c>
      <c r="AH11" s="432">
        <v>5.6473758485150907E-4</v>
      </c>
      <c r="AI11" s="432">
        <v>0.91106422356095218</v>
      </c>
    </row>
    <row r="12" spans="1:35">
      <c r="A12" s="54" t="s">
        <v>274</v>
      </c>
      <c r="B12" s="55" t="s">
        <v>529</v>
      </c>
      <c r="C12" s="225">
        <f>VLOOKUP($A12,与件データ!$A$9:$F$115,5,FALSE)</f>
        <v>0</v>
      </c>
      <c r="D12" s="225">
        <f t="shared" si="18"/>
        <v>0</v>
      </c>
      <c r="E12" s="225">
        <f t="shared" si="0"/>
        <v>0</v>
      </c>
      <c r="F12" s="225">
        <f t="shared" si="19"/>
        <v>0</v>
      </c>
      <c r="G12" s="225">
        <f t="shared" si="1"/>
        <v>0</v>
      </c>
      <c r="H12" s="225">
        <f t="shared" si="2"/>
        <v>0</v>
      </c>
      <c r="I12" s="225">
        <f t="shared" si="3"/>
        <v>0</v>
      </c>
      <c r="J12" s="225">
        <f t="shared" si="4"/>
        <v>0</v>
      </c>
      <c r="K12" s="225">
        <f t="shared" si="5"/>
        <v>0</v>
      </c>
      <c r="L12" s="225">
        <f t="shared" si="6"/>
        <v>0</v>
      </c>
      <c r="M12" s="225">
        <f t="shared" si="7"/>
        <v>0</v>
      </c>
      <c r="N12" s="225">
        <f t="shared" si="8"/>
        <v>0</v>
      </c>
      <c r="O12" s="225">
        <f>VLOOKUP($A12,与件データ!$A$9:$F$115,6,FALSE)</f>
        <v>0</v>
      </c>
      <c r="P12" s="225">
        <f t="shared" si="20"/>
        <v>0</v>
      </c>
      <c r="Q12" s="225">
        <f t="shared" si="9"/>
        <v>0</v>
      </c>
      <c r="R12" s="225">
        <f t="shared" si="21"/>
        <v>0</v>
      </c>
      <c r="S12" s="225">
        <f t="shared" si="10"/>
        <v>0</v>
      </c>
      <c r="T12" s="225">
        <f t="shared" si="11"/>
        <v>0</v>
      </c>
      <c r="U12" s="225">
        <f t="shared" si="12"/>
        <v>0</v>
      </c>
      <c r="V12" s="225">
        <f t="shared" si="13"/>
        <v>0</v>
      </c>
      <c r="W12" s="225">
        <f t="shared" si="14"/>
        <v>0</v>
      </c>
      <c r="X12" s="225">
        <f t="shared" si="15"/>
        <v>0</v>
      </c>
      <c r="Y12" s="225">
        <f t="shared" si="16"/>
        <v>0</v>
      </c>
      <c r="Z12" s="225">
        <f t="shared" si="17"/>
        <v>0</v>
      </c>
      <c r="AA12" s="432">
        <v>1</v>
      </c>
      <c r="AB12" s="432">
        <v>0</v>
      </c>
      <c r="AC12" s="432">
        <v>0</v>
      </c>
      <c r="AD12" s="432">
        <v>0</v>
      </c>
      <c r="AE12" s="432">
        <v>0</v>
      </c>
      <c r="AF12" s="432">
        <v>0</v>
      </c>
      <c r="AG12" s="432">
        <v>0</v>
      </c>
      <c r="AH12" s="432">
        <v>0</v>
      </c>
      <c r="AI12" s="432">
        <v>1</v>
      </c>
    </row>
    <row r="13" spans="1:35">
      <c r="A13" s="54" t="s">
        <v>275</v>
      </c>
      <c r="B13" s="55" t="s">
        <v>530</v>
      </c>
      <c r="C13" s="225">
        <f>VLOOKUP($A13,与件データ!$A$9:$F$115,5,FALSE)</f>
        <v>0</v>
      </c>
      <c r="D13" s="225">
        <f t="shared" si="18"/>
        <v>0</v>
      </c>
      <c r="E13" s="225">
        <f t="shared" si="0"/>
        <v>0</v>
      </c>
      <c r="F13" s="225">
        <f t="shared" si="19"/>
        <v>0</v>
      </c>
      <c r="G13" s="225">
        <f t="shared" si="1"/>
        <v>0</v>
      </c>
      <c r="H13" s="225">
        <f t="shared" si="2"/>
        <v>0</v>
      </c>
      <c r="I13" s="225">
        <f t="shared" si="3"/>
        <v>0</v>
      </c>
      <c r="J13" s="225">
        <f t="shared" si="4"/>
        <v>0</v>
      </c>
      <c r="K13" s="225">
        <f t="shared" si="5"/>
        <v>0</v>
      </c>
      <c r="L13" s="225">
        <f t="shared" si="6"/>
        <v>0</v>
      </c>
      <c r="M13" s="225">
        <f t="shared" si="7"/>
        <v>0</v>
      </c>
      <c r="N13" s="225">
        <f t="shared" si="8"/>
        <v>0</v>
      </c>
      <c r="O13" s="225">
        <f>VLOOKUP($A13,与件データ!$A$9:$F$115,6,FALSE)</f>
        <v>0</v>
      </c>
      <c r="P13" s="225">
        <f t="shared" si="20"/>
        <v>0</v>
      </c>
      <c r="Q13" s="225">
        <f t="shared" si="9"/>
        <v>0</v>
      </c>
      <c r="R13" s="225">
        <f t="shared" si="21"/>
        <v>0</v>
      </c>
      <c r="S13" s="225">
        <f t="shared" si="10"/>
        <v>0</v>
      </c>
      <c r="T13" s="225">
        <f t="shared" si="11"/>
        <v>0</v>
      </c>
      <c r="U13" s="225">
        <f t="shared" si="12"/>
        <v>0</v>
      </c>
      <c r="V13" s="225">
        <f t="shared" si="13"/>
        <v>0</v>
      </c>
      <c r="W13" s="225">
        <f t="shared" si="14"/>
        <v>0</v>
      </c>
      <c r="X13" s="225">
        <f t="shared" si="15"/>
        <v>0</v>
      </c>
      <c r="Y13" s="225">
        <f t="shared" si="16"/>
        <v>0</v>
      </c>
      <c r="Z13" s="225">
        <f t="shared" si="17"/>
        <v>0</v>
      </c>
      <c r="AA13" s="432">
        <v>1</v>
      </c>
      <c r="AB13" s="432">
        <v>0.21797701872036809</v>
      </c>
      <c r="AC13" s="432">
        <v>3.080177007505365E-5</v>
      </c>
      <c r="AD13" s="432">
        <v>1.9168968243375054E-2</v>
      </c>
      <c r="AE13" s="432">
        <v>7.1823409503214836E-3</v>
      </c>
      <c r="AF13" s="432">
        <v>8.2927842509759821E-5</v>
      </c>
      <c r="AG13" s="432">
        <v>1.2589236281957824E-3</v>
      </c>
      <c r="AH13" s="432">
        <v>4.0808396404564667E-3</v>
      </c>
      <c r="AI13" s="432">
        <v>0.75021817920469824</v>
      </c>
    </row>
    <row r="14" spans="1:35">
      <c r="A14" s="59" t="s">
        <v>276</v>
      </c>
      <c r="B14" s="60" t="s">
        <v>531</v>
      </c>
      <c r="C14" s="226">
        <f>VLOOKUP($A14,与件データ!$A$9:$F$115,5,FALSE)</f>
        <v>0</v>
      </c>
      <c r="D14" s="226">
        <f t="shared" si="18"/>
        <v>0</v>
      </c>
      <c r="E14" s="226">
        <f t="shared" si="0"/>
        <v>0</v>
      </c>
      <c r="F14" s="226">
        <f t="shared" si="19"/>
        <v>0</v>
      </c>
      <c r="G14" s="226">
        <f t="shared" si="1"/>
        <v>0</v>
      </c>
      <c r="H14" s="226">
        <f t="shared" si="2"/>
        <v>0</v>
      </c>
      <c r="I14" s="226">
        <f t="shared" si="3"/>
        <v>0</v>
      </c>
      <c r="J14" s="226">
        <f t="shared" si="4"/>
        <v>0</v>
      </c>
      <c r="K14" s="226">
        <f t="shared" si="5"/>
        <v>0</v>
      </c>
      <c r="L14" s="226">
        <f t="shared" si="6"/>
        <v>0</v>
      </c>
      <c r="M14" s="226">
        <f t="shared" si="7"/>
        <v>0</v>
      </c>
      <c r="N14" s="226">
        <f t="shared" si="8"/>
        <v>0</v>
      </c>
      <c r="O14" s="226">
        <f>VLOOKUP($A14,与件データ!$A$9:$F$115,6,FALSE)</f>
        <v>0</v>
      </c>
      <c r="P14" s="226">
        <f t="shared" si="20"/>
        <v>0</v>
      </c>
      <c r="Q14" s="226">
        <f t="shared" si="9"/>
        <v>0</v>
      </c>
      <c r="R14" s="226">
        <f t="shared" si="21"/>
        <v>0</v>
      </c>
      <c r="S14" s="226">
        <f t="shared" si="10"/>
        <v>0</v>
      </c>
      <c r="T14" s="226">
        <f t="shared" si="11"/>
        <v>0</v>
      </c>
      <c r="U14" s="226">
        <f t="shared" si="12"/>
        <v>0</v>
      </c>
      <c r="V14" s="226">
        <f t="shared" si="13"/>
        <v>0</v>
      </c>
      <c r="W14" s="226">
        <f t="shared" si="14"/>
        <v>0</v>
      </c>
      <c r="X14" s="226">
        <f t="shared" si="15"/>
        <v>0</v>
      </c>
      <c r="Y14" s="226">
        <f t="shared" si="16"/>
        <v>0</v>
      </c>
      <c r="Z14" s="226">
        <f t="shared" si="17"/>
        <v>0</v>
      </c>
      <c r="AA14" s="433">
        <v>1</v>
      </c>
      <c r="AB14" s="433">
        <v>0.24930029364152415</v>
      </c>
      <c r="AC14" s="433">
        <v>8.9394507679182552E-6</v>
      </c>
      <c r="AD14" s="433">
        <v>2.2013591851884961E-2</v>
      </c>
      <c r="AE14" s="433">
        <v>4.7417956247218566E-4</v>
      </c>
      <c r="AF14" s="433">
        <v>1.2934996589405196E-3</v>
      </c>
      <c r="AG14" s="433">
        <v>3.2551260948397993E-3</v>
      </c>
      <c r="AH14" s="433">
        <v>6.2630569423580331E-3</v>
      </c>
      <c r="AI14" s="433">
        <v>0.71739131279721247</v>
      </c>
    </row>
    <row r="15" spans="1:35">
      <c r="A15" s="54" t="s">
        <v>277</v>
      </c>
      <c r="B15" s="55" t="s">
        <v>532</v>
      </c>
      <c r="C15" s="225">
        <f>VLOOKUP($A15,与件データ!$A$9:$F$115,5,FALSE)</f>
        <v>0</v>
      </c>
      <c r="D15" s="225">
        <f t="shared" si="18"/>
        <v>0</v>
      </c>
      <c r="E15" s="225">
        <f t="shared" si="0"/>
        <v>0</v>
      </c>
      <c r="F15" s="225">
        <f t="shared" si="19"/>
        <v>0</v>
      </c>
      <c r="G15" s="225">
        <f t="shared" si="1"/>
        <v>0</v>
      </c>
      <c r="H15" s="225">
        <f t="shared" si="2"/>
        <v>0</v>
      </c>
      <c r="I15" s="225">
        <f t="shared" si="3"/>
        <v>0</v>
      </c>
      <c r="J15" s="225">
        <f t="shared" si="4"/>
        <v>0</v>
      </c>
      <c r="K15" s="225">
        <f t="shared" si="5"/>
        <v>0</v>
      </c>
      <c r="L15" s="225">
        <f t="shared" si="6"/>
        <v>0</v>
      </c>
      <c r="M15" s="225">
        <f t="shared" si="7"/>
        <v>0</v>
      </c>
      <c r="N15" s="225">
        <f t="shared" si="8"/>
        <v>0</v>
      </c>
      <c r="O15" s="225">
        <f>VLOOKUP($A15,与件データ!$A$9:$F$115,6,FALSE)</f>
        <v>0</v>
      </c>
      <c r="P15" s="225">
        <f t="shared" si="20"/>
        <v>0</v>
      </c>
      <c r="Q15" s="225">
        <f t="shared" si="9"/>
        <v>0</v>
      </c>
      <c r="R15" s="225">
        <f t="shared" si="21"/>
        <v>0</v>
      </c>
      <c r="S15" s="225">
        <f t="shared" si="10"/>
        <v>0</v>
      </c>
      <c r="T15" s="225">
        <f t="shared" si="11"/>
        <v>0</v>
      </c>
      <c r="U15" s="225">
        <f t="shared" si="12"/>
        <v>0</v>
      </c>
      <c r="V15" s="225">
        <f t="shared" si="13"/>
        <v>0</v>
      </c>
      <c r="W15" s="225">
        <f t="shared" si="14"/>
        <v>0</v>
      </c>
      <c r="X15" s="225">
        <f t="shared" si="15"/>
        <v>0</v>
      </c>
      <c r="Y15" s="225">
        <f t="shared" si="16"/>
        <v>0</v>
      </c>
      <c r="Z15" s="225">
        <f t="shared" si="17"/>
        <v>0</v>
      </c>
      <c r="AA15" s="432">
        <v>1</v>
      </c>
      <c r="AB15" s="432">
        <v>2.0962594106549742E-2</v>
      </c>
      <c r="AC15" s="432">
        <v>1.0901875849437826E-5</v>
      </c>
      <c r="AD15" s="432">
        <v>1.8111597830838187E-2</v>
      </c>
      <c r="AE15" s="432">
        <v>1.3357497427676437E-2</v>
      </c>
      <c r="AF15" s="432">
        <v>0</v>
      </c>
      <c r="AG15" s="432">
        <v>1.9899557383840512E-3</v>
      </c>
      <c r="AH15" s="432">
        <v>2.0467752770374308E-2</v>
      </c>
      <c r="AI15" s="432">
        <v>0.92509970025032784</v>
      </c>
    </row>
    <row r="16" spans="1:35">
      <c r="A16" s="54" t="s">
        <v>278</v>
      </c>
      <c r="B16" s="55" t="s">
        <v>533</v>
      </c>
      <c r="C16" s="225">
        <f>VLOOKUP($A16,与件データ!$A$9:$F$115,5,FALSE)</f>
        <v>0</v>
      </c>
      <c r="D16" s="225">
        <f t="shared" si="18"/>
        <v>0</v>
      </c>
      <c r="E16" s="225">
        <f t="shared" si="0"/>
        <v>0</v>
      </c>
      <c r="F16" s="225">
        <f t="shared" si="19"/>
        <v>0</v>
      </c>
      <c r="G16" s="225">
        <f t="shared" si="1"/>
        <v>0</v>
      </c>
      <c r="H16" s="225">
        <f t="shared" si="2"/>
        <v>0</v>
      </c>
      <c r="I16" s="225">
        <f t="shared" si="3"/>
        <v>0</v>
      </c>
      <c r="J16" s="225">
        <f t="shared" si="4"/>
        <v>0</v>
      </c>
      <c r="K16" s="225">
        <f t="shared" si="5"/>
        <v>0</v>
      </c>
      <c r="L16" s="225">
        <f t="shared" si="6"/>
        <v>0</v>
      </c>
      <c r="M16" s="225">
        <f t="shared" si="7"/>
        <v>0</v>
      </c>
      <c r="N16" s="225">
        <f t="shared" si="8"/>
        <v>0</v>
      </c>
      <c r="O16" s="225">
        <f>VLOOKUP($A16,与件データ!$A$9:$F$115,6,FALSE)</f>
        <v>0</v>
      </c>
      <c r="P16" s="225">
        <f t="shared" si="20"/>
        <v>0</v>
      </c>
      <c r="Q16" s="225">
        <f t="shared" si="9"/>
        <v>0</v>
      </c>
      <c r="R16" s="225">
        <f t="shared" si="21"/>
        <v>0</v>
      </c>
      <c r="S16" s="225">
        <f t="shared" si="10"/>
        <v>0</v>
      </c>
      <c r="T16" s="225">
        <f t="shared" si="11"/>
        <v>0</v>
      </c>
      <c r="U16" s="225">
        <f t="shared" si="12"/>
        <v>0</v>
      </c>
      <c r="V16" s="225">
        <f t="shared" si="13"/>
        <v>0</v>
      </c>
      <c r="W16" s="225">
        <f t="shared" si="14"/>
        <v>0</v>
      </c>
      <c r="X16" s="225">
        <f t="shared" si="15"/>
        <v>0</v>
      </c>
      <c r="Y16" s="225">
        <f t="shared" si="16"/>
        <v>0</v>
      </c>
      <c r="Z16" s="225">
        <f t="shared" si="17"/>
        <v>0</v>
      </c>
      <c r="AA16" s="432">
        <v>1</v>
      </c>
      <c r="AB16" s="432">
        <v>3.017818693951933E-2</v>
      </c>
      <c r="AC16" s="432">
        <v>5.3600165594832466E-4</v>
      </c>
      <c r="AD16" s="432">
        <v>7.3260746921985753E-2</v>
      </c>
      <c r="AE16" s="432">
        <v>2.9234286247714448E-2</v>
      </c>
      <c r="AF16" s="432">
        <v>0</v>
      </c>
      <c r="AG16" s="432">
        <v>6.1347203253451412E-3</v>
      </c>
      <c r="AH16" s="432">
        <v>1.8147448398742615E-2</v>
      </c>
      <c r="AI16" s="432">
        <v>0.84250860951074436</v>
      </c>
    </row>
    <row r="17" spans="1:35">
      <c r="A17" s="54" t="s">
        <v>279</v>
      </c>
      <c r="B17" s="55" t="s">
        <v>534</v>
      </c>
      <c r="C17" s="225">
        <f>VLOOKUP($A17,与件データ!$A$9:$F$115,5,FALSE)</f>
        <v>0</v>
      </c>
      <c r="D17" s="225">
        <f t="shared" si="18"/>
        <v>0</v>
      </c>
      <c r="E17" s="225">
        <f t="shared" si="0"/>
        <v>0</v>
      </c>
      <c r="F17" s="225">
        <f t="shared" si="19"/>
        <v>0</v>
      </c>
      <c r="G17" s="225">
        <f t="shared" si="1"/>
        <v>0</v>
      </c>
      <c r="H17" s="225">
        <f t="shared" si="2"/>
        <v>0</v>
      </c>
      <c r="I17" s="225">
        <f t="shared" si="3"/>
        <v>0</v>
      </c>
      <c r="J17" s="225">
        <f t="shared" si="4"/>
        <v>0</v>
      </c>
      <c r="K17" s="225">
        <f t="shared" si="5"/>
        <v>0</v>
      </c>
      <c r="L17" s="225">
        <f t="shared" si="6"/>
        <v>0</v>
      </c>
      <c r="M17" s="225">
        <f t="shared" si="7"/>
        <v>0</v>
      </c>
      <c r="N17" s="225">
        <f t="shared" si="8"/>
        <v>0</v>
      </c>
      <c r="O17" s="225">
        <f>VLOOKUP($A17,与件データ!$A$9:$F$115,6,FALSE)</f>
        <v>0</v>
      </c>
      <c r="P17" s="225">
        <f t="shared" si="20"/>
        <v>0</v>
      </c>
      <c r="Q17" s="225">
        <f t="shared" si="9"/>
        <v>0</v>
      </c>
      <c r="R17" s="225">
        <f t="shared" si="21"/>
        <v>0</v>
      </c>
      <c r="S17" s="225">
        <f t="shared" si="10"/>
        <v>0</v>
      </c>
      <c r="T17" s="225">
        <f t="shared" si="11"/>
        <v>0</v>
      </c>
      <c r="U17" s="225">
        <f t="shared" si="12"/>
        <v>0</v>
      </c>
      <c r="V17" s="225">
        <f t="shared" si="13"/>
        <v>0</v>
      </c>
      <c r="W17" s="225">
        <f t="shared" si="14"/>
        <v>0</v>
      </c>
      <c r="X17" s="225">
        <f t="shared" si="15"/>
        <v>0</v>
      </c>
      <c r="Y17" s="225">
        <f t="shared" si="16"/>
        <v>0</v>
      </c>
      <c r="Z17" s="225">
        <f t="shared" si="17"/>
        <v>0</v>
      </c>
      <c r="AA17" s="432">
        <v>1</v>
      </c>
      <c r="AB17" s="432">
        <v>0.32972384823200612</v>
      </c>
      <c r="AC17" s="432">
        <v>2.6196380081423988E-4</v>
      </c>
      <c r="AD17" s="432">
        <v>2.2131362597948331E-2</v>
      </c>
      <c r="AE17" s="432">
        <v>4.3054021127921464E-4</v>
      </c>
      <c r="AF17" s="432">
        <v>1.0557759376473606E-4</v>
      </c>
      <c r="AG17" s="432">
        <v>1.7558143068438796E-3</v>
      </c>
      <c r="AH17" s="432">
        <v>3.7530950994087908E-3</v>
      </c>
      <c r="AI17" s="432">
        <v>0.64183779815793474</v>
      </c>
    </row>
    <row r="18" spans="1:35">
      <c r="A18" s="54" t="s">
        <v>280</v>
      </c>
      <c r="B18" s="55" t="s">
        <v>535</v>
      </c>
      <c r="C18" s="225">
        <f>VLOOKUP($A18,与件データ!$A$9:$F$115,5,FALSE)</f>
        <v>0</v>
      </c>
      <c r="D18" s="225">
        <f>-N18</f>
        <v>0</v>
      </c>
      <c r="E18" s="225">
        <f t="shared" si="0"/>
        <v>0</v>
      </c>
      <c r="F18" s="225">
        <f>SUM(C18:E18)</f>
        <v>0</v>
      </c>
      <c r="G18" s="225">
        <f t="shared" si="1"/>
        <v>0</v>
      </c>
      <c r="H18" s="225">
        <f t="shared" si="2"/>
        <v>0</v>
      </c>
      <c r="I18" s="225">
        <f t="shared" si="3"/>
        <v>0</v>
      </c>
      <c r="J18" s="225">
        <f t="shared" si="4"/>
        <v>0</v>
      </c>
      <c r="K18" s="225">
        <f t="shared" si="5"/>
        <v>0</v>
      </c>
      <c r="L18" s="225">
        <f t="shared" si="6"/>
        <v>0</v>
      </c>
      <c r="M18" s="225">
        <f t="shared" si="7"/>
        <v>0</v>
      </c>
      <c r="N18" s="225">
        <f t="shared" si="8"/>
        <v>0</v>
      </c>
      <c r="O18" s="225">
        <f>VLOOKUP($A18,与件データ!$A$9:$F$115,6,FALSE)</f>
        <v>0</v>
      </c>
      <c r="P18" s="225">
        <f t="shared" si="20"/>
        <v>0</v>
      </c>
      <c r="Q18" s="225">
        <f t="shared" si="9"/>
        <v>0</v>
      </c>
      <c r="R18" s="225">
        <f t="shared" si="21"/>
        <v>0</v>
      </c>
      <c r="S18" s="225">
        <f t="shared" si="10"/>
        <v>0</v>
      </c>
      <c r="T18" s="225">
        <f t="shared" si="11"/>
        <v>0</v>
      </c>
      <c r="U18" s="225">
        <f t="shared" si="12"/>
        <v>0</v>
      </c>
      <c r="V18" s="225">
        <f t="shared" si="13"/>
        <v>0</v>
      </c>
      <c r="W18" s="225">
        <f t="shared" si="14"/>
        <v>0</v>
      </c>
      <c r="X18" s="225">
        <f t="shared" si="15"/>
        <v>0</v>
      </c>
      <c r="Y18" s="225">
        <f t="shared" si="16"/>
        <v>0</v>
      </c>
      <c r="Z18" s="225">
        <f t="shared" si="17"/>
        <v>0</v>
      </c>
      <c r="AA18" s="432">
        <v>1</v>
      </c>
      <c r="AB18" s="432">
        <v>0.31552221832351163</v>
      </c>
      <c r="AC18" s="432">
        <v>5.0229163229706722E-4</v>
      </c>
      <c r="AD18" s="432">
        <v>3.6216499585052513E-2</v>
      </c>
      <c r="AE18" s="432">
        <v>3.7977535052804268E-4</v>
      </c>
      <c r="AF18" s="432">
        <v>4.8822277697430841E-5</v>
      </c>
      <c r="AG18" s="432">
        <v>2.8533815917402422E-3</v>
      </c>
      <c r="AH18" s="432">
        <v>2.9178638453028864E-3</v>
      </c>
      <c r="AI18" s="432">
        <v>0.64155914739387021</v>
      </c>
    </row>
    <row r="19" spans="1:35">
      <c r="A19" s="59" t="s">
        <v>281</v>
      </c>
      <c r="B19" s="60" t="s">
        <v>536</v>
      </c>
      <c r="C19" s="226">
        <f>VLOOKUP($A19,与件データ!$A$9:$F$115,5,FALSE)</f>
        <v>0</v>
      </c>
      <c r="D19" s="226">
        <f t="shared" si="18"/>
        <v>0</v>
      </c>
      <c r="E19" s="226">
        <f t="shared" si="0"/>
        <v>0</v>
      </c>
      <c r="F19" s="226">
        <f t="shared" si="19"/>
        <v>0</v>
      </c>
      <c r="G19" s="226">
        <f t="shared" si="1"/>
        <v>0</v>
      </c>
      <c r="H19" s="226">
        <f t="shared" si="2"/>
        <v>0</v>
      </c>
      <c r="I19" s="226">
        <f t="shared" si="3"/>
        <v>0</v>
      </c>
      <c r="J19" s="226">
        <f t="shared" si="4"/>
        <v>0</v>
      </c>
      <c r="K19" s="226">
        <f t="shared" si="5"/>
        <v>0</v>
      </c>
      <c r="L19" s="226">
        <f t="shared" si="6"/>
        <v>0</v>
      </c>
      <c r="M19" s="226">
        <f t="shared" si="7"/>
        <v>0</v>
      </c>
      <c r="N19" s="226">
        <f t="shared" si="8"/>
        <v>0</v>
      </c>
      <c r="O19" s="226">
        <f>VLOOKUP($A19,与件データ!$A$9:$F$115,6,FALSE)</f>
        <v>0</v>
      </c>
      <c r="P19" s="226">
        <f t="shared" si="20"/>
        <v>0</v>
      </c>
      <c r="Q19" s="226">
        <f t="shared" si="9"/>
        <v>0</v>
      </c>
      <c r="R19" s="226">
        <f t="shared" si="21"/>
        <v>0</v>
      </c>
      <c r="S19" s="226">
        <f t="shared" si="10"/>
        <v>0</v>
      </c>
      <c r="T19" s="226">
        <f t="shared" si="11"/>
        <v>0</v>
      </c>
      <c r="U19" s="226">
        <f t="shared" si="12"/>
        <v>0</v>
      </c>
      <c r="V19" s="226">
        <f t="shared" si="13"/>
        <v>0</v>
      </c>
      <c r="W19" s="226">
        <f t="shared" si="14"/>
        <v>0</v>
      </c>
      <c r="X19" s="226">
        <f t="shared" si="15"/>
        <v>0</v>
      </c>
      <c r="Y19" s="226">
        <f t="shared" si="16"/>
        <v>0</v>
      </c>
      <c r="Z19" s="226">
        <f t="shared" si="17"/>
        <v>0</v>
      </c>
      <c r="AA19" s="433">
        <v>1</v>
      </c>
      <c r="AB19" s="433">
        <v>0.3100885403313326</v>
      </c>
      <c r="AC19" s="433">
        <v>2.0932184638726648E-4</v>
      </c>
      <c r="AD19" s="433">
        <v>7.0398168082632953E-2</v>
      </c>
      <c r="AE19" s="433">
        <v>8.5474257978639338E-3</v>
      </c>
      <c r="AF19" s="433">
        <v>0</v>
      </c>
      <c r="AG19" s="433">
        <v>5.0598990619150136E-3</v>
      </c>
      <c r="AH19" s="433">
        <v>8.200429180027325E-3</v>
      </c>
      <c r="AI19" s="433">
        <v>0.5974962156998409</v>
      </c>
    </row>
    <row r="20" spans="1:35">
      <c r="A20" s="64" t="s">
        <v>282</v>
      </c>
      <c r="B20" s="65" t="s">
        <v>786</v>
      </c>
      <c r="C20" s="225">
        <f>VLOOKUP($A20,与件データ!$A$9:$F$115,5,FALSE)</f>
        <v>0</v>
      </c>
      <c r="D20" s="225">
        <f t="shared" si="18"/>
        <v>0</v>
      </c>
      <c r="E20" s="225">
        <f t="shared" si="0"/>
        <v>0</v>
      </c>
      <c r="F20" s="225">
        <f t="shared" si="19"/>
        <v>0</v>
      </c>
      <c r="G20" s="225">
        <f t="shared" si="1"/>
        <v>0</v>
      </c>
      <c r="H20" s="225">
        <f t="shared" si="2"/>
        <v>0</v>
      </c>
      <c r="I20" s="225">
        <f t="shared" si="3"/>
        <v>0</v>
      </c>
      <c r="J20" s="225">
        <f t="shared" si="4"/>
        <v>0</v>
      </c>
      <c r="K20" s="225">
        <f t="shared" si="5"/>
        <v>0</v>
      </c>
      <c r="L20" s="225">
        <f t="shared" si="6"/>
        <v>0</v>
      </c>
      <c r="M20" s="225">
        <f t="shared" si="7"/>
        <v>0</v>
      </c>
      <c r="N20" s="225">
        <f t="shared" si="8"/>
        <v>0</v>
      </c>
      <c r="O20" s="225">
        <f>VLOOKUP($A20,与件データ!$A$9:$F$115,6,FALSE)</f>
        <v>0</v>
      </c>
      <c r="P20" s="225">
        <f t="shared" si="20"/>
        <v>0</v>
      </c>
      <c r="Q20" s="225">
        <f t="shared" si="9"/>
        <v>0</v>
      </c>
      <c r="R20" s="225">
        <f t="shared" si="21"/>
        <v>0</v>
      </c>
      <c r="S20" s="225">
        <f t="shared" si="10"/>
        <v>0</v>
      </c>
      <c r="T20" s="225">
        <f t="shared" si="11"/>
        <v>0</v>
      </c>
      <c r="U20" s="225">
        <f t="shared" si="12"/>
        <v>0</v>
      </c>
      <c r="V20" s="225">
        <f t="shared" si="13"/>
        <v>0</v>
      </c>
      <c r="W20" s="225">
        <f t="shared" si="14"/>
        <v>0</v>
      </c>
      <c r="X20" s="225">
        <f t="shared" si="15"/>
        <v>0</v>
      </c>
      <c r="Y20" s="225">
        <f t="shared" si="16"/>
        <v>0</v>
      </c>
      <c r="Z20" s="225">
        <f t="shared" si="17"/>
        <v>0</v>
      </c>
      <c r="AA20" s="432">
        <v>1</v>
      </c>
      <c r="AB20" s="432">
        <v>0.27217783548489921</v>
      </c>
      <c r="AC20" s="432">
        <v>2.6217898931409181E-4</v>
      </c>
      <c r="AD20" s="432">
        <v>7.7419321061128182E-3</v>
      </c>
      <c r="AE20" s="432">
        <v>2.255303133884661E-4</v>
      </c>
      <c r="AF20" s="432">
        <v>3.7051408628105143E-5</v>
      </c>
      <c r="AG20" s="432">
        <v>7.851274034835976E-4</v>
      </c>
      <c r="AH20" s="432">
        <v>1.6461699213845629E-3</v>
      </c>
      <c r="AI20" s="432">
        <v>0.71712417437278908</v>
      </c>
    </row>
    <row r="21" spans="1:35">
      <c r="A21" s="54" t="s">
        <v>283</v>
      </c>
      <c r="B21" s="55" t="s">
        <v>537</v>
      </c>
      <c r="C21" s="225">
        <f>VLOOKUP($A21,与件データ!$A$9:$F$115,5,FALSE)</f>
        <v>0</v>
      </c>
      <c r="D21" s="225">
        <f t="shared" si="18"/>
        <v>0</v>
      </c>
      <c r="E21" s="225">
        <f t="shared" si="0"/>
        <v>0</v>
      </c>
      <c r="F21" s="225">
        <f t="shared" si="19"/>
        <v>0</v>
      </c>
      <c r="G21" s="225">
        <f t="shared" si="1"/>
        <v>0</v>
      </c>
      <c r="H21" s="225">
        <f t="shared" si="2"/>
        <v>0</v>
      </c>
      <c r="I21" s="225">
        <f t="shared" si="3"/>
        <v>0</v>
      </c>
      <c r="J21" s="225">
        <f t="shared" si="4"/>
        <v>0</v>
      </c>
      <c r="K21" s="225">
        <f t="shared" si="5"/>
        <v>0</v>
      </c>
      <c r="L21" s="225">
        <f t="shared" si="6"/>
        <v>0</v>
      </c>
      <c r="M21" s="225">
        <f t="shared" si="7"/>
        <v>0</v>
      </c>
      <c r="N21" s="225">
        <f t="shared" si="8"/>
        <v>0</v>
      </c>
      <c r="O21" s="225">
        <f>VLOOKUP($A21,与件データ!$A$9:$F$115,6,FALSE)</f>
        <v>0</v>
      </c>
      <c r="P21" s="225">
        <f t="shared" si="20"/>
        <v>0</v>
      </c>
      <c r="Q21" s="225">
        <f t="shared" si="9"/>
        <v>0</v>
      </c>
      <c r="R21" s="225">
        <f t="shared" si="21"/>
        <v>0</v>
      </c>
      <c r="S21" s="225">
        <f t="shared" si="10"/>
        <v>0</v>
      </c>
      <c r="T21" s="225">
        <f t="shared" si="11"/>
        <v>0</v>
      </c>
      <c r="U21" s="225">
        <f t="shared" si="12"/>
        <v>0</v>
      </c>
      <c r="V21" s="225">
        <f t="shared" si="13"/>
        <v>0</v>
      </c>
      <c r="W21" s="225">
        <f t="shared" si="14"/>
        <v>0</v>
      </c>
      <c r="X21" s="225">
        <f t="shared" si="15"/>
        <v>0</v>
      </c>
      <c r="Y21" s="225">
        <f t="shared" si="16"/>
        <v>0</v>
      </c>
      <c r="Z21" s="225">
        <f t="shared" si="17"/>
        <v>0</v>
      </c>
      <c r="AA21" s="432">
        <v>1</v>
      </c>
      <c r="AB21" s="432">
        <v>0.17392155446433646</v>
      </c>
      <c r="AC21" s="432">
        <v>1.8592230499207799E-4</v>
      </c>
      <c r="AD21" s="432">
        <v>1.143913694438615E-2</v>
      </c>
      <c r="AE21" s="432">
        <v>1.7267266946390693E-4</v>
      </c>
      <c r="AF21" s="432">
        <v>1.7096303907317518E-5</v>
      </c>
      <c r="AG21" s="432">
        <v>8.6550038530794934E-4</v>
      </c>
      <c r="AH21" s="432">
        <v>4.9074940365954932E-3</v>
      </c>
      <c r="AI21" s="432">
        <v>0.80849062289101059</v>
      </c>
    </row>
    <row r="22" spans="1:35">
      <c r="A22" s="54" t="s">
        <v>284</v>
      </c>
      <c r="B22" s="55" t="s">
        <v>538</v>
      </c>
      <c r="C22" s="225">
        <f>VLOOKUP($A22,与件データ!$A$9:$F$115,5,FALSE)</f>
        <v>0</v>
      </c>
      <c r="D22" s="225">
        <f t="shared" si="18"/>
        <v>0</v>
      </c>
      <c r="E22" s="225">
        <f t="shared" si="0"/>
        <v>0</v>
      </c>
      <c r="F22" s="225">
        <f t="shared" si="19"/>
        <v>0</v>
      </c>
      <c r="G22" s="225">
        <f t="shared" si="1"/>
        <v>0</v>
      </c>
      <c r="H22" s="225">
        <f t="shared" si="2"/>
        <v>0</v>
      </c>
      <c r="I22" s="225">
        <f t="shared" si="3"/>
        <v>0</v>
      </c>
      <c r="J22" s="225">
        <f t="shared" si="4"/>
        <v>0</v>
      </c>
      <c r="K22" s="225">
        <f t="shared" si="5"/>
        <v>0</v>
      </c>
      <c r="L22" s="225">
        <f t="shared" si="6"/>
        <v>0</v>
      </c>
      <c r="M22" s="225">
        <f t="shared" si="7"/>
        <v>0</v>
      </c>
      <c r="N22" s="225">
        <f t="shared" si="8"/>
        <v>0</v>
      </c>
      <c r="O22" s="225">
        <f>VLOOKUP($A22,与件データ!$A$9:$F$115,6,FALSE)</f>
        <v>0</v>
      </c>
      <c r="P22" s="225">
        <f t="shared" si="20"/>
        <v>0</v>
      </c>
      <c r="Q22" s="225">
        <f t="shared" si="9"/>
        <v>0</v>
      </c>
      <c r="R22" s="225">
        <f t="shared" si="21"/>
        <v>0</v>
      </c>
      <c r="S22" s="225">
        <f t="shared" si="10"/>
        <v>0</v>
      </c>
      <c r="T22" s="225">
        <f t="shared" si="11"/>
        <v>0</v>
      </c>
      <c r="U22" s="225">
        <f t="shared" si="12"/>
        <v>0</v>
      </c>
      <c r="V22" s="225">
        <f t="shared" si="13"/>
        <v>0</v>
      </c>
      <c r="W22" s="225">
        <f t="shared" si="14"/>
        <v>0</v>
      </c>
      <c r="X22" s="225">
        <f t="shared" si="15"/>
        <v>0</v>
      </c>
      <c r="Y22" s="225">
        <f t="shared" si="16"/>
        <v>0</v>
      </c>
      <c r="Z22" s="225">
        <f t="shared" si="17"/>
        <v>0</v>
      </c>
      <c r="AA22" s="432">
        <v>1</v>
      </c>
      <c r="AB22" s="432">
        <v>0.48392850814247823</v>
      </c>
      <c r="AC22" s="432">
        <v>2.3268826180794484E-5</v>
      </c>
      <c r="AD22" s="432">
        <v>2.1835824469998787E-2</v>
      </c>
      <c r="AE22" s="432">
        <v>3.5769555568999765E-4</v>
      </c>
      <c r="AF22" s="432">
        <v>1.8185482615143997E-4</v>
      </c>
      <c r="AG22" s="432">
        <v>1.6381969595161802E-3</v>
      </c>
      <c r="AH22" s="432">
        <v>1.6777181658294065E-3</v>
      </c>
      <c r="AI22" s="432">
        <v>0.49035693305415518</v>
      </c>
    </row>
    <row r="23" spans="1:35">
      <c r="A23" s="54" t="s">
        <v>285</v>
      </c>
      <c r="B23" s="55" t="s">
        <v>539</v>
      </c>
      <c r="C23" s="225">
        <f>VLOOKUP($A23,与件データ!$A$9:$F$115,5,FALSE)</f>
        <v>0</v>
      </c>
      <c r="D23" s="225">
        <f>-N23</f>
        <v>0</v>
      </c>
      <c r="E23" s="225">
        <f t="shared" si="0"/>
        <v>0</v>
      </c>
      <c r="F23" s="225">
        <f>SUM(C23:E23)</f>
        <v>0</v>
      </c>
      <c r="G23" s="225">
        <f t="shared" si="1"/>
        <v>0</v>
      </c>
      <c r="H23" s="225">
        <f t="shared" si="2"/>
        <v>0</v>
      </c>
      <c r="I23" s="225">
        <f t="shared" si="3"/>
        <v>0</v>
      </c>
      <c r="J23" s="225">
        <f t="shared" si="4"/>
        <v>0</v>
      </c>
      <c r="K23" s="225">
        <f t="shared" si="5"/>
        <v>0</v>
      </c>
      <c r="L23" s="225">
        <f t="shared" si="6"/>
        <v>0</v>
      </c>
      <c r="M23" s="225">
        <f t="shared" si="7"/>
        <v>0</v>
      </c>
      <c r="N23" s="225">
        <f t="shared" si="8"/>
        <v>0</v>
      </c>
      <c r="O23" s="225">
        <f>VLOOKUP($A23,与件データ!$A$9:$F$115,6,FALSE)</f>
        <v>0</v>
      </c>
      <c r="P23" s="225">
        <f t="shared" si="20"/>
        <v>0</v>
      </c>
      <c r="Q23" s="225">
        <f t="shared" si="9"/>
        <v>0</v>
      </c>
      <c r="R23" s="225">
        <f t="shared" si="21"/>
        <v>0</v>
      </c>
      <c r="S23" s="225">
        <f t="shared" si="10"/>
        <v>0</v>
      </c>
      <c r="T23" s="225">
        <f t="shared" si="11"/>
        <v>0</v>
      </c>
      <c r="U23" s="225">
        <f t="shared" si="12"/>
        <v>0</v>
      </c>
      <c r="V23" s="225">
        <f t="shared" si="13"/>
        <v>0</v>
      </c>
      <c r="W23" s="225">
        <f t="shared" si="14"/>
        <v>0</v>
      </c>
      <c r="X23" s="225">
        <f t="shared" si="15"/>
        <v>0</v>
      </c>
      <c r="Y23" s="225">
        <f t="shared" si="16"/>
        <v>0</v>
      </c>
      <c r="Z23" s="225">
        <f t="shared" si="17"/>
        <v>0</v>
      </c>
      <c r="AA23" s="432">
        <v>1</v>
      </c>
      <c r="AB23" s="432">
        <v>0.13671131953196264</v>
      </c>
      <c r="AC23" s="432">
        <v>8.7020175562110982E-5</v>
      </c>
      <c r="AD23" s="432">
        <v>5.9580615228268352E-2</v>
      </c>
      <c r="AE23" s="432">
        <v>2.9315741556200604E-3</v>
      </c>
      <c r="AF23" s="432">
        <v>2.0771147433167195E-5</v>
      </c>
      <c r="AG23" s="432">
        <v>3.9016960625775639E-3</v>
      </c>
      <c r="AH23" s="432">
        <v>3.608057630969737E-3</v>
      </c>
      <c r="AI23" s="432">
        <v>0.7931589460676064</v>
      </c>
    </row>
    <row r="24" spans="1:35">
      <c r="A24" s="59" t="s">
        <v>286</v>
      </c>
      <c r="B24" s="60" t="s">
        <v>540</v>
      </c>
      <c r="C24" s="226">
        <f>VLOOKUP($A24,与件データ!$A$9:$F$115,5,FALSE)</f>
        <v>0</v>
      </c>
      <c r="D24" s="226">
        <f t="shared" si="18"/>
        <v>0</v>
      </c>
      <c r="E24" s="226">
        <f t="shared" si="0"/>
        <v>0</v>
      </c>
      <c r="F24" s="226">
        <f t="shared" si="19"/>
        <v>0</v>
      </c>
      <c r="G24" s="226">
        <f t="shared" si="1"/>
        <v>0</v>
      </c>
      <c r="H24" s="226">
        <f t="shared" si="2"/>
        <v>0</v>
      </c>
      <c r="I24" s="226">
        <f t="shared" si="3"/>
        <v>0</v>
      </c>
      <c r="J24" s="226">
        <f t="shared" si="4"/>
        <v>0</v>
      </c>
      <c r="K24" s="226">
        <f t="shared" si="5"/>
        <v>0</v>
      </c>
      <c r="L24" s="226">
        <f t="shared" si="6"/>
        <v>0</v>
      </c>
      <c r="M24" s="226">
        <f t="shared" si="7"/>
        <v>0</v>
      </c>
      <c r="N24" s="226">
        <f t="shared" si="8"/>
        <v>0</v>
      </c>
      <c r="O24" s="226">
        <f>VLOOKUP($A24,与件データ!$A$9:$F$115,6,FALSE)</f>
        <v>0</v>
      </c>
      <c r="P24" s="226">
        <f t="shared" si="20"/>
        <v>0</v>
      </c>
      <c r="Q24" s="226">
        <f t="shared" si="9"/>
        <v>0</v>
      </c>
      <c r="R24" s="226">
        <f t="shared" si="21"/>
        <v>0</v>
      </c>
      <c r="S24" s="226">
        <f t="shared" si="10"/>
        <v>0</v>
      </c>
      <c r="T24" s="226">
        <f t="shared" si="11"/>
        <v>0</v>
      </c>
      <c r="U24" s="226">
        <f t="shared" si="12"/>
        <v>0</v>
      </c>
      <c r="V24" s="226">
        <f t="shared" si="13"/>
        <v>0</v>
      </c>
      <c r="W24" s="226">
        <f t="shared" si="14"/>
        <v>0</v>
      </c>
      <c r="X24" s="226">
        <f t="shared" si="15"/>
        <v>0</v>
      </c>
      <c r="Y24" s="226">
        <f t="shared" si="16"/>
        <v>0</v>
      </c>
      <c r="Z24" s="226">
        <f t="shared" si="17"/>
        <v>0</v>
      </c>
      <c r="AA24" s="433">
        <v>1</v>
      </c>
      <c r="AB24" s="433">
        <v>0.40920737376117189</v>
      </c>
      <c r="AC24" s="433">
        <v>1.0836798256986555E-4</v>
      </c>
      <c r="AD24" s="433">
        <v>1.8181251812531288E-2</v>
      </c>
      <c r="AE24" s="433">
        <v>4.5957676818596824E-4</v>
      </c>
      <c r="AF24" s="433">
        <v>8.2043776277590508E-5</v>
      </c>
      <c r="AG24" s="433">
        <v>1.3252044184302789E-3</v>
      </c>
      <c r="AH24" s="433">
        <v>1.4579222918204987E-3</v>
      </c>
      <c r="AI24" s="433">
        <v>0.56917825918901266</v>
      </c>
    </row>
    <row r="25" spans="1:35">
      <c r="A25" s="64" t="s">
        <v>287</v>
      </c>
      <c r="B25" s="65" t="s">
        <v>541</v>
      </c>
      <c r="C25" s="225">
        <f>VLOOKUP($A25,与件データ!$A$9:$F$115,5,FALSE)</f>
        <v>0</v>
      </c>
      <c r="D25" s="225">
        <f t="shared" si="18"/>
        <v>0</v>
      </c>
      <c r="E25" s="225">
        <f t="shared" si="0"/>
        <v>0</v>
      </c>
      <c r="F25" s="225">
        <f t="shared" si="19"/>
        <v>0</v>
      </c>
      <c r="G25" s="225">
        <f t="shared" si="1"/>
        <v>0</v>
      </c>
      <c r="H25" s="225">
        <f t="shared" si="2"/>
        <v>0</v>
      </c>
      <c r="I25" s="225">
        <f t="shared" si="3"/>
        <v>0</v>
      </c>
      <c r="J25" s="225">
        <f t="shared" si="4"/>
        <v>0</v>
      </c>
      <c r="K25" s="225">
        <f t="shared" si="5"/>
        <v>0</v>
      </c>
      <c r="L25" s="225">
        <f t="shared" si="6"/>
        <v>0</v>
      </c>
      <c r="M25" s="225">
        <f t="shared" si="7"/>
        <v>0</v>
      </c>
      <c r="N25" s="225">
        <f t="shared" si="8"/>
        <v>0</v>
      </c>
      <c r="O25" s="225">
        <f>VLOOKUP($A25,与件データ!$A$9:$F$115,6,FALSE)</f>
        <v>0</v>
      </c>
      <c r="P25" s="225">
        <f t="shared" si="20"/>
        <v>0</v>
      </c>
      <c r="Q25" s="225">
        <f t="shared" si="9"/>
        <v>0</v>
      </c>
      <c r="R25" s="225">
        <f t="shared" si="21"/>
        <v>0</v>
      </c>
      <c r="S25" s="225">
        <f t="shared" si="10"/>
        <v>0</v>
      </c>
      <c r="T25" s="225">
        <f t="shared" si="11"/>
        <v>0</v>
      </c>
      <c r="U25" s="225">
        <f t="shared" si="12"/>
        <v>0</v>
      </c>
      <c r="V25" s="225">
        <f t="shared" si="13"/>
        <v>0</v>
      </c>
      <c r="W25" s="225">
        <f t="shared" si="14"/>
        <v>0</v>
      </c>
      <c r="X25" s="225">
        <f t="shared" si="15"/>
        <v>0</v>
      </c>
      <c r="Y25" s="225">
        <f t="shared" si="16"/>
        <v>0</v>
      </c>
      <c r="Z25" s="225">
        <f t="shared" si="17"/>
        <v>0</v>
      </c>
      <c r="AA25" s="432">
        <v>1</v>
      </c>
      <c r="AB25" s="432">
        <v>0.21016415162458235</v>
      </c>
      <c r="AC25" s="432">
        <v>1.9628410564387425E-3</v>
      </c>
      <c r="AD25" s="432">
        <v>4.7206901700559793E-2</v>
      </c>
      <c r="AE25" s="432">
        <v>3.5185547926941214E-3</v>
      </c>
      <c r="AF25" s="432">
        <v>0</v>
      </c>
      <c r="AG25" s="432">
        <v>4.8149052990499952E-3</v>
      </c>
      <c r="AH25" s="432">
        <v>7.8338250007527893E-3</v>
      </c>
      <c r="AI25" s="432">
        <v>0.72449882052592218</v>
      </c>
    </row>
    <row r="26" spans="1:35">
      <c r="A26" s="54" t="s">
        <v>288</v>
      </c>
      <c r="B26" s="55" t="s">
        <v>542</v>
      </c>
      <c r="C26" s="225">
        <f>VLOOKUP($A26,与件データ!$A$9:$F$115,5,FALSE)</f>
        <v>0</v>
      </c>
      <c r="D26" s="225">
        <f t="shared" si="18"/>
        <v>0</v>
      </c>
      <c r="E26" s="225">
        <f t="shared" si="0"/>
        <v>0</v>
      </c>
      <c r="F26" s="225">
        <f t="shared" si="19"/>
        <v>0</v>
      </c>
      <c r="G26" s="225">
        <f t="shared" si="1"/>
        <v>0</v>
      </c>
      <c r="H26" s="225">
        <f t="shared" si="2"/>
        <v>0</v>
      </c>
      <c r="I26" s="225">
        <f t="shared" si="3"/>
        <v>0</v>
      </c>
      <c r="J26" s="225">
        <f t="shared" si="4"/>
        <v>0</v>
      </c>
      <c r="K26" s="225">
        <f t="shared" si="5"/>
        <v>0</v>
      </c>
      <c r="L26" s="225">
        <f t="shared" si="6"/>
        <v>0</v>
      </c>
      <c r="M26" s="225">
        <f t="shared" si="7"/>
        <v>0</v>
      </c>
      <c r="N26" s="225">
        <f t="shared" si="8"/>
        <v>0</v>
      </c>
      <c r="O26" s="225">
        <f>VLOOKUP($A26,与件データ!$A$9:$F$115,6,FALSE)</f>
        <v>0</v>
      </c>
      <c r="P26" s="225">
        <f t="shared" si="20"/>
        <v>0</v>
      </c>
      <c r="Q26" s="225">
        <f t="shared" si="9"/>
        <v>0</v>
      </c>
      <c r="R26" s="225">
        <f t="shared" si="21"/>
        <v>0</v>
      </c>
      <c r="S26" s="225">
        <f t="shared" si="10"/>
        <v>0</v>
      </c>
      <c r="T26" s="225">
        <f t="shared" si="11"/>
        <v>0</v>
      </c>
      <c r="U26" s="225">
        <f t="shared" si="12"/>
        <v>0</v>
      </c>
      <c r="V26" s="225">
        <f t="shared" si="13"/>
        <v>0</v>
      </c>
      <c r="W26" s="225">
        <f t="shared" si="14"/>
        <v>0</v>
      </c>
      <c r="X26" s="225">
        <f t="shared" si="15"/>
        <v>0</v>
      </c>
      <c r="Y26" s="225">
        <f t="shared" si="16"/>
        <v>0</v>
      </c>
      <c r="Z26" s="225">
        <f t="shared" si="17"/>
        <v>0</v>
      </c>
      <c r="AA26" s="432">
        <v>1</v>
      </c>
      <c r="AB26" s="432">
        <v>0.19121492412733784</v>
      </c>
      <c r="AC26" s="432">
        <v>6.2408153798085026E-4</v>
      </c>
      <c r="AD26" s="432">
        <v>5.422069190110889E-2</v>
      </c>
      <c r="AE26" s="432">
        <v>3.6324798052702976E-3</v>
      </c>
      <c r="AF26" s="432">
        <v>0</v>
      </c>
      <c r="AG26" s="432">
        <v>4.088852135161831E-3</v>
      </c>
      <c r="AH26" s="432">
        <v>8.2811757696175554E-3</v>
      </c>
      <c r="AI26" s="432">
        <v>0.73793779472352272</v>
      </c>
    </row>
    <row r="27" spans="1:35">
      <c r="A27" s="54" t="s">
        <v>289</v>
      </c>
      <c r="B27" s="55" t="s">
        <v>543</v>
      </c>
      <c r="C27" s="225">
        <f>VLOOKUP($A27,与件データ!$A$9:$F$115,5,FALSE)</f>
        <v>0</v>
      </c>
      <c r="D27" s="225">
        <f t="shared" si="18"/>
        <v>0</v>
      </c>
      <c r="E27" s="225">
        <f t="shared" si="0"/>
        <v>0</v>
      </c>
      <c r="F27" s="225">
        <f t="shared" si="19"/>
        <v>0</v>
      </c>
      <c r="G27" s="225">
        <f t="shared" si="1"/>
        <v>0</v>
      </c>
      <c r="H27" s="225">
        <f t="shared" si="2"/>
        <v>0</v>
      </c>
      <c r="I27" s="225">
        <f t="shared" si="3"/>
        <v>0</v>
      </c>
      <c r="J27" s="225">
        <f t="shared" si="4"/>
        <v>0</v>
      </c>
      <c r="K27" s="225">
        <f t="shared" si="5"/>
        <v>0</v>
      </c>
      <c r="L27" s="225">
        <f t="shared" si="6"/>
        <v>0</v>
      </c>
      <c r="M27" s="225">
        <f t="shared" si="7"/>
        <v>0</v>
      </c>
      <c r="N27" s="225">
        <f t="shared" si="8"/>
        <v>0</v>
      </c>
      <c r="O27" s="225">
        <f>VLOOKUP($A27,与件データ!$A$9:$F$115,6,FALSE)</f>
        <v>0</v>
      </c>
      <c r="P27" s="225">
        <f t="shared" si="20"/>
        <v>0</v>
      </c>
      <c r="Q27" s="225">
        <f t="shared" si="9"/>
        <v>0</v>
      </c>
      <c r="R27" s="225">
        <f t="shared" si="21"/>
        <v>0</v>
      </c>
      <c r="S27" s="225">
        <f t="shared" si="10"/>
        <v>0</v>
      </c>
      <c r="T27" s="225">
        <f t="shared" si="11"/>
        <v>0</v>
      </c>
      <c r="U27" s="225">
        <f t="shared" si="12"/>
        <v>0</v>
      </c>
      <c r="V27" s="225">
        <f t="shared" si="13"/>
        <v>0</v>
      </c>
      <c r="W27" s="225">
        <f t="shared" si="14"/>
        <v>0</v>
      </c>
      <c r="X27" s="225">
        <f t="shared" si="15"/>
        <v>0</v>
      </c>
      <c r="Y27" s="225">
        <f t="shared" si="16"/>
        <v>0</v>
      </c>
      <c r="Z27" s="225">
        <f t="shared" si="17"/>
        <v>0</v>
      </c>
      <c r="AA27" s="432">
        <v>1</v>
      </c>
      <c r="AB27" s="432">
        <v>5.5435777480309159E-2</v>
      </c>
      <c r="AC27" s="432">
        <v>5.3638263550614652E-5</v>
      </c>
      <c r="AD27" s="432">
        <v>2.6833399192211362E-2</v>
      </c>
      <c r="AE27" s="432">
        <v>0</v>
      </c>
      <c r="AF27" s="432">
        <v>0</v>
      </c>
      <c r="AG27" s="432">
        <v>1.6884314004535232E-3</v>
      </c>
      <c r="AH27" s="432">
        <v>6.3432213154486147E-3</v>
      </c>
      <c r="AI27" s="432">
        <v>0.9096455323480267</v>
      </c>
    </row>
    <row r="28" spans="1:35">
      <c r="A28" s="54" t="s">
        <v>290</v>
      </c>
      <c r="B28" s="55" t="s">
        <v>544</v>
      </c>
      <c r="C28" s="225">
        <f>VLOOKUP($A28,与件データ!$A$9:$F$115,5,FALSE)</f>
        <v>0</v>
      </c>
      <c r="D28" s="225">
        <f>-N28</f>
        <v>0</v>
      </c>
      <c r="E28" s="225">
        <f t="shared" si="0"/>
        <v>0</v>
      </c>
      <c r="F28" s="225">
        <f>SUM(C28:E28)</f>
        <v>0</v>
      </c>
      <c r="G28" s="225">
        <f t="shared" si="1"/>
        <v>0</v>
      </c>
      <c r="H28" s="225">
        <f t="shared" si="2"/>
        <v>0</v>
      </c>
      <c r="I28" s="225">
        <f t="shared" si="3"/>
        <v>0</v>
      </c>
      <c r="J28" s="225">
        <f t="shared" si="4"/>
        <v>0</v>
      </c>
      <c r="K28" s="225">
        <f t="shared" si="5"/>
        <v>0</v>
      </c>
      <c r="L28" s="225">
        <f t="shared" si="6"/>
        <v>0</v>
      </c>
      <c r="M28" s="225">
        <f t="shared" si="7"/>
        <v>0</v>
      </c>
      <c r="N28" s="225">
        <f t="shared" si="8"/>
        <v>0</v>
      </c>
      <c r="O28" s="225">
        <f>VLOOKUP($A28,与件データ!$A$9:$F$115,6,FALSE)</f>
        <v>0</v>
      </c>
      <c r="P28" s="225">
        <f t="shared" si="20"/>
        <v>0</v>
      </c>
      <c r="Q28" s="225">
        <f t="shared" si="9"/>
        <v>0</v>
      </c>
      <c r="R28" s="225">
        <f t="shared" si="21"/>
        <v>0</v>
      </c>
      <c r="S28" s="225">
        <f t="shared" si="10"/>
        <v>0</v>
      </c>
      <c r="T28" s="225">
        <f t="shared" si="11"/>
        <v>0</v>
      </c>
      <c r="U28" s="225">
        <f t="shared" si="12"/>
        <v>0</v>
      </c>
      <c r="V28" s="225">
        <f t="shared" si="13"/>
        <v>0</v>
      </c>
      <c r="W28" s="225">
        <f t="shared" si="14"/>
        <v>0</v>
      </c>
      <c r="X28" s="225">
        <f t="shared" si="15"/>
        <v>0</v>
      </c>
      <c r="Y28" s="225">
        <f t="shared" si="16"/>
        <v>0</v>
      </c>
      <c r="Z28" s="225">
        <f t="shared" si="17"/>
        <v>0</v>
      </c>
      <c r="AA28" s="432">
        <v>1</v>
      </c>
      <c r="AB28" s="432">
        <v>0.24450448909310923</v>
      </c>
      <c r="AC28" s="432">
        <v>3.827963201074634E-4</v>
      </c>
      <c r="AD28" s="432">
        <v>1.9744157448473233E-2</v>
      </c>
      <c r="AE28" s="432">
        <v>1.6747689550782208E-2</v>
      </c>
      <c r="AF28" s="432">
        <v>0</v>
      </c>
      <c r="AG28" s="432">
        <v>1.7681544309725691E-3</v>
      </c>
      <c r="AH28" s="432">
        <v>3.3428074254072994E-3</v>
      </c>
      <c r="AI28" s="432">
        <v>0.71350990573114803</v>
      </c>
    </row>
    <row r="29" spans="1:35">
      <c r="A29" s="59" t="s">
        <v>291</v>
      </c>
      <c r="B29" s="60" t="s">
        <v>545</v>
      </c>
      <c r="C29" s="226">
        <f>VLOOKUP($A29,与件データ!$A$9:$F$115,5,FALSE)</f>
        <v>0</v>
      </c>
      <c r="D29" s="226">
        <f t="shared" si="18"/>
        <v>0</v>
      </c>
      <c r="E29" s="226">
        <f t="shared" si="0"/>
        <v>0</v>
      </c>
      <c r="F29" s="226">
        <f t="shared" si="19"/>
        <v>0</v>
      </c>
      <c r="G29" s="226">
        <f t="shared" si="1"/>
        <v>0</v>
      </c>
      <c r="H29" s="226">
        <f t="shared" si="2"/>
        <v>0</v>
      </c>
      <c r="I29" s="226">
        <f t="shared" si="3"/>
        <v>0</v>
      </c>
      <c r="J29" s="226">
        <f t="shared" si="4"/>
        <v>0</v>
      </c>
      <c r="K29" s="226">
        <f t="shared" si="5"/>
        <v>0</v>
      </c>
      <c r="L29" s="226">
        <f t="shared" si="6"/>
        <v>0</v>
      </c>
      <c r="M29" s="226">
        <f t="shared" si="7"/>
        <v>0</v>
      </c>
      <c r="N29" s="226">
        <f t="shared" si="8"/>
        <v>0</v>
      </c>
      <c r="O29" s="226">
        <f>VLOOKUP($A29,与件データ!$A$9:$F$115,6,FALSE)</f>
        <v>0</v>
      </c>
      <c r="P29" s="226">
        <f t="shared" si="20"/>
        <v>0</v>
      </c>
      <c r="Q29" s="226">
        <f t="shared" si="9"/>
        <v>0</v>
      </c>
      <c r="R29" s="226">
        <f t="shared" si="21"/>
        <v>0</v>
      </c>
      <c r="S29" s="226">
        <f t="shared" si="10"/>
        <v>0</v>
      </c>
      <c r="T29" s="226">
        <f t="shared" si="11"/>
        <v>0</v>
      </c>
      <c r="U29" s="226">
        <f t="shared" si="12"/>
        <v>0</v>
      </c>
      <c r="V29" s="226">
        <f t="shared" si="13"/>
        <v>0</v>
      </c>
      <c r="W29" s="226">
        <f t="shared" si="14"/>
        <v>0</v>
      </c>
      <c r="X29" s="226">
        <f t="shared" si="15"/>
        <v>0</v>
      </c>
      <c r="Y29" s="226">
        <f t="shared" si="16"/>
        <v>0</v>
      </c>
      <c r="Z29" s="226">
        <f t="shared" si="17"/>
        <v>0</v>
      </c>
      <c r="AA29" s="433">
        <v>1</v>
      </c>
      <c r="AB29" s="433">
        <v>0.12378639028889656</v>
      </c>
      <c r="AC29" s="433">
        <v>7.217340470590238E-4</v>
      </c>
      <c r="AD29" s="433">
        <v>2.727107283393047E-2</v>
      </c>
      <c r="AE29" s="433">
        <v>6.0295069754531866E-3</v>
      </c>
      <c r="AF29" s="433">
        <v>1.8984387632391554E-5</v>
      </c>
      <c r="AG29" s="433">
        <v>2.866642532491125E-3</v>
      </c>
      <c r="AH29" s="433">
        <v>4.453802801964688E-3</v>
      </c>
      <c r="AI29" s="433">
        <v>0.83485186613257256</v>
      </c>
    </row>
    <row r="30" spans="1:35">
      <c r="A30" s="64" t="s">
        <v>292</v>
      </c>
      <c r="B30" s="65" t="s">
        <v>785</v>
      </c>
      <c r="C30" s="225">
        <f>VLOOKUP($A30,与件データ!$A$9:$F$115,5,FALSE)</f>
        <v>0</v>
      </c>
      <c r="D30" s="225">
        <f t="shared" si="18"/>
        <v>0</v>
      </c>
      <c r="E30" s="225">
        <f t="shared" si="0"/>
        <v>0</v>
      </c>
      <c r="F30" s="225">
        <f t="shared" si="19"/>
        <v>0</v>
      </c>
      <c r="G30" s="225">
        <f t="shared" si="1"/>
        <v>0</v>
      </c>
      <c r="H30" s="225">
        <f t="shared" si="2"/>
        <v>0</v>
      </c>
      <c r="I30" s="225">
        <f t="shared" si="3"/>
        <v>0</v>
      </c>
      <c r="J30" s="225">
        <f t="shared" si="4"/>
        <v>0</v>
      </c>
      <c r="K30" s="225">
        <f t="shared" si="5"/>
        <v>0</v>
      </c>
      <c r="L30" s="225">
        <f t="shared" si="6"/>
        <v>0</v>
      </c>
      <c r="M30" s="225">
        <f t="shared" si="7"/>
        <v>0</v>
      </c>
      <c r="N30" s="225">
        <f t="shared" si="8"/>
        <v>0</v>
      </c>
      <c r="O30" s="225">
        <f>VLOOKUP($A30,与件データ!$A$9:$F$115,6,FALSE)</f>
        <v>0</v>
      </c>
      <c r="P30" s="225">
        <f t="shared" si="20"/>
        <v>0</v>
      </c>
      <c r="Q30" s="225">
        <f t="shared" si="9"/>
        <v>0</v>
      </c>
      <c r="R30" s="225">
        <f t="shared" si="21"/>
        <v>0</v>
      </c>
      <c r="S30" s="225">
        <f t="shared" si="10"/>
        <v>0</v>
      </c>
      <c r="T30" s="225">
        <f t="shared" si="11"/>
        <v>0</v>
      </c>
      <c r="U30" s="225">
        <f t="shared" si="12"/>
        <v>0</v>
      </c>
      <c r="V30" s="225">
        <f t="shared" si="13"/>
        <v>0</v>
      </c>
      <c r="W30" s="225">
        <f t="shared" si="14"/>
        <v>0</v>
      </c>
      <c r="X30" s="225">
        <f t="shared" si="15"/>
        <v>0</v>
      </c>
      <c r="Y30" s="225">
        <f t="shared" si="16"/>
        <v>0</v>
      </c>
      <c r="Z30" s="225">
        <f t="shared" si="17"/>
        <v>0</v>
      </c>
      <c r="AA30" s="432">
        <v>1</v>
      </c>
      <c r="AB30" s="432">
        <v>2.1810981916768953E-2</v>
      </c>
      <c r="AC30" s="432">
        <v>3.937087211143671E-4</v>
      </c>
      <c r="AD30" s="432">
        <v>3.5625375775273832E-2</v>
      </c>
      <c r="AE30" s="432">
        <v>6.221139180694858E-3</v>
      </c>
      <c r="AF30" s="432">
        <v>0</v>
      </c>
      <c r="AG30" s="432">
        <v>3.3614122743882099E-3</v>
      </c>
      <c r="AH30" s="432">
        <v>3.8585860834042902E-3</v>
      </c>
      <c r="AI30" s="432">
        <v>0.92872879604835545</v>
      </c>
    </row>
    <row r="31" spans="1:35">
      <c r="A31" s="54" t="s">
        <v>293</v>
      </c>
      <c r="B31" s="55" t="s">
        <v>547</v>
      </c>
      <c r="C31" s="225">
        <f>VLOOKUP($A31,与件データ!$A$9:$F$115,5,FALSE)</f>
        <v>0</v>
      </c>
      <c r="D31" s="225">
        <f t="shared" si="18"/>
        <v>0</v>
      </c>
      <c r="E31" s="225">
        <f t="shared" si="0"/>
        <v>0</v>
      </c>
      <c r="F31" s="225">
        <f t="shared" si="19"/>
        <v>0</v>
      </c>
      <c r="G31" s="225">
        <f t="shared" si="1"/>
        <v>0</v>
      </c>
      <c r="H31" s="225">
        <f t="shared" si="2"/>
        <v>0</v>
      </c>
      <c r="I31" s="225">
        <f t="shared" si="3"/>
        <v>0</v>
      </c>
      <c r="J31" s="225">
        <f t="shared" si="4"/>
        <v>0</v>
      </c>
      <c r="K31" s="225">
        <f t="shared" si="5"/>
        <v>0</v>
      </c>
      <c r="L31" s="225">
        <f t="shared" si="6"/>
        <v>0</v>
      </c>
      <c r="M31" s="225">
        <f t="shared" si="7"/>
        <v>0</v>
      </c>
      <c r="N31" s="225">
        <f t="shared" si="8"/>
        <v>0</v>
      </c>
      <c r="O31" s="225">
        <f>VLOOKUP($A31,与件データ!$A$9:$F$115,6,FALSE)</f>
        <v>0</v>
      </c>
      <c r="P31" s="225">
        <f t="shared" si="20"/>
        <v>0</v>
      </c>
      <c r="Q31" s="225">
        <f t="shared" si="9"/>
        <v>0</v>
      </c>
      <c r="R31" s="225">
        <f t="shared" si="21"/>
        <v>0</v>
      </c>
      <c r="S31" s="225">
        <f t="shared" si="10"/>
        <v>0</v>
      </c>
      <c r="T31" s="225">
        <f t="shared" si="11"/>
        <v>0</v>
      </c>
      <c r="U31" s="225">
        <f t="shared" si="12"/>
        <v>0</v>
      </c>
      <c r="V31" s="225">
        <f t="shared" si="13"/>
        <v>0</v>
      </c>
      <c r="W31" s="225">
        <f t="shared" si="14"/>
        <v>0</v>
      </c>
      <c r="X31" s="225">
        <f t="shared" si="15"/>
        <v>0</v>
      </c>
      <c r="Y31" s="225">
        <f t="shared" si="16"/>
        <v>0</v>
      </c>
      <c r="Z31" s="225">
        <f t="shared" si="17"/>
        <v>0</v>
      </c>
      <c r="AA31" s="432">
        <v>1</v>
      </c>
      <c r="AB31" s="432">
        <v>7.8009712011464866E-2</v>
      </c>
      <c r="AC31" s="432">
        <v>2.8453017720808698E-4</v>
      </c>
      <c r="AD31" s="432">
        <v>1.7019760963397301E-2</v>
      </c>
      <c r="AE31" s="432">
        <v>2.9002364112798965E-3</v>
      </c>
      <c r="AF31" s="432">
        <v>2.7166801879606109E-5</v>
      </c>
      <c r="AG31" s="432">
        <v>1.719923014572585E-3</v>
      </c>
      <c r="AH31" s="432">
        <v>2.2561668339748987E-3</v>
      </c>
      <c r="AI31" s="432">
        <v>0.89778250378622271</v>
      </c>
    </row>
    <row r="32" spans="1:35">
      <c r="A32" s="54" t="s">
        <v>294</v>
      </c>
      <c r="B32" s="55" t="s">
        <v>784</v>
      </c>
      <c r="C32" s="225">
        <f>VLOOKUP($A32,与件データ!$A$9:$F$115,5,FALSE)</f>
        <v>0</v>
      </c>
      <c r="D32" s="225">
        <f t="shared" si="18"/>
        <v>0</v>
      </c>
      <c r="E32" s="225">
        <f t="shared" si="0"/>
        <v>0</v>
      </c>
      <c r="F32" s="225">
        <f t="shared" si="19"/>
        <v>0</v>
      </c>
      <c r="G32" s="225">
        <f t="shared" si="1"/>
        <v>0</v>
      </c>
      <c r="H32" s="225">
        <f t="shared" si="2"/>
        <v>0</v>
      </c>
      <c r="I32" s="225">
        <f t="shared" si="3"/>
        <v>0</v>
      </c>
      <c r="J32" s="225">
        <f t="shared" si="4"/>
        <v>0</v>
      </c>
      <c r="K32" s="225">
        <f t="shared" si="5"/>
        <v>0</v>
      </c>
      <c r="L32" s="225">
        <f t="shared" si="6"/>
        <v>0</v>
      </c>
      <c r="M32" s="225">
        <f t="shared" si="7"/>
        <v>0</v>
      </c>
      <c r="N32" s="225">
        <f t="shared" si="8"/>
        <v>0</v>
      </c>
      <c r="O32" s="225">
        <f>VLOOKUP($A32,与件データ!$A$9:$F$115,6,FALSE)</f>
        <v>0</v>
      </c>
      <c r="P32" s="225">
        <f t="shared" si="20"/>
        <v>0</v>
      </c>
      <c r="Q32" s="225">
        <f t="shared" si="9"/>
        <v>0</v>
      </c>
      <c r="R32" s="225">
        <f t="shared" si="21"/>
        <v>0</v>
      </c>
      <c r="S32" s="225">
        <f t="shared" si="10"/>
        <v>0</v>
      </c>
      <c r="T32" s="225">
        <f t="shared" si="11"/>
        <v>0</v>
      </c>
      <c r="U32" s="225">
        <f t="shared" si="12"/>
        <v>0</v>
      </c>
      <c r="V32" s="225">
        <f t="shared" si="13"/>
        <v>0</v>
      </c>
      <c r="W32" s="225">
        <f t="shared" si="14"/>
        <v>0</v>
      </c>
      <c r="X32" s="225">
        <f t="shared" si="15"/>
        <v>0</v>
      </c>
      <c r="Y32" s="225">
        <f t="shared" si="16"/>
        <v>0</v>
      </c>
      <c r="Z32" s="225">
        <f t="shared" si="17"/>
        <v>0</v>
      </c>
      <c r="AA32" s="432">
        <v>1</v>
      </c>
      <c r="AB32" s="432">
        <v>0.1350226522105252</v>
      </c>
      <c r="AC32" s="432">
        <v>1.7392490536438974E-4</v>
      </c>
      <c r="AD32" s="432">
        <v>2.1669259363219735E-2</v>
      </c>
      <c r="AE32" s="432">
        <v>6.0388406055629734E-4</v>
      </c>
      <c r="AF32" s="432">
        <v>1.1017867308151386E-5</v>
      </c>
      <c r="AG32" s="432">
        <v>1.4782305305103109E-3</v>
      </c>
      <c r="AH32" s="432">
        <v>5.1642318054349566E-3</v>
      </c>
      <c r="AI32" s="432">
        <v>0.83587679925708092</v>
      </c>
    </row>
    <row r="33" spans="1:35">
      <c r="A33" s="54" t="s">
        <v>295</v>
      </c>
      <c r="B33" s="55" t="s">
        <v>549</v>
      </c>
      <c r="C33" s="225">
        <f>VLOOKUP($A33,与件データ!$A$9:$F$115,5,FALSE)</f>
        <v>0</v>
      </c>
      <c r="D33" s="225">
        <f>-N33</f>
        <v>0</v>
      </c>
      <c r="E33" s="225">
        <f t="shared" si="0"/>
        <v>0</v>
      </c>
      <c r="F33" s="225">
        <f>SUM(C33:E33)</f>
        <v>0</v>
      </c>
      <c r="G33" s="225">
        <f t="shared" si="1"/>
        <v>0</v>
      </c>
      <c r="H33" s="225">
        <f t="shared" si="2"/>
        <v>0</v>
      </c>
      <c r="I33" s="225">
        <f t="shared" si="3"/>
        <v>0</v>
      </c>
      <c r="J33" s="225">
        <f t="shared" si="4"/>
        <v>0</v>
      </c>
      <c r="K33" s="225">
        <f t="shared" si="5"/>
        <v>0</v>
      </c>
      <c r="L33" s="225">
        <f t="shared" si="6"/>
        <v>0</v>
      </c>
      <c r="M33" s="225">
        <f t="shared" si="7"/>
        <v>0</v>
      </c>
      <c r="N33" s="225">
        <f t="shared" si="8"/>
        <v>0</v>
      </c>
      <c r="O33" s="225">
        <f>VLOOKUP($A33,与件データ!$A$9:$F$115,6,FALSE)</f>
        <v>0</v>
      </c>
      <c r="P33" s="225">
        <f t="shared" si="20"/>
        <v>0</v>
      </c>
      <c r="Q33" s="225">
        <f t="shared" si="9"/>
        <v>0</v>
      </c>
      <c r="R33" s="225">
        <f t="shared" si="21"/>
        <v>0</v>
      </c>
      <c r="S33" s="225">
        <f t="shared" si="10"/>
        <v>0</v>
      </c>
      <c r="T33" s="225">
        <f t="shared" si="11"/>
        <v>0</v>
      </c>
      <c r="U33" s="225">
        <f t="shared" si="12"/>
        <v>0</v>
      </c>
      <c r="V33" s="225">
        <f t="shared" si="13"/>
        <v>0</v>
      </c>
      <c r="W33" s="225">
        <f t="shared" si="14"/>
        <v>0</v>
      </c>
      <c r="X33" s="225">
        <f t="shared" si="15"/>
        <v>0</v>
      </c>
      <c r="Y33" s="225">
        <f t="shared" si="16"/>
        <v>0</v>
      </c>
      <c r="Z33" s="225">
        <f t="shared" si="17"/>
        <v>0</v>
      </c>
      <c r="AA33" s="432">
        <v>1</v>
      </c>
      <c r="AB33" s="432">
        <v>0.17117289410564732</v>
      </c>
      <c r="AC33" s="432">
        <v>0</v>
      </c>
      <c r="AD33" s="432">
        <v>2.7674850390061598E-2</v>
      </c>
      <c r="AE33" s="432">
        <v>4.6483336387952584E-5</v>
      </c>
      <c r="AF33" s="432">
        <v>2.3905715856661328E-5</v>
      </c>
      <c r="AG33" s="432">
        <v>1.7265239229810958E-3</v>
      </c>
      <c r="AH33" s="432">
        <v>5.1941808175223585E-3</v>
      </c>
      <c r="AI33" s="432">
        <v>0.79416116171154305</v>
      </c>
    </row>
    <row r="34" spans="1:35">
      <c r="A34" s="59" t="s">
        <v>296</v>
      </c>
      <c r="B34" s="60" t="s">
        <v>550</v>
      </c>
      <c r="C34" s="226">
        <f>VLOOKUP($A34,与件データ!$A$9:$F$115,5,FALSE)</f>
        <v>0</v>
      </c>
      <c r="D34" s="226">
        <f t="shared" si="18"/>
        <v>0</v>
      </c>
      <c r="E34" s="226">
        <f t="shared" si="0"/>
        <v>0</v>
      </c>
      <c r="F34" s="226">
        <f t="shared" si="19"/>
        <v>0</v>
      </c>
      <c r="G34" s="226">
        <f t="shared" si="1"/>
        <v>0</v>
      </c>
      <c r="H34" s="226">
        <f t="shared" si="2"/>
        <v>0</v>
      </c>
      <c r="I34" s="226">
        <f t="shared" si="3"/>
        <v>0</v>
      </c>
      <c r="J34" s="226">
        <f t="shared" si="4"/>
        <v>0</v>
      </c>
      <c r="K34" s="226">
        <f t="shared" si="5"/>
        <v>0</v>
      </c>
      <c r="L34" s="226">
        <f t="shared" si="6"/>
        <v>0</v>
      </c>
      <c r="M34" s="226">
        <f t="shared" si="7"/>
        <v>0</v>
      </c>
      <c r="N34" s="226">
        <f t="shared" si="8"/>
        <v>0</v>
      </c>
      <c r="O34" s="226">
        <f>VLOOKUP($A34,与件データ!$A$9:$F$115,6,FALSE)</f>
        <v>0</v>
      </c>
      <c r="P34" s="226">
        <f t="shared" si="20"/>
        <v>0</v>
      </c>
      <c r="Q34" s="226">
        <f t="shared" si="9"/>
        <v>0</v>
      </c>
      <c r="R34" s="226">
        <f t="shared" si="21"/>
        <v>0</v>
      </c>
      <c r="S34" s="226">
        <f t="shared" si="10"/>
        <v>0</v>
      </c>
      <c r="T34" s="226">
        <f t="shared" si="11"/>
        <v>0</v>
      </c>
      <c r="U34" s="226">
        <f t="shared" si="12"/>
        <v>0</v>
      </c>
      <c r="V34" s="226">
        <f t="shared" si="13"/>
        <v>0</v>
      </c>
      <c r="W34" s="226">
        <f t="shared" si="14"/>
        <v>0</v>
      </c>
      <c r="X34" s="226">
        <f t="shared" si="15"/>
        <v>0</v>
      </c>
      <c r="Y34" s="226">
        <f t="shared" si="16"/>
        <v>0</v>
      </c>
      <c r="Z34" s="226">
        <f t="shared" si="17"/>
        <v>0</v>
      </c>
      <c r="AA34" s="433">
        <v>1</v>
      </c>
      <c r="AB34" s="433">
        <v>0.24267267285750335</v>
      </c>
      <c r="AC34" s="433">
        <v>4.6311756344195328E-4</v>
      </c>
      <c r="AD34" s="433">
        <v>2.2603443544959904E-2</v>
      </c>
      <c r="AE34" s="433">
        <v>3.9956503735070705E-4</v>
      </c>
      <c r="AF34" s="433">
        <v>7.7579885453728538E-5</v>
      </c>
      <c r="AG34" s="433">
        <v>1.9415726129835807E-3</v>
      </c>
      <c r="AH34" s="433">
        <v>1.5485918463540387E-3</v>
      </c>
      <c r="AI34" s="433">
        <v>0.73029345665195278</v>
      </c>
    </row>
    <row r="35" spans="1:35">
      <c r="A35" s="64" t="s">
        <v>297</v>
      </c>
      <c r="B35" s="65" t="s">
        <v>551</v>
      </c>
      <c r="C35" s="225">
        <f>VLOOKUP($A35,与件データ!$A$9:$F$115,5,FALSE)</f>
        <v>0</v>
      </c>
      <c r="D35" s="225">
        <f t="shared" si="18"/>
        <v>0</v>
      </c>
      <c r="E35" s="225">
        <f t="shared" si="0"/>
        <v>0</v>
      </c>
      <c r="F35" s="225">
        <f t="shared" si="19"/>
        <v>0</v>
      </c>
      <c r="G35" s="225">
        <f t="shared" si="1"/>
        <v>0</v>
      </c>
      <c r="H35" s="225">
        <f t="shared" si="2"/>
        <v>0</v>
      </c>
      <c r="I35" s="225">
        <f t="shared" si="3"/>
        <v>0</v>
      </c>
      <c r="J35" s="225">
        <f t="shared" si="4"/>
        <v>0</v>
      </c>
      <c r="K35" s="225">
        <f t="shared" si="5"/>
        <v>0</v>
      </c>
      <c r="L35" s="225">
        <f t="shared" si="6"/>
        <v>0</v>
      </c>
      <c r="M35" s="225">
        <f t="shared" si="7"/>
        <v>0</v>
      </c>
      <c r="N35" s="225">
        <f t="shared" si="8"/>
        <v>0</v>
      </c>
      <c r="O35" s="225">
        <f>VLOOKUP($A35,与件データ!$A$9:$F$115,6,FALSE)</f>
        <v>0</v>
      </c>
      <c r="P35" s="225">
        <f t="shared" si="20"/>
        <v>0</v>
      </c>
      <c r="Q35" s="225">
        <f t="shared" si="9"/>
        <v>0</v>
      </c>
      <c r="R35" s="225">
        <f t="shared" si="21"/>
        <v>0</v>
      </c>
      <c r="S35" s="225">
        <f t="shared" si="10"/>
        <v>0</v>
      </c>
      <c r="T35" s="225">
        <f t="shared" si="11"/>
        <v>0</v>
      </c>
      <c r="U35" s="225">
        <f t="shared" si="12"/>
        <v>0</v>
      </c>
      <c r="V35" s="225">
        <f t="shared" si="13"/>
        <v>0</v>
      </c>
      <c r="W35" s="225">
        <f t="shared" si="14"/>
        <v>0</v>
      </c>
      <c r="X35" s="225">
        <f t="shared" si="15"/>
        <v>0</v>
      </c>
      <c r="Y35" s="225">
        <f t="shared" si="16"/>
        <v>0</v>
      </c>
      <c r="Z35" s="225">
        <f t="shared" si="17"/>
        <v>0</v>
      </c>
      <c r="AA35" s="432">
        <v>1</v>
      </c>
      <c r="AB35" s="432">
        <v>0.32165024028340139</v>
      </c>
      <c r="AC35" s="432">
        <v>2.5767460668416227E-4</v>
      </c>
      <c r="AD35" s="432">
        <v>1.3755202614660929E-2</v>
      </c>
      <c r="AE35" s="432">
        <v>3.7524322261678448E-4</v>
      </c>
      <c r="AF35" s="432">
        <v>2.009650389990151E-5</v>
      </c>
      <c r="AG35" s="432">
        <v>1.1193020410969437E-3</v>
      </c>
      <c r="AH35" s="432">
        <v>1.4585830988402201E-3</v>
      </c>
      <c r="AI35" s="432">
        <v>0.66136365762879967</v>
      </c>
    </row>
    <row r="36" spans="1:35">
      <c r="A36" s="54" t="s">
        <v>298</v>
      </c>
      <c r="B36" s="55" t="s">
        <v>552</v>
      </c>
      <c r="C36" s="225">
        <f>VLOOKUP($A36,与件データ!$A$9:$F$115,5,FALSE)</f>
        <v>0</v>
      </c>
      <c r="D36" s="225">
        <f t="shared" si="18"/>
        <v>0</v>
      </c>
      <c r="E36" s="225">
        <f t="shared" si="0"/>
        <v>0</v>
      </c>
      <c r="F36" s="225">
        <f t="shared" si="19"/>
        <v>0</v>
      </c>
      <c r="G36" s="225">
        <f t="shared" si="1"/>
        <v>0</v>
      </c>
      <c r="H36" s="225">
        <f t="shared" si="2"/>
        <v>0</v>
      </c>
      <c r="I36" s="225">
        <f t="shared" si="3"/>
        <v>0</v>
      </c>
      <c r="J36" s="225">
        <f t="shared" si="4"/>
        <v>0</v>
      </c>
      <c r="K36" s="225">
        <f t="shared" si="5"/>
        <v>0</v>
      </c>
      <c r="L36" s="225">
        <f t="shared" si="6"/>
        <v>0</v>
      </c>
      <c r="M36" s="225">
        <f t="shared" si="7"/>
        <v>0</v>
      </c>
      <c r="N36" s="225">
        <f t="shared" si="8"/>
        <v>0</v>
      </c>
      <c r="O36" s="225">
        <f>VLOOKUP($A36,与件データ!$A$9:$F$115,6,FALSE)</f>
        <v>0</v>
      </c>
      <c r="P36" s="225">
        <f t="shared" si="20"/>
        <v>0</v>
      </c>
      <c r="Q36" s="225">
        <f t="shared" si="9"/>
        <v>0</v>
      </c>
      <c r="R36" s="225">
        <f t="shared" si="21"/>
        <v>0</v>
      </c>
      <c r="S36" s="225">
        <f t="shared" si="10"/>
        <v>0</v>
      </c>
      <c r="T36" s="225">
        <f t="shared" si="11"/>
        <v>0</v>
      </c>
      <c r="U36" s="225">
        <f t="shared" si="12"/>
        <v>0</v>
      </c>
      <c r="V36" s="225">
        <f t="shared" si="13"/>
        <v>0</v>
      </c>
      <c r="W36" s="225">
        <f t="shared" si="14"/>
        <v>0</v>
      </c>
      <c r="X36" s="225">
        <f t="shared" si="15"/>
        <v>0</v>
      </c>
      <c r="Y36" s="225">
        <f t="shared" si="16"/>
        <v>0</v>
      </c>
      <c r="Z36" s="225">
        <f t="shared" si="17"/>
        <v>0</v>
      </c>
      <c r="AA36" s="432">
        <v>1</v>
      </c>
      <c r="AB36" s="432">
        <v>0.2065839169718969</v>
      </c>
      <c r="AC36" s="432">
        <v>6.4766874323252566E-4</v>
      </c>
      <c r="AD36" s="432">
        <v>9.3324894755385628E-3</v>
      </c>
      <c r="AE36" s="432">
        <v>5.9526588804474055E-3</v>
      </c>
      <c r="AF36" s="432">
        <v>1.1206059639396472E-6</v>
      </c>
      <c r="AG36" s="432">
        <v>1.8940315986809555E-3</v>
      </c>
      <c r="AH36" s="432">
        <v>1.6153327450567061E-3</v>
      </c>
      <c r="AI36" s="432">
        <v>0.77397278097918298</v>
      </c>
    </row>
    <row r="37" spans="1:35">
      <c r="A37" s="54" t="s">
        <v>299</v>
      </c>
      <c r="B37" s="55" t="s">
        <v>553</v>
      </c>
      <c r="C37" s="225">
        <f>VLOOKUP($A37,与件データ!$A$9:$F$115,5,FALSE)</f>
        <v>0</v>
      </c>
      <c r="D37" s="225">
        <f t="shared" si="18"/>
        <v>0</v>
      </c>
      <c r="E37" s="225">
        <f t="shared" si="0"/>
        <v>0</v>
      </c>
      <c r="F37" s="225">
        <f t="shared" si="19"/>
        <v>0</v>
      </c>
      <c r="G37" s="225">
        <f t="shared" si="1"/>
        <v>0</v>
      </c>
      <c r="H37" s="225">
        <f t="shared" si="2"/>
        <v>0</v>
      </c>
      <c r="I37" s="225">
        <f t="shared" si="3"/>
        <v>0</v>
      </c>
      <c r="J37" s="225">
        <f t="shared" si="4"/>
        <v>0</v>
      </c>
      <c r="K37" s="225">
        <f t="shared" si="5"/>
        <v>0</v>
      </c>
      <c r="L37" s="225">
        <f t="shared" si="6"/>
        <v>0</v>
      </c>
      <c r="M37" s="225">
        <f t="shared" si="7"/>
        <v>0</v>
      </c>
      <c r="N37" s="225">
        <f t="shared" si="8"/>
        <v>0</v>
      </c>
      <c r="O37" s="225">
        <f>VLOOKUP($A37,与件データ!$A$9:$F$115,6,FALSE)</f>
        <v>0</v>
      </c>
      <c r="P37" s="225">
        <f t="shared" si="20"/>
        <v>0</v>
      </c>
      <c r="Q37" s="225">
        <f t="shared" si="9"/>
        <v>0</v>
      </c>
      <c r="R37" s="225">
        <f t="shared" si="21"/>
        <v>0</v>
      </c>
      <c r="S37" s="225">
        <f t="shared" si="10"/>
        <v>0</v>
      </c>
      <c r="T37" s="225">
        <f t="shared" si="11"/>
        <v>0</v>
      </c>
      <c r="U37" s="225">
        <f t="shared" si="12"/>
        <v>0</v>
      </c>
      <c r="V37" s="225">
        <f t="shared" si="13"/>
        <v>0</v>
      </c>
      <c r="W37" s="225">
        <f t="shared" si="14"/>
        <v>0</v>
      </c>
      <c r="X37" s="225">
        <f t="shared" si="15"/>
        <v>0</v>
      </c>
      <c r="Y37" s="225">
        <f t="shared" si="16"/>
        <v>0</v>
      </c>
      <c r="Z37" s="225">
        <f t="shared" si="17"/>
        <v>0</v>
      </c>
      <c r="AA37" s="432">
        <v>1</v>
      </c>
      <c r="AB37" s="432">
        <v>5.2012779552715653E-2</v>
      </c>
      <c r="AC37" s="432">
        <v>5.9208019462438083E-5</v>
      </c>
      <c r="AD37" s="432">
        <v>3.2918486385086612E-2</v>
      </c>
      <c r="AE37" s="432">
        <v>1.0153296010786411E-2</v>
      </c>
      <c r="AF37" s="432">
        <v>0</v>
      </c>
      <c r="AG37" s="432">
        <v>2.5095993199871032E-3</v>
      </c>
      <c r="AH37" s="432">
        <v>6.6652988246328811E-4</v>
      </c>
      <c r="AI37" s="432">
        <v>0.90168010082949845</v>
      </c>
    </row>
    <row r="38" spans="1:35">
      <c r="A38" s="54" t="s">
        <v>300</v>
      </c>
      <c r="B38" s="55" t="s">
        <v>554</v>
      </c>
      <c r="C38" s="225">
        <f>VLOOKUP($A38,与件データ!$A$9:$F$115,5,FALSE)</f>
        <v>0</v>
      </c>
      <c r="D38" s="225">
        <f>-N38</f>
        <v>0</v>
      </c>
      <c r="E38" s="225">
        <f t="shared" si="0"/>
        <v>0</v>
      </c>
      <c r="F38" s="225">
        <f>SUM(C38:E38)</f>
        <v>0</v>
      </c>
      <c r="G38" s="225">
        <f t="shared" si="1"/>
        <v>0</v>
      </c>
      <c r="H38" s="225">
        <f t="shared" si="2"/>
        <v>0</v>
      </c>
      <c r="I38" s="225">
        <f t="shared" si="3"/>
        <v>0</v>
      </c>
      <c r="J38" s="225">
        <f t="shared" si="4"/>
        <v>0</v>
      </c>
      <c r="K38" s="225">
        <f t="shared" si="5"/>
        <v>0</v>
      </c>
      <c r="L38" s="225">
        <f t="shared" si="6"/>
        <v>0</v>
      </c>
      <c r="M38" s="225">
        <f t="shared" si="7"/>
        <v>0</v>
      </c>
      <c r="N38" s="225">
        <f t="shared" si="8"/>
        <v>0</v>
      </c>
      <c r="O38" s="225">
        <f>VLOOKUP($A38,与件データ!$A$9:$F$115,6,FALSE)</f>
        <v>0</v>
      </c>
      <c r="P38" s="225">
        <f t="shared" si="20"/>
        <v>0</v>
      </c>
      <c r="Q38" s="225">
        <f t="shared" si="9"/>
        <v>0</v>
      </c>
      <c r="R38" s="225">
        <f t="shared" si="21"/>
        <v>0</v>
      </c>
      <c r="S38" s="225">
        <f t="shared" si="10"/>
        <v>0</v>
      </c>
      <c r="T38" s="225">
        <f t="shared" si="11"/>
        <v>0</v>
      </c>
      <c r="U38" s="225">
        <f t="shared" si="12"/>
        <v>0</v>
      </c>
      <c r="V38" s="225">
        <f t="shared" si="13"/>
        <v>0</v>
      </c>
      <c r="W38" s="225">
        <f t="shared" si="14"/>
        <v>0</v>
      </c>
      <c r="X38" s="225">
        <f t="shared" si="15"/>
        <v>0</v>
      </c>
      <c r="Y38" s="225">
        <f t="shared" si="16"/>
        <v>0</v>
      </c>
      <c r="Z38" s="225">
        <f t="shared" si="17"/>
        <v>0</v>
      </c>
      <c r="AA38" s="432">
        <v>1</v>
      </c>
      <c r="AB38" s="432">
        <v>0.17252148642986123</v>
      </c>
      <c r="AC38" s="432">
        <v>1.3619209449440277E-4</v>
      </c>
      <c r="AD38" s="432">
        <v>2.4500575952549147E-2</v>
      </c>
      <c r="AE38" s="432">
        <v>4.7871554710132914E-4</v>
      </c>
      <c r="AF38" s="432">
        <v>1.7484572879015799E-5</v>
      </c>
      <c r="AG38" s="432">
        <v>1.64884211598167E-3</v>
      </c>
      <c r="AH38" s="432">
        <v>4.2098296125023405E-3</v>
      </c>
      <c r="AI38" s="432">
        <v>0.79648687367463089</v>
      </c>
    </row>
    <row r="39" spans="1:35">
      <c r="A39" s="59" t="s">
        <v>301</v>
      </c>
      <c r="B39" s="60" t="s">
        <v>555</v>
      </c>
      <c r="C39" s="226">
        <f>VLOOKUP($A39,与件データ!$A$9:$F$115,5,FALSE)</f>
        <v>0</v>
      </c>
      <c r="D39" s="226">
        <f t="shared" si="18"/>
        <v>0</v>
      </c>
      <c r="E39" s="226">
        <f t="shared" si="0"/>
        <v>0</v>
      </c>
      <c r="F39" s="226">
        <f t="shared" si="19"/>
        <v>0</v>
      </c>
      <c r="G39" s="226">
        <f t="shared" si="1"/>
        <v>0</v>
      </c>
      <c r="H39" s="226">
        <f t="shared" si="2"/>
        <v>0</v>
      </c>
      <c r="I39" s="226">
        <f t="shared" si="3"/>
        <v>0</v>
      </c>
      <c r="J39" s="226">
        <f t="shared" si="4"/>
        <v>0</v>
      </c>
      <c r="K39" s="226">
        <f t="shared" si="5"/>
        <v>0</v>
      </c>
      <c r="L39" s="226">
        <f t="shared" si="6"/>
        <v>0</v>
      </c>
      <c r="M39" s="226">
        <f t="shared" si="7"/>
        <v>0</v>
      </c>
      <c r="N39" s="226">
        <f t="shared" si="8"/>
        <v>0</v>
      </c>
      <c r="O39" s="226">
        <f>VLOOKUP($A39,与件データ!$A$9:$F$115,6,FALSE)</f>
        <v>0</v>
      </c>
      <c r="P39" s="226">
        <f t="shared" si="20"/>
        <v>0</v>
      </c>
      <c r="Q39" s="226">
        <f t="shared" si="9"/>
        <v>0</v>
      </c>
      <c r="R39" s="226">
        <f t="shared" si="21"/>
        <v>0</v>
      </c>
      <c r="S39" s="226">
        <f t="shared" si="10"/>
        <v>0</v>
      </c>
      <c r="T39" s="226">
        <f t="shared" si="11"/>
        <v>0</v>
      </c>
      <c r="U39" s="226">
        <f t="shared" si="12"/>
        <v>0</v>
      </c>
      <c r="V39" s="226">
        <f t="shared" si="13"/>
        <v>0</v>
      </c>
      <c r="W39" s="226">
        <f t="shared" si="14"/>
        <v>0</v>
      </c>
      <c r="X39" s="226">
        <f t="shared" si="15"/>
        <v>0</v>
      </c>
      <c r="Y39" s="226">
        <f t="shared" si="16"/>
        <v>0</v>
      </c>
      <c r="Z39" s="226">
        <f t="shared" si="17"/>
        <v>0</v>
      </c>
      <c r="AA39" s="433">
        <v>1</v>
      </c>
      <c r="AB39" s="433">
        <v>0.20865009614368171</v>
      </c>
      <c r="AC39" s="433">
        <v>9.895072798257115E-5</v>
      </c>
      <c r="AD39" s="433">
        <v>2.2992994776640793E-2</v>
      </c>
      <c r="AE39" s="433">
        <v>2.0879166891199074E-3</v>
      </c>
      <c r="AF39" s="433">
        <v>7.8296875841996527E-5</v>
      </c>
      <c r="AG39" s="433">
        <v>1.8838190775125928E-3</v>
      </c>
      <c r="AH39" s="433">
        <v>1.6162578111460579E-3</v>
      </c>
      <c r="AI39" s="433">
        <v>0.76259166789807442</v>
      </c>
    </row>
    <row r="40" spans="1:35">
      <c r="A40" s="64" t="s">
        <v>302</v>
      </c>
      <c r="B40" s="65" t="s">
        <v>783</v>
      </c>
      <c r="C40" s="225">
        <f>VLOOKUP($A40,与件データ!$A$9:$F$115,5,FALSE)</f>
        <v>0</v>
      </c>
      <c r="D40" s="225">
        <f t="shared" si="18"/>
        <v>0</v>
      </c>
      <c r="E40" s="225">
        <f t="shared" si="0"/>
        <v>0</v>
      </c>
      <c r="F40" s="225">
        <f t="shared" si="19"/>
        <v>0</v>
      </c>
      <c r="G40" s="225">
        <f t="shared" si="1"/>
        <v>0</v>
      </c>
      <c r="H40" s="225">
        <f t="shared" si="2"/>
        <v>0</v>
      </c>
      <c r="I40" s="225">
        <f t="shared" si="3"/>
        <v>0</v>
      </c>
      <c r="J40" s="225">
        <f t="shared" si="4"/>
        <v>0</v>
      </c>
      <c r="K40" s="225">
        <f t="shared" si="5"/>
        <v>0</v>
      </c>
      <c r="L40" s="225">
        <f t="shared" si="6"/>
        <v>0</v>
      </c>
      <c r="M40" s="225">
        <f t="shared" si="7"/>
        <v>0</v>
      </c>
      <c r="N40" s="225">
        <f t="shared" si="8"/>
        <v>0</v>
      </c>
      <c r="O40" s="225">
        <f>VLOOKUP($A40,与件データ!$A$9:$F$115,6,FALSE)</f>
        <v>0</v>
      </c>
      <c r="P40" s="225">
        <f t="shared" si="20"/>
        <v>0</v>
      </c>
      <c r="Q40" s="225">
        <f t="shared" si="9"/>
        <v>0</v>
      </c>
      <c r="R40" s="225">
        <f t="shared" si="21"/>
        <v>0</v>
      </c>
      <c r="S40" s="225">
        <f t="shared" si="10"/>
        <v>0</v>
      </c>
      <c r="T40" s="225">
        <f t="shared" si="11"/>
        <v>0</v>
      </c>
      <c r="U40" s="225">
        <f t="shared" si="12"/>
        <v>0</v>
      </c>
      <c r="V40" s="225">
        <f t="shared" si="13"/>
        <v>0</v>
      </c>
      <c r="W40" s="225">
        <f t="shared" si="14"/>
        <v>0</v>
      </c>
      <c r="X40" s="225">
        <f t="shared" si="15"/>
        <v>0</v>
      </c>
      <c r="Y40" s="225">
        <f t="shared" si="16"/>
        <v>0</v>
      </c>
      <c r="Z40" s="225">
        <f t="shared" si="17"/>
        <v>0</v>
      </c>
      <c r="AA40" s="432">
        <v>1</v>
      </c>
      <c r="AB40" s="432">
        <v>0.405784057769148</v>
      </c>
      <c r="AC40" s="432">
        <v>1.19049461479761E-5</v>
      </c>
      <c r="AD40" s="432">
        <v>1.3535923770248825E-2</v>
      </c>
      <c r="AE40" s="432">
        <v>6.8532806658515744E-4</v>
      </c>
      <c r="AF40" s="432">
        <v>9.0477590724618358E-5</v>
      </c>
      <c r="AG40" s="432">
        <v>1.0095394333483733E-3</v>
      </c>
      <c r="AH40" s="432">
        <v>1.75836054605607E-3</v>
      </c>
      <c r="AI40" s="432">
        <v>0.577124407877741</v>
      </c>
    </row>
    <row r="41" spans="1:35">
      <c r="A41" s="54" t="s">
        <v>303</v>
      </c>
      <c r="B41" s="55" t="s">
        <v>782</v>
      </c>
      <c r="C41" s="225">
        <f>VLOOKUP($A41,与件データ!$A$9:$F$115,5,FALSE)</f>
        <v>0</v>
      </c>
      <c r="D41" s="225">
        <f t="shared" si="18"/>
        <v>0</v>
      </c>
      <c r="E41" s="225">
        <f t="shared" si="0"/>
        <v>0</v>
      </c>
      <c r="F41" s="225">
        <f t="shared" si="19"/>
        <v>0</v>
      </c>
      <c r="G41" s="225">
        <f t="shared" si="1"/>
        <v>0</v>
      </c>
      <c r="H41" s="225">
        <f t="shared" si="2"/>
        <v>0</v>
      </c>
      <c r="I41" s="225">
        <f t="shared" si="3"/>
        <v>0</v>
      </c>
      <c r="J41" s="225">
        <f t="shared" si="4"/>
        <v>0</v>
      </c>
      <c r="K41" s="225">
        <f t="shared" si="5"/>
        <v>0</v>
      </c>
      <c r="L41" s="225">
        <f t="shared" si="6"/>
        <v>0</v>
      </c>
      <c r="M41" s="225">
        <f t="shared" si="7"/>
        <v>0</v>
      </c>
      <c r="N41" s="225">
        <f t="shared" si="8"/>
        <v>0</v>
      </c>
      <c r="O41" s="225">
        <f>VLOOKUP($A41,与件データ!$A$9:$F$115,6,FALSE)</f>
        <v>0</v>
      </c>
      <c r="P41" s="225">
        <f t="shared" si="20"/>
        <v>0</v>
      </c>
      <c r="Q41" s="225">
        <f t="shared" si="9"/>
        <v>0</v>
      </c>
      <c r="R41" s="225">
        <f t="shared" si="21"/>
        <v>0</v>
      </c>
      <c r="S41" s="225">
        <f t="shared" si="10"/>
        <v>0</v>
      </c>
      <c r="T41" s="225">
        <f t="shared" si="11"/>
        <v>0</v>
      </c>
      <c r="U41" s="225">
        <f t="shared" si="12"/>
        <v>0</v>
      </c>
      <c r="V41" s="225">
        <f t="shared" si="13"/>
        <v>0</v>
      </c>
      <c r="W41" s="225">
        <f t="shared" si="14"/>
        <v>0</v>
      </c>
      <c r="X41" s="225">
        <f t="shared" si="15"/>
        <v>0</v>
      </c>
      <c r="Y41" s="225">
        <f t="shared" si="16"/>
        <v>0</v>
      </c>
      <c r="Z41" s="225">
        <f t="shared" si="17"/>
        <v>0</v>
      </c>
      <c r="AA41" s="432">
        <v>1</v>
      </c>
      <c r="AB41" s="432">
        <v>0.15224680107028374</v>
      </c>
      <c r="AC41" s="432">
        <v>2.5061594298884677E-4</v>
      </c>
      <c r="AD41" s="432">
        <v>3.7306275995443346E-2</v>
      </c>
      <c r="AE41" s="432">
        <v>4.7145468514054097E-3</v>
      </c>
      <c r="AF41" s="432">
        <v>3.020107558216547E-5</v>
      </c>
      <c r="AG41" s="432">
        <v>2.9024823164754813E-3</v>
      </c>
      <c r="AH41" s="432">
        <v>6.2627493575648395E-3</v>
      </c>
      <c r="AI41" s="432">
        <v>0.79628632739025618</v>
      </c>
    </row>
    <row r="42" spans="1:35">
      <c r="A42" s="54" t="s">
        <v>304</v>
      </c>
      <c r="B42" s="55" t="s">
        <v>558</v>
      </c>
      <c r="C42" s="225">
        <f>VLOOKUP($A42,与件データ!$A$9:$F$115,5,FALSE)</f>
        <v>0</v>
      </c>
      <c r="D42" s="225">
        <f t="shared" si="18"/>
        <v>0</v>
      </c>
      <c r="E42" s="225">
        <f t="shared" ref="E42:E73" si="22">IF(ISERROR(HLOOKUP($A42,$G$6:$M$117,112,FALSE)),0,HLOOKUP($A42,$G$6:$M$117,112,FALSE))</f>
        <v>0</v>
      </c>
      <c r="F42" s="225">
        <f t="shared" si="19"/>
        <v>0</v>
      </c>
      <c r="G42" s="225">
        <f t="shared" ref="G42:G73" si="23">$C42*AB42</f>
        <v>0</v>
      </c>
      <c r="H42" s="225">
        <f t="shared" ref="H42:H73" si="24">$C42*AC42</f>
        <v>0</v>
      </c>
      <c r="I42" s="225">
        <f t="shared" ref="I42:I73" si="25">$C42*AD42</f>
        <v>0</v>
      </c>
      <c r="J42" s="225">
        <f t="shared" ref="J42:J73" si="26">$C42*AE42</f>
        <v>0</v>
      </c>
      <c r="K42" s="225">
        <f t="shared" ref="K42:K73" si="27">$C42*AF42</f>
        <v>0</v>
      </c>
      <c r="L42" s="225">
        <f t="shared" ref="L42:L73" si="28">$C42*AG42</f>
        <v>0</v>
      </c>
      <c r="M42" s="225">
        <f t="shared" ref="M42:M73" si="29">$C42*AH42</f>
        <v>0</v>
      </c>
      <c r="N42" s="225">
        <f t="shared" ref="N42:N73" si="30">SUM(G42:M42)</f>
        <v>0</v>
      </c>
      <c r="O42" s="225">
        <f>VLOOKUP($A42,与件データ!$A$9:$F$115,6,FALSE)</f>
        <v>0</v>
      </c>
      <c r="P42" s="225">
        <f t="shared" si="20"/>
        <v>0</v>
      </c>
      <c r="Q42" s="225">
        <f t="shared" ref="Q42:Q73" si="31">IF(ISERROR(HLOOKUP($A42,$S$6:$Y$117,112,FALSE)),0,HLOOKUP($A42,$S$6:$Y$117,112,FALSE))</f>
        <v>0</v>
      </c>
      <c r="R42" s="225">
        <f t="shared" si="21"/>
        <v>0</v>
      </c>
      <c r="S42" s="225">
        <f t="shared" ref="S42:S73" si="32">$O42*AB42</f>
        <v>0</v>
      </c>
      <c r="T42" s="225">
        <f t="shared" ref="T42:T73" si="33">$O42*AC42</f>
        <v>0</v>
      </c>
      <c r="U42" s="225">
        <f t="shared" ref="U42:U73" si="34">$O42*AD42</f>
        <v>0</v>
      </c>
      <c r="V42" s="225">
        <f t="shared" ref="V42:V73" si="35">$O42*AE42</f>
        <v>0</v>
      </c>
      <c r="W42" s="225">
        <f t="shared" ref="W42:W73" si="36">$O42*AF42</f>
        <v>0</v>
      </c>
      <c r="X42" s="225">
        <f t="shared" ref="X42:X73" si="37">$O42*AG42</f>
        <v>0</v>
      </c>
      <c r="Y42" s="225">
        <f t="shared" ref="Y42:Y73" si="38">$O42*AH42</f>
        <v>0</v>
      </c>
      <c r="Z42" s="225">
        <f t="shared" ref="Z42:Z73" si="39">SUM(S42:Y42)</f>
        <v>0</v>
      </c>
      <c r="AA42" s="432">
        <v>1</v>
      </c>
      <c r="AB42" s="432">
        <v>0.20181090496584311</v>
      </c>
      <c r="AC42" s="432">
        <v>3.1975260001754105E-4</v>
      </c>
      <c r="AD42" s="432">
        <v>4.8012378797130863E-2</v>
      </c>
      <c r="AE42" s="432">
        <v>8.3663556479224195E-3</v>
      </c>
      <c r="AF42" s="432">
        <v>0</v>
      </c>
      <c r="AG42" s="432">
        <v>2.9357852648214128E-3</v>
      </c>
      <c r="AH42" s="432">
        <v>3.4202255754240844E-4</v>
      </c>
      <c r="AI42" s="432">
        <v>0.7382128001667223</v>
      </c>
    </row>
    <row r="43" spans="1:35">
      <c r="A43" s="54" t="s">
        <v>305</v>
      </c>
      <c r="B43" s="55" t="s">
        <v>559</v>
      </c>
      <c r="C43" s="225">
        <f>VLOOKUP($A43,与件データ!$A$9:$F$115,5,FALSE)</f>
        <v>0</v>
      </c>
      <c r="D43" s="225">
        <f>-N43</f>
        <v>0</v>
      </c>
      <c r="E43" s="225">
        <f t="shared" si="22"/>
        <v>0</v>
      </c>
      <c r="F43" s="225">
        <f>SUM(C43:E43)</f>
        <v>0</v>
      </c>
      <c r="G43" s="225">
        <f t="shared" si="23"/>
        <v>0</v>
      </c>
      <c r="H43" s="225">
        <f t="shared" si="24"/>
        <v>0</v>
      </c>
      <c r="I43" s="225">
        <f t="shared" si="25"/>
        <v>0</v>
      </c>
      <c r="J43" s="225">
        <f t="shared" si="26"/>
        <v>0</v>
      </c>
      <c r="K43" s="225">
        <f t="shared" si="27"/>
        <v>0</v>
      </c>
      <c r="L43" s="225">
        <f t="shared" si="28"/>
        <v>0</v>
      </c>
      <c r="M43" s="225">
        <f t="shared" si="29"/>
        <v>0</v>
      </c>
      <c r="N43" s="225">
        <f t="shared" si="30"/>
        <v>0</v>
      </c>
      <c r="O43" s="225">
        <f>VLOOKUP($A43,与件データ!$A$9:$F$115,6,FALSE)</f>
        <v>0</v>
      </c>
      <c r="P43" s="225">
        <f t="shared" si="20"/>
        <v>0</v>
      </c>
      <c r="Q43" s="225">
        <f t="shared" si="31"/>
        <v>0</v>
      </c>
      <c r="R43" s="225">
        <f t="shared" si="21"/>
        <v>0</v>
      </c>
      <c r="S43" s="225">
        <f t="shared" si="32"/>
        <v>0</v>
      </c>
      <c r="T43" s="225">
        <f t="shared" si="33"/>
        <v>0</v>
      </c>
      <c r="U43" s="225">
        <f t="shared" si="34"/>
        <v>0</v>
      </c>
      <c r="V43" s="225">
        <f t="shared" si="35"/>
        <v>0</v>
      </c>
      <c r="W43" s="225">
        <f t="shared" si="36"/>
        <v>0</v>
      </c>
      <c r="X43" s="225">
        <f t="shared" si="37"/>
        <v>0</v>
      </c>
      <c r="Y43" s="225">
        <f t="shared" si="38"/>
        <v>0</v>
      </c>
      <c r="Z43" s="225">
        <f t="shared" si="39"/>
        <v>0</v>
      </c>
      <c r="AA43" s="432">
        <v>1</v>
      </c>
      <c r="AB43" s="432">
        <v>0.18243827307546082</v>
      </c>
      <c r="AC43" s="432">
        <v>3.6949129799375947E-5</v>
      </c>
      <c r="AD43" s="432">
        <v>2.6382651022275463E-2</v>
      </c>
      <c r="AE43" s="432">
        <v>3.4586330183257962E-3</v>
      </c>
      <c r="AF43" s="432">
        <v>7.7787641682896738E-6</v>
      </c>
      <c r="AG43" s="432">
        <v>1.9067695667520062E-3</v>
      </c>
      <c r="AH43" s="432">
        <v>7.6329123401342423E-4</v>
      </c>
      <c r="AI43" s="432">
        <v>0.78500565418920487</v>
      </c>
    </row>
    <row r="44" spans="1:35">
      <c r="A44" s="59" t="s">
        <v>306</v>
      </c>
      <c r="B44" s="60" t="s">
        <v>560</v>
      </c>
      <c r="C44" s="226">
        <f>VLOOKUP($A44,与件データ!$A$9:$F$115,5,FALSE)</f>
        <v>0</v>
      </c>
      <c r="D44" s="226">
        <f t="shared" si="18"/>
        <v>0</v>
      </c>
      <c r="E44" s="226">
        <f t="shared" si="22"/>
        <v>0</v>
      </c>
      <c r="F44" s="226">
        <f t="shared" si="19"/>
        <v>0</v>
      </c>
      <c r="G44" s="226">
        <f t="shared" si="23"/>
        <v>0</v>
      </c>
      <c r="H44" s="226">
        <f t="shared" si="24"/>
        <v>0</v>
      </c>
      <c r="I44" s="226">
        <f t="shared" si="25"/>
        <v>0</v>
      </c>
      <c r="J44" s="226">
        <f t="shared" si="26"/>
        <v>0</v>
      </c>
      <c r="K44" s="226">
        <f t="shared" si="27"/>
        <v>0</v>
      </c>
      <c r="L44" s="226">
        <f t="shared" si="28"/>
        <v>0</v>
      </c>
      <c r="M44" s="226">
        <f t="shared" si="29"/>
        <v>0</v>
      </c>
      <c r="N44" s="226">
        <f t="shared" si="30"/>
        <v>0</v>
      </c>
      <c r="O44" s="226">
        <f>VLOOKUP($A44,与件データ!$A$9:$F$115,6,FALSE)</f>
        <v>0</v>
      </c>
      <c r="P44" s="226">
        <f t="shared" si="20"/>
        <v>0</v>
      </c>
      <c r="Q44" s="226">
        <f t="shared" si="31"/>
        <v>0</v>
      </c>
      <c r="R44" s="226">
        <f t="shared" si="21"/>
        <v>0</v>
      </c>
      <c r="S44" s="226">
        <f t="shared" si="32"/>
        <v>0</v>
      </c>
      <c r="T44" s="226">
        <f t="shared" si="33"/>
        <v>0</v>
      </c>
      <c r="U44" s="226">
        <f t="shared" si="34"/>
        <v>0</v>
      </c>
      <c r="V44" s="226">
        <f t="shared" si="35"/>
        <v>0</v>
      </c>
      <c r="W44" s="226">
        <f t="shared" si="36"/>
        <v>0</v>
      </c>
      <c r="X44" s="226">
        <f t="shared" si="37"/>
        <v>0</v>
      </c>
      <c r="Y44" s="226">
        <f t="shared" si="38"/>
        <v>0</v>
      </c>
      <c r="Z44" s="226">
        <f t="shared" si="39"/>
        <v>0</v>
      </c>
      <c r="AA44" s="433">
        <v>1</v>
      </c>
      <c r="AB44" s="433">
        <v>0.14865258501176068</v>
      </c>
      <c r="AC44" s="433">
        <v>1.5732822406031434E-4</v>
      </c>
      <c r="AD44" s="433">
        <v>3.902440924030718E-2</v>
      </c>
      <c r="AE44" s="433">
        <v>4.0247207813449227E-3</v>
      </c>
      <c r="AF44" s="433">
        <v>1.0125083726653893E-5</v>
      </c>
      <c r="AG44" s="433">
        <v>2.8420331168123123E-3</v>
      </c>
      <c r="AH44" s="433">
        <v>4.7950059971649762E-3</v>
      </c>
      <c r="AI44" s="433">
        <v>0.800493792544823</v>
      </c>
    </row>
    <row r="45" spans="1:35">
      <c r="A45" s="64" t="s">
        <v>307</v>
      </c>
      <c r="B45" s="65" t="s">
        <v>561</v>
      </c>
      <c r="C45" s="225">
        <f>VLOOKUP($A45,与件データ!$A$9:$F$115,5,FALSE)</f>
        <v>0</v>
      </c>
      <c r="D45" s="225">
        <f t="shared" si="18"/>
        <v>0</v>
      </c>
      <c r="E45" s="225">
        <f t="shared" si="22"/>
        <v>0</v>
      </c>
      <c r="F45" s="225">
        <f t="shared" si="19"/>
        <v>0</v>
      </c>
      <c r="G45" s="225">
        <f t="shared" si="23"/>
        <v>0</v>
      </c>
      <c r="H45" s="225">
        <f t="shared" si="24"/>
        <v>0</v>
      </c>
      <c r="I45" s="225">
        <f t="shared" si="25"/>
        <v>0</v>
      </c>
      <c r="J45" s="225">
        <f t="shared" si="26"/>
        <v>0</v>
      </c>
      <c r="K45" s="225">
        <f t="shared" si="27"/>
        <v>0</v>
      </c>
      <c r="L45" s="225">
        <f t="shared" si="28"/>
        <v>0</v>
      </c>
      <c r="M45" s="225">
        <f t="shared" si="29"/>
        <v>0</v>
      </c>
      <c r="N45" s="225">
        <f t="shared" si="30"/>
        <v>0</v>
      </c>
      <c r="O45" s="225">
        <f>VLOOKUP($A45,与件データ!$A$9:$F$115,6,FALSE)</f>
        <v>0</v>
      </c>
      <c r="P45" s="225">
        <f t="shared" si="20"/>
        <v>0</v>
      </c>
      <c r="Q45" s="225">
        <f t="shared" si="31"/>
        <v>0</v>
      </c>
      <c r="R45" s="225">
        <f t="shared" si="21"/>
        <v>0</v>
      </c>
      <c r="S45" s="225">
        <f t="shared" si="32"/>
        <v>0</v>
      </c>
      <c r="T45" s="225">
        <f t="shared" si="33"/>
        <v>0</v>
      </c>
      <c r="U45" s="225">
        <f t="shared" si="34"/>
        <v>0</v>
      </c>
      <c r="V45" s="225">
        <f t="shared" si="35"/>
        <v>0</v>
      </c>
      <c r="W45" s="225">
        <f t="shared" si="36"/>
        <v>0</v>
      </c>
      <c r="X45" s="225">
        <f t="shared" si="37"/>
        <v>0</v>
      </c>
      <c r="Y45" s="225">
        <f t="shared" si="38"/>
        <v>0</v>
      </c>
      <c r="Z45" s="225">
        <f t="shared" si="39"/>
        <v>0</v>
      </c>
      <c r="AA45" s="432">
        <v>1</v>
      </c>
      <c r="AB45" s="432">
        <v>7.2131985849033077E-3</v>
      </c>
      <c r="AC45" s="432">
        <v>2.7990878841328258E-5</v>
      </c>
      <c r="AD45" s="432">
        <v>7.505016219950901E-3</v>
      </c>
      <c r="AE45" s="432">
        <v>1.7477504748525364E-3</v>
      </c>
      <c r="AF45" s="432">
        <v>0</v>
      </c>
      <c r="AG45" s="432">
        <v>5.5788366156116426E-4</v>
      </c>
      <c r="AH45" s="432">
        <v>1.0147965892656099E-3</v>
      </c>
      <c r="AI45" s="432">
        <v>0.98193336359062511</v>
      </c>
    </row>
    <row r="46" spans="1:35">
      <c r="A46" s="54" t="s">
        <v>308</v>
      </c>
      <c r="B46" s="55" t="s">
        <v>562</v>
      </c>
      <c r="C46" s="225">
        <f>VLOOKUP($A46,与件データ!$A$9:$F$115,5,FALSE)</f>
        <v>0</v>
      </c>
      <c r="D46" s="225">
        <f t="shared" si="18"/>
        <v>0</v>
      </c>
      <c r="E46" s="225">
        <f t="shared" si="22"/>
        <v>0</v>
      </c>
      <c r="F46" s="225">
        <f t="shared" si="19"/>
        <v>0</v>
      </c>
      <c r="G46" s="225">
        <f t="shared" si="23"/>
        <v>0</v>
      </c>
      <c r="H46" s="225">
        <f t="shared" si="24"/>
        <v>0</v>
      </c>
      <c r="I46" s="225">
        <f t="shared" si="25"/>
        <v>0</v>
      </c>
      <c r="J46" s="225">
        <f t="shared" si="26"/>
        <v>0</v>
      </c>
      <c r="K46" s="225">
        <f t="shared" si="27"/>
        <v>0</v>
      </c>
      <c r="L46" s="225">
        <f t="shared" si="28"/>
        <v>0</v>
      </c>
      <c r="M46" s="225">
        <f t="shared" si="29"/>
        <v>0</v>
      </c>
      <c r="N46" s="225">
        <f t="shared" si="30"/>
        <v>0</v>
      </c>
      <c r="O46" s="225">
        <f>VLOOKUP($A46,与件データ!$A$9:$F$115,6,FALSE)</f>
        <v>0</v>
      </c>
      <c r="P46" s="225">
        <f t="shared" si="20"/>
        <v>0</v>
      </c>
      <c r="Q46" s="225">
        <f t="shared" si="31"/>
        <v>0</v>
      </c>
      <c r="R46" s="225">
        <f t="shared" si="21"/>
        <v>0</v>
      </c>
      <c r="S46" s="225">
        <f t="shared" si="32"/>
        <v>0</v>
      </c>
      <c r="T46" s="225">
        <f t="shared" si="33"/>
        <v>0</v>
      </c>
      <c r="U46" s="225">
        <f t="shared" si="34"/>
        <v>0</v>
      </c>
      <c r="V46" s="225">
        <f t="shared" si="35"/>
        <v>0</v>
      </c>
      <c r="W46" s="225">
        <f t="shared" si="36"/>
        <v>0</v>
      </c>
      <c r="X46" s="225">
        <f t="shared" si="37"/>
        <v>0</v>
      </c>
      <c r="Y46" s="225">
        <f t="shared" si="38"/>
        <v>0</v>
      </c>
      <c r="Z46" s="225">
        <f t="shared" si="39"/>
        <v>0</v>
      </c>
      <c r="AA46" s="432">
        <v>1</v>
      </c>
      <c r="AB46" s="432">
        <v>9.4703725171434869E-2</v>
      </c>
      <c r="AC46" s="432">
        <v>1.3969859546309542E-5</v>
      </c>
      <c r="AD46" s="432">
        <v>2.3904416775826266E-2</v>
      </c>
      <c r="AE46" s="432">
        <v>6.3175076903474649E-3</v>
      </c>
      <c r="AF46" s="432">
        <v>0</v>
      </c>
      <c r="AG46" s="432">
        <v>1.6949293384031078E-3</v>
      </c>
      <c r="AH46" s="432">
        <v>3.2488955681945317E-3</v>
      </c>
      <c r="AI46" s="432">
        <v>0.87011655559624745</v>
      </c>
    </row>
    <row r="47" spans="1:35">
      <c r="A47" s="54" t="s">
        <v>309</v>
      </c>
      <c r="B47" s="55" t="s">
        <v>781</v>
      </c>
      <c r="C47" s="225">
        <f>VLOOKUP($A47,与件データ!$A$9:$F$115,5,FALSE)</f>
        <v>0</v>
      </c>
      <c r="D47" s="225">
        <f t="shared" si="18"/>
        <v>0</v>
      </c>
      <c r="E47" s="225">
        <f t="shared" si="22"/>
        <v>0</v>
      </c>
      <c r="F47" s="225">
        <f t="shared" si="19"/>
        <v>0</v>
      </c>
      <c r="G47" s="225">
        <f t="shared" si="23"/>
        <v>0</v>
      </c>
      <c r="H47" s="225">
        <f t="shared" si="24"/>
        <v>0</v>
      </c>
      <c r="I47" s="225">
        <f t="shared" si="25"/>
        <v>0</v>
      </c>
      <c r="J47" s="225">
        <f t="shared" si="26"/>
        <v>0</v>
      </c>
      <c r="K47" s="225">
        <f t="shared" si="27"/>
        <v>0</v>
      </c>
      <c r="L47" s="225">
        <f t="shared" si="28"/>
        <v>0</v>
      </c>
      <c r="M47" s="225">
        <f t="shared" si="29"/>
        <v>0</v>
      </c>
      <c r="N47" s="225">
        <f t="shared" si="30"/>
        <v>0</v>
      </c>
      <c r="O47" s="225">
        <f>VLOOKUP($A47,与件データ!$A$9:$F$115,6,FALSE)</f>
        <v>0</v>
      </c>
      <c r="P47" s="225">
        <f t="shared" si="20"/>
        <v>0</v>
      </c>
      <c r="Q47" s="225">
        <f t="shared" si="31"/>
        <v>0</v>
      </c>
      <c r="R47" s="225">
        <f t="shared" si="21"/>
        <v>0</v>
      </c>
      <c r="S47" s="225">
        <f t="shared" si="32"/>
        <v>0</v>
      </c>
      <c r="T47" s="225">
        <f t="shared" si="33"/>
        <v>0</v>
      </c>
      <c r="U47" s="225">
        <f t="shared" si="34"/>
        <v>0</v>
      </c>
      <c r="V47" s="225">
        <f t="shared" si="35"/>
        <v>0</v>
      </c>
      <c r="W47" s="225">
        <f t="shared" si="36"/>
        <v>0</v>
      </c>
      <c r="X47" s="225">
        <f t="shared" si="37"/>
        <v>0</v>
      </c>
      <c r="Y47" s="225">
        <f t="shared" si="38"/>
        <v>0</v>
      </c>
      <c r="Z47" s="225">
        <f t="shared" si="39"/>
        <v>0</v>
      </c>
      <c r="AA47" s="432">
        <v>1</v>
      </c>
      <c r="AB47" s="432">
        <v>3.1682631037197415E-2</v>
      </c>
      <c r="AC47" s="432">
        <v>4.992805820703804E-5</v>
      </c>
      <c r="AD47" s="432">
        <v>2.2938664641302203E-2</v>
      </c>
      <c r="AE47" s="432">
        <v>7.0993664179845907E-3</v>
      </c>
      <c r="AF47" s="432">
        <v>0</v>
      </c>
      <c r="AG47" s="432">
        <v>1.6632599592607219E-3</v>
      </c>
      <c r="AH47" s="432">
        <v>3.1268076856932913E-3</v>
      </c>
      <c r="AI47" s="432">
        <v>0.93343934220035474</v>
      </c>
    </row>
    <row r="48" spans="1:35">
      <c r="A48" s="54" t="s">
        <v>310</v>
      </c>
      <c r="B48" s="55" t="s">
        <v>780</v>
      </c>
      <c r="C48" s="225">
        <f>VLOOKUP($A48,与件データ!$A$9:$F$115,5,FALSE)</f>
        <v>0</v>
      </c>
      <c r="D48" s="225">
        <f>-N48</f>
        <v>0</v>
      </c>
      <c r="E48" s="225">
        <f t="shared" si="22"/>
        <v>0</v>
      </c>
      <c r="F48" s="225">
        <f>SUM(C48:E48)</f>
        <v>0</v>
      </c>
      <c r="G48" s="225">
        <f t="shared" si="23"/>
        <v>0</v>
      </c>
      <c r="H48" s="225">
        <f t="shared" si="24"/>
        <v>0</v>
      </c>
      <c r="I48" s="225">
        <f t="shared" si="25"/>
        <v>0</v>
      </c>
      <c r="J48" s="225">
        <f t="shared" si="26"/>
        <v>0</v>
      </c>
      <c r="K48" s="225">
        <f t="shared" si="27"/>
        <v>0</v>
      </c>
      <c r="L48" s="225">
        <f t="shared" si="28"/>
        <v>0</v>
      </c>
      <c r="M48" s="225">
        <f t="shared" si="29"/>
        <v>0</v>
      </c>
      <c r="N48" s="225">
        <f t="shared" si="30"/>
        <v>0</v>
      </c>
      <c r="O48" s="225">
        <f>VLOOKUP($A48,与件データ!$A$9:$F$115,6,FALSE)</f>
        <v>0</v>
      </c>
      <c r="P48" s="225">
        <f t="shared" si="20"/>
        <v>0</v>
      </c>
      <c r="Q48" s="225">
        <f t="shared" si="31"/>
        <v>0</v>
      </c>
      <c r="R48" s="225">
        <f t="shared" si="21"/>
        <v>0</v>
      </c>
      <c r="S48" s="225">
        <f t="shared" si="32"/>
        <v>0</v>
      </c>
      <c r="T48" s="225">
        <f t="shared" si="33"/>
        <v>0</v>
      </c>
      <c r="U48" s="225">
        <f t="shared" si="34"/>
        <v>0</v>
      </c>
      <c r="V48" s="225">
        <f t="shared" si="35"/>
        <v>0</v>
      </c>
      <c r="W48" s="225">
        <f t="shared" si="36"/>
        <v>0</v>
      </c>
      <c r="X48" s="225">
        <f t="shared" si="37"/>
        <v>0</v>
      </c>
      <c r="Y48" s="225">
        <f t="shared" si="38"/>
        <v>0</v>
      </c>
      <c r="Z48" s="225">
        <f t="shared" si="39"/>
        <v>0</v>
      </c>
      <c r="AA48" s="432">
        <v>1</v>
      </c>
      <c r="AB48" s="432">
        <v>4.9466479192518828E-2</v>
      </c>
      <c r="AC48" s="432">
        <v>4.8640718163235988E-5</v>
      </c>
      <c r="AD48" s="432">
        <v>2.0625549800365673E-2</v>
      </c>
      <c r="AE48" s="432">
        <v>5.70453817900463E-3</v>
      </c>
      <c r="AF48" s="432">
        <v>0</v>
      </c>
      <c r="AG48" s="432">
        <v>1.466385681680812E-3</v>
      </c>
      <c r="AH48" s="432">
        <v>2.774406234458065E-3</v>
      </c>
      <c r="AI48" s="432">
        <v>0.91991400019380876</v>
      </c>
    </row>
    <row r="49" spans="1:35">
      <c r="A49" s="59" t="s">
        <v>311</v>
      </c>
      <c r="B49" s="60" t="s">
        <v>565</v>
      </c>
      <c r="C49" s="226">
        <f>VLOOKUP($A49,与件データ!$A$9:$F$115,5,FALSE)</f>
        <v>0</v>
      </c>
      <c r="D49" s="226">
        <f t="shared" si="18"/>
        <v>0</v>
      </c>
      <c r="E49" s="226">
        <f t="shared" si="22"/>
        <v>0</v>
      </c>
      <c r="F49" s="226">
        <f t="shared" si="19"/>
        <v>0</v>
      </c>
      <c r="G49" s="226">
        <f t="shared" si="23"/>
        <v>0</v>
      </c>
      <c r="H49" s="226">
        <f t="shared" si="24"/>
        <v>0</v>
      </c>
      <c r="I49" s="226">
        <f t="shared" si="25"/>
        <v>0</v>
      </c>
      <c r="J49" s="226">
        <f t="shared" si="26"/>
        <v>0</v>
      </c>
      <c r="K49" s="226">
        <f t="shared" si="27"/>
        <v>0</v>
      </c>
      <c r="L49" s="226">
        <f t="shared" si="28"/>
        <v>0</v>
      </c>
      <c r="M49" s="226">
        <f t="shared" si="29"/>
        <v>0</v>
      </c>
      <c r="N49" s="226">
        <f t="shared" si="30"/>
        <v>0</v>
      </c>
      <c r="O49" s="226">
        <f>VLOOKUP($A49,与件データ!$A$9:$F$115,6,FALSE)</f>
        <v>0</v>
      </c>
      <c r="P49" s="226">
        <f t="shared" si="20"/>
        <v>0</v>
      </c>
      <c r="Q49" s="226">
        <f t="shared" si="31"/>
        <v>0</v>
      </c>
      <c r="R49" s="226">
        <f t="shared" si="21"/>
        <v>0</v>
      </c>
      <c r="S49" s="226">
        <f t="shared" si="32"/>
        <v>0</v>
      </c>
      <c r="T49" s="226">
        <f t="shared" si="33"/>
        <v>0</v>
      </c>
      <c r="U49" s="226">
        <f t="shared" si="34"/>
        <v>0</v>
      </c>
      <c r="V49" s="226">
        <f t="shared" si="35"/>
        <v>0</v>
      </c>
      <c r="W49" s="226">
        <f t="shared" si="36"/>
        <v>0</v>
      </c>
      <c r="X49" s="226">
        <f t="shared" si="37"/>
        <v>0</v>
      </c>
      <c r="Y49" s="226">
        <f t="shared" si="38"/>
        <v>0</v>
      </c>
      <c r="Z49" s="226">
        <f t="shared" si="39"/>
        <v>0</v>
      </c>
      <c r="AA49" s="433">
        <v>1</v>
      </c>
      <c r="AB49" s="433">
        <v>0.11233881709100449</v>
      </c>
      <c r="AC49" s="433">
        <v>1.0159758948486688E-4</v>
      </c>
      <c r="AD49" s="433">
        <v>1.9640364823754995E-2</v>
      </c>
      <c r="AE49" s="433">
        <v>1.0843839722193638E-3</v>
      </c>
      <c r="AF49" s="433">
        <v>1.0724995180998787E-5</v>
      </c>
      <c r="AG49" s="433">
        <v>1.3413490594614023E-3</v>
      </c>
      <c r="AH49" s="433">
        <v>8.4936164538817957E-3</v>
      </c>
      <c r="AI49" s="433">
        <v>0.85698914601501208</v>
      </c>
    </row>
    <row r="50" spans="1:35">
      <c r="A50" s="64" t="s">
        <v>312</v>
      </c>
      <c r="B50" s="65" t="s">
        <v>566</v>
      </c>
      <c r="C50" s="225">
        <f>VLOOKUP($A50,与件データ!$A$9:$F$115,5,FALSE)</f>
        <v>0</v>
      </c>
      <c r="D50" s="225">
        <f t="shared" si="18"/>
        <v>0</v>
      </c>
      <c r="E50" s="225">
        <f t="shared" si="22"/>
        <v>0</v>
      </c>
      <c r="F50" s="225">
        <f t="shared" si="19"/>
        <v>0</v>
      </c>
      <c r="G50" s="225">
        <f t="shared" si="23"/>
        <v>0</v>
      </c>
      <c r="H50" s="225">
        <f t="shared" si="24"/>
        <v>0</v>
      </c>
      <c r="I50" s="225">
        <f t="shared" si="25"/>
        <v>0</v>
      </c>
      <c r="J50" s="225">
        <f t="shared" si="26"/>
        <v>0</v>
      </c>
      <c r="K50" s="225">
        <f t="shared" si="27"/>
        <v>0</v>
      </c>
      <c r="L50" s="225">
        <f t="shared" si="28"/>
        <v>0</v>
      </c>
      <c r="M50" s="225">
        <f t="shared" si="29"/>
        <v>0</v>
      </c>
      <c r="N50" s="225">
        <f t="shared" si="30"/>
        <v>0</v>
      </c>
      <c r="O50" s="225">
        <f>VLOOKUP($A50,与件データ!$A$9:$F$115,6,FALSE)</f>
        <v>0</v>
      </c>
      <c r="P50" s="225">
        <f t="shared" si="20"/>
        <v>0</v>
      </c>
      <c r="Q50" s="225">
        <f t="shared" si="31"/>
        <v>0</v>
      </c>
      <c r="R50" s="225">
        <f t="shared" si="21"/>
        <v>0</v>
      </c>
      <c r="S50" s="225">
        <f t="shared" si="32"/>
        <v>0</v>
      </c>
      <c r="T50" s="225">
        <f t="shared" si="33"/>
        <v>0</v>
      </c>
      <c r="U50" s="225">
        <f t="shared" si="34"/>
        <v>0</v>
      </c>
      <c r="V50" s="225">
        <f t="shared" si="35"/>
        <v>0</v>
      </c>
      <c r="W50" s="225">
        <f t="shared" si="36"/>
        <v>0</v>
      </c>
      <c r="X50" s="225">
        <f t="shared" si="37"/>
        <v>0</v>
      </c>
      <c r="Y50" s="225">
        <f t="shared" si="38"/>
        <v>0</v>
      </c>
      <c r="Z50" s="225">
        <f t="shared" si="39"/>
        <v>0</v>
      </c>
      <c r="AA50" s="432">
        <v>1</v>
      </c>
      <c r="AB50" s="432">
        <v>9.1681563479105013E-2</v>
      </c>
      <c r="AC50" s="432">
        <v>3.8981056685042875E-5</v>
      </c>
      <c r="AD50" s="432">
        <v>2.0181299550467765E-2</v>
      </c>
      <c r="AE50" s="432">
        <v>1.1460430665402605E-3</v>
      </c>
      <c r="AF50" s="432">
        <v>9.1403857054583294E-6</v>
      </c>
      <c r="AG50" s="432">
        <v>1.3112420964227353E-3</v>
      </c>
      <c r="AH50" s="432">
        <v>5.556010334550214E-3</v>
      </c>
      <c r="AI50" s="432">
        <v>0.88007572003052348</v>
      </c>
    </row>
    <row r="51" spans="1:35">
      <c r="A51" s="54" t="s">
        <v>313</v>
      </c>
      <c r="B51" s="55" t="s">
        <v>779</v>
      </c>
      <c r="C51" s="225">
        <f>VLOOKUP($A51,与件データ!$A$9:$F$115,5,FALSE)</f>
        <v>0</v>
      </c>
      <c r="D51" s="225">
        <f t="shared" si="18"/>
        <v>0</v>
      </c>
      <c r="E51" s="225">
        <f t="shared" si="22"/>
        <v>0</v>
      </c>
      <c r="F51" s="225">
        <f t="shared" si="19"/>
        <v>0</v>
      </c>
      <c r="G51" s="225">
        <f t="shared" si="23"/>
        <v>0</v>
      </c>
      <c r="H51" s="225">
        <f t="shared" si="24"/>
        <v>0</v>
      </c>
      <c r="I51" s="225">
        <f t="shared" si="25"/>
        <v>0</v>
      </c>
      <c r="J51" s="225">
        <f t="shared" si="26"/>
        <v>0</v>
      </c>
      <c r="K51" s="225">
        <f t="shared" si="27"/>
        <v>0</v>
      </c>
      <c r="L51" s="225">
        <f t="shared" si="28"/>
        <v>0</v>
      </c>
      <c r="M51" s="225">
        <f t="shared" si="29"/>
        <v>0</v>
      </c>
      <c r="N51" s="225">
        <f t="shared" si="30"/>
        <v>0</v>
      </c>
      <c r="O51" s="225">
        <f>VLOOKUP($A51,与件データ!$A$9:$F$115,6,FALSE)</f>
        <v>0</v>
      </c>
      <c r="P51" s="225">
        <f t="shared" si="20"/>
        <v>0</v>
      </c>
      <c r="Q51" s="225">
        <f t="shared" si="31"/>
        <v>0</v>
      </c>
      <c r="R51" s="225">
        <f t="shared" si="21"/>
        <v>0</v>
      </c>
      <c r="S51" s="225">
        <f t="shared" si="32"/>
        <v>0</v>
      </c>
      <c r="T51" s="225">
        <f t="shared" si="33"/>
        <v>0</v>
      </c>
      <c r="U51" s="225">
        <f t="shared" si="34"/>
        <v>0</v>
      </c>
      <c r="V51" s="225">
        <f t="shared" si="35"/>
        <v>0</v>
      </c>
      <c r="W51" s="225">
        <f t="shared" si="36"/>
        <v>0</v>
      </c>
      <c r="X51" s="225">
        <f t="shared" si="37"/>
        <v>0</v>
      </c>
      <c r="Y51" s="225">
        <f t="shared" si="38"/>
        <v>0</v>
      </c>
      <c r="Z51" s="225">
        <f t="shared" si="39"/>
        <v>0</v>
      </c>
      <c r="AA51" s="432">
        <v>1</v>
      </c>
      <c r="AB51" s="432">
        <v>0.11117172827932106</v>
      </c>
      <c r="AC51" s="432">
        <v>1.3598813984066249E-4</v>
      </c>
      <c r="AD51" s="432">
        <v>6.4782685078701358E-2</v>
      </c>
      <c r="AE51" s="432">
        <v>3.7645931382591772E-4</v>
      </c>
      <c r="AF51" s="432">
        <v>0</v>
      </c>
      <c r="AG51" s="432">
        <v>4.1244989219736006E-3</v>
      </c>
      <c r="AH51" s="432">
        <v>9.7292038268201721E-4</v>
      </c>
      <c r="AI51" s="432">
        <v>0.81843571988365538</v>
      </c>
    </row>
    <row r="52" spans="1:35">
      <c r="A52" s="54" t="s">
        <v>314</v>
      </c>
      <c r="B52" s="55" t="s">
        <v>778</v>
      </c>
      <c r="C52" s="225">
        <f>VLOOKUP($A52,与件データ!$A$9:$F$115,5,FALSE)</f>
        <v>0</v>
      </c>
      <c r="D52" s="225">
        <f t="shared" si="18"/>
        <v>0</v>
      </c>
      <c r="E52" s="225">
        <f t="shared" si="22"/>
        <v>0</v>
      </c>
      <c r="F52" s="225">
        <f t="shared" si="19"/>
        <v>0</v>
      </c>
      <c r="G52" s="225">
        <f t="shared" si="23"/>
        <v>0</v>
      </c>
      <c r="H52" s="225">
        <f t="shared" si="24"/>
        <v>0</v>
      </c>
      <c r="I52" s="225">
        <f t="shared" si="25"/>
        <v>0</v>
      </c>
      <c r="J52" s="225">
        <f t="shared" si="26"/>
        <v>0</v>
      </c>
      <c r="K52" s="225">
        <f t="shared" si="27"/>
        <v>0</v>
      </c>
      <c r="L52" s="225">
        <f t="shared" si="28"/>
        <v>0</v>
      </c>
      <c r="M52" s="225">
        <f t="shared" si="29"/>
        <v>0</v>
      </c>
      <c r="N52" s="225">
        <f t="shared" si="30"/>
        <v>0</v>
      </c>
      <c r="O52" s="225">
        <f>VLOOKUP($A52,与件データ!$A$9:$F$115,6,FALSE)</f>
        <v>0</v>
      </c>
      <c r="P52" s="225">
        <f t="shared" si="20"/>
        <v>0</v>
      </c>
      <c r="Q52" s="225">
        <f t="shared" si="31"/>
        <v>0</v>
      </c>
      <c r="R52" s="225">
        <f t="shared" si="21"/>
        <v>0</v>
      </c>
      <c r="S52" s="225">
        <f t="shared" si="32"/>
        <v>0</v>
      </c>
      <c r="T52" s="225">
        <f t="shared" si="33"/>
        <v>0</v>
      </c>
      <c r="U52" s="225">
        <f t="shared" si="34"/>
        <v>0</v>
      </c>
      <c r="V52" s="225">
        <f t="shared" si="35"/>
        <v>0</v>
      </c>
      <c r="W52" s="225">
        <f t="shared" si="36"/>
        <v>0</v>
      </c>
      <c r="X52" s="225">
        <f t="shared" si="37"/>
        <v>0</v>
      </c>
      <c r="Y52" s="225">
        <f t="shared" si="38"/>
        <v>0</v>
      </c>
      <c r="Z52" s="225">
        <f t="shared" si="39"/>
        <v>0</v>
      </c>
      <c r="AA52" s="432">
        <v>1</v>
      </c>
      <c r="AB52" s="432">
        <v>0.1447972338964934</v>
      </c>
      <c r="AC52" s="432">
        <v>1.2602399421964691E-4</v>
      </c>
      <c r="AD52" s="432">
        <v>2.3561067591722853E-2</v>
      </c>
      <c r="AE52" s="432">
        <v>1.5521938865849085E-3</v>
      </c>
      <c r="AF52" s="432">
        <v>8.4738573126580409E-6</v>
      </c>
      <c r="AG52" s="432">
        <v>1.7204886341432798E-3</v>
      </c>
      <c r="AH52" s="432">
        <v>2.1594541495838795E-3</v>
      </c>
      <c r="AI52" s="432">
        <v>0.82607506398993935</v>
      </c>
    </row>
    <row r="53" spans="1:35">
      <c r="A53" s="54" t="s">
        <v>315</v>
      </c>
      <c r="B53" s="55" t="s">
        <v>569</v>
      </c>
      <c r="C53" s="225">
        <f>VLOOKUP($A53,与件データ!$A$9:$F$115,5,FALSE)</f>
        <v>0</v>
      </c>
      <c r="D53" s="225">
        <f>-N53</f>
        <v>0</v>
      </c>
      <c r="E53" s="225">
        <f t="shared" si="22"/>
        <v>0</v>
      </c>
      <c r="F53" s="225">
        <f>SUM(C53:E53)</f>
        <v>0</v>
      </c>
      <c r="G53" s="225">
        <f t="shared" si="23"/>
        <v>0</v>
      </c>
      <c r="H53" s="225">
        <f t="shared" si="24"/>
        <v>0</v>
      </c>
      <c r="I53" s="225">
        <f t="shared" si="25"/>
        <v>0</v>
      </c>
      <c r="J53" s="225">
        <f t="shared" si="26"/>
        <v>0</v>
      </c>
      <c r="K53" s="225">
        <f t="shared" si="27"/>
        <v>0</v>
      </c>
      <c r="L53" s="225">
        <f t="shared" si="28"/>
        <v>0</v>
      </c>
      <c r="M53" s="225">
        <f t="shared" si="29"/>
        <v>0</v>
      </c>
      <c r="N53" s="225">
        <f t="shared" si="30"/>
        <v>0</v>
      </c>
      <c r="O53" s="225">
        <f>VLOOKUP($A53,与件データ!$A$9:$F$115,6,FALSE)</f>
        <v>0</v>
      </c>
      <c r="P53" s="225">
        <f t="shared" si="20"/>
        <v>0</v>
      </c>
      <c r="Q53" s="225">
        <f t="shared" si="31"/>
        <v>0</v>
      </c>
      <c r="R53" s="225">
        <f t="shared" si="21"/>
        <v>0</v>
      </c>
      <c r="S53" s="225">
        <f t="shared" si="32"/>
        <v>0</v>
      </c>
      <c r="T53" s="225">
        <f t="shared" si="33"/>
        <v>0</v>
      </c>
      <c r="U53" s="225">
        <f t="shared" si="34"/>
        <v>0</v>
      </c>
      <c r="V53" s="225">
        <f t="shared" si="35"/>
        <v>0</v>
      </c>
      <c r="W53" s="225">
        <f t="shared" si="36"/>
        <v>0</v>
      </c>
      <c r="X53" s="225">
        <f t="shared" si="37"/>
        <v>0</v>
      </c>
      <c r="Y53" s="225">
        <f t="shared" si="38"/>
        <v>0</v>
      </c>
      <c r="Z53" s="225">
        <f t="shared" si="39"/>
        <v>0</v>
      </c>
      <c r="AA53" s="432">
        <v>1</v>
      </c>
      <c r="AB53" s="432">
        <v>0.1028494212078634</v>
      </c>
      <c r="AC53" s="432">
        <v>1.9009403760472671E-5</v>
      </c>
      <c r="AD53" s="432">
        <v>1.0857464101330438E-2</v>
      </c>
      <c r="AE53" s="432">
        <v>3.6773617894774846E-4</v>
      </c>
      <c r="AF53" s="432">
        <v>3.1829699319861218E-5</v>
      </c>
      <c r="AG53" s="432">
        <v>7.3274620309263846E-4</v>
      </c>
      <c r="AH53" s="432">
        <v>1.1860983788220506E-3</v>
      </c>
      <c r="AI53" s="432">
        <v>0.88395569482686343</v>
      </c>
    </row>
    <row r="54" spans="1:35">
      <c r="A54" s="59" t="s">
        <v>316</v>
      </c>
      <c r="B54" s="60" t="s">
        <v>570</v>
      </c>
      <c r="C54" s="226">
        <f>VLOOKUP($A54,与件データ!$A$9:$F$115,5,FALSE)</f>
        <v>0</v>
      </c>
      <c r="D54" s="226">
        <f t="shared" si="18"/>
        <v>0</v>
      </c>
      <c r="E54" s="226">
        <f t="shared" si="22"/>
        <v>0</v>
      </c>
      <c r="F54" s="226">
        <f t="shared" si="19"/>
        <v>0</v>
      </c>
      <c r="G54" s="226">
        <f t="shared" si="23"/>
        <v>0</v>
      </c>
      <c r="H54" s="226">
        <f t="shared" si="24"/>
        <v>0</v>
      </c>
      <c r="I54" s="226">
        <f t="shared" si="25"/>
        <v>0</v>
      </c>
      <c r="J54" s="226">
        <f t="shared" si="26"/>
        <v>0</v>
      </c>
      <c r="K54" s="226">
        <f t="shared" si="27"/>
        <v>0</v>
      </c>
      <c r="L54" s="226">
        <f t="shared" si="28"/>
        <v>0</v>
      </c>
      <c r="M54" s="226">
        <f t="shared" si="29"/>
        <v>0</v>
      </c>
      <c r="N54" s="226">
        <f t="shared" si="30"/>
        <v>0</v>
      </c>
      <c r="O54" s="226">
        <f>VLOOKUP($A54,与件データ!$A$9:$F$115,6,FALSE)</f>
        <v>0</v>
      </c>
      <c r="P54" s="226">
        <f t="shared" si="20"/>
        <v>0</v>
      </c>
      <c r="Q54" s="226">
        <f t="shared" si="31"/>
        <v>0</v>
      </c>
      <c r="R54" s="226">
        <f t="shared" si="21"/>
        <v>0</v>
      </c>
      <c r="S54" s="226">
        <f t="shared" si="32"/>
        <v>0</v>
      </c>
      <c r="T54" s="226">
        <f t="shared" si="33"/>
        <v>0</v>
      </c>
      <c r="U54" s="226">
        <f t="shared" si="34"/>
        <v>0</v>
      </c>
      <c r="V54" s="226">
        <f t="shared" si="35"/>
        <v>0</v>
      </c>
      <c r="W54" s="226">
        <f t="shared" si="36"/>
        <v>0</v>
      </c>
      <c r="X54" s="226">
        <f t="shared" si="37"/>
        <v>0</v>
      </c>
      <c r="Y54" s="226">
        <f t="shared" si="38"/>
        <v>0</v>
      </c>
      <c r="Z54" s="226">
        <f t="shared" si="39"/>
        <v>0</v>
      </c>
      <c r="AA54" s="433">
        <v>1</v>
      </c>
      <c r="AB54" s="433">
        <v>0.12245219012281004</v>
      </c>
      <c r="AC54" s="433">
        <v>1.9369794714385212E-5</v>
      </c>
      <c r="AD54" s="433">
        <v>9.5929486180830296E-3</v>
      </c>
      <c r="AE54" s="433">
        <v>3.2429381842819156E-4</v>
      </c>
      <c r="AF54" s="433">
        <v>7.9050952175653249E-6</v>
      </c>
      <c r="AG54" s="433">
        <v>6.1844657205022753E-4</v>
      </c>
      <c r="AH54" s="433">
        <v>1.072180546087676E-3</v>
      </c>
      <c r="AI54" s="433">
        <v>0.86591266543260892</v>
      </c>
    </row>
    <row r="55" spans="1:35">
      <c r="A55" s="64" t="s">
        <v>317</v>
      </c>
      <c r="B55" s="65" t="s">
        <v>571</v>
      </c>
      <c r="C55" s="225">
        <f>VLOOKUP($A55,与件データ!$A$9:$F$115,5,FALSE)</f>
        <v>0</v>
      </c>
      <c r="D55" s="225">
        <f t="shared" si="18"/>
        <v>0</v>
      </c>
      <c r="E55" s="225">
        <f t="shared" si="22"/>
        <v>0</v>
      </c>
      <c r="F55" s="225">
        <f t="shared" si="19"/>
        <v>0</v>
      </c>
      <c r="G55" s="225">
        <f t="shared" si="23"/>
        <v>0</v>
      </c>
      <c r="H55" s="225">
        <f t="shared" si="24"/>
        <v>0</v>
      </c>
      <c r="I55" s="225">
        <f t="shared" si="25"/>
        <v>0</v>
      </c>
      <c r="J55" s="225">
        <f t="shared" si="26"/>
        <v>0</v>
      </c>
      <c r="K55" s="225">
        <f t="shared" si="27"/>
        <v>0</v>
      </c>
      <c r="L55" s="225">
        <f t="shared" si="28"/>
        <v>0</v>
      </c>
      <c r="M55" s="225">
        <f t="shared" si="29"/>
        <v>0</v>
      </c>
      <c r="N55" s="225">
        <f t="shared" si="30"/>
        <v>0</v>
      </c>
      <c r="O55" s="225">
        <f>VLOOKUP($A55,与件データ!$A$9:$F$115,6,FALSE)</f>
        <v>0</v>
      </c>
      <c r="P55" s="225">
        <f t="shared" si="20"/>
        <v>0</v>
      </c>
      <c r="Q55" s="225">
        <f t="shared" si="31"/>
        <v>0</v>
      </c>
      <c r="R55" s="225">
        <f t="shared" si="21"/>
        <v>0</v>
      </c>
      <c r="S55" s="225">
        <f t="shared" si="32"/>
        <v>0</v>
      </c>
      <c r="T55" s="225">
        <f t="shared" si="33"/>
        <v>0</v>
      </c>
      <c r="U55" s="225">
        <f t="shared" si="34"/>
        <v>0</v>
      </c>
      <c r="V55" s="225">
        <f t="shared" si="35"/>
        <v>0</v>
      </c>
      <c r="W55" s="225">
        <f t="shared" si="36"/>
        <v>0</v>
      </c>
      <c r="X55" s="225">
        <f t="shared" si="37"/>
        <v>0</v>
      </c>
      <c r="Y55" s="225">
        <f t="shared" si="38"/>
        <v>0</v>
      </c>
      <c r="Z55" s="225">
        <f t="shared" si="39"/>
        <v>0</v>
      </c>
      <c r="AA55" s="432">
        <v>1</v>
      </c>
      <c r="AB55" s="432">
        <v>0.17571592604245978</v>
      </c>
      <c r="AC55" s="432">
        <v>6.2946260888691494E-6</v>
      </c>
      <c r="AD55" s="432">
        <v>1.1731744257974639E-2</v>
      </c>
      <c r="AE55" s="432">
        <v>3.0079320381810437E-4</v>
      </c>
      <c r="AF55" s="432">
        <v>4.5591077529380842E-5</v>
      </c>
      <c r="AG55" s="432">
        <v>8.544505299490666E-4</v>
      </c>
      <c r="AH55" s="432">
        <v>9.2162318264028451E-4</v>
      </c>
      <c r="AI55" s="432">
        <v>0.81042357707953994</v>
      </c>
    </row>
    <row r="56" spans="1:35">
      <c r="A56" s="54" t="s">
        <v>318</v>
      </c>
      <c r="B56" s="55" t="s">
        <v>572</v>
      </c>
      <c r="C56" s="225">
        <f>VLOOKUP($A56,与件データ!$A$9:$F$115,5,FALSE)</f>
        <v>0</v>
      </c>
      <c r="D56" s="225">
        <f t="shared" si="18"/>
        <v>0</v>
      </c>
      <c r="E56" s="225">
        <f t="shared" si="22"/>
        <v>0</v>
      </c>
      <c r="F56" s="225">
        <f t="shared" si="19"/>
        <v>0</v>
      </c>
      <c r="G56" s="225">
        <f t="shared" si="23"/>
        <v>0</v>
      </c>
      <c r="H56" s="225">
        <f t="shared" si="24"/>
        <v>0</v>
      </c>
      <c r="I56" s="225">
        <f t="shared" si="25"/>
        <v>0</v>
      </c>
      <c r="J56" s="225">
        <f t="shared" si="26"/>
        <v>0</v>
      </c>
      <c r="K56" s="225">
        <f t="shared" si="27"/>
        <v>0</v>
      </c>
      <c r="L56" s="225">
        <f t="shared" si="28"/>
        <v>0</v>
      </c>
      <c r="M56" s="225">
        <f t="shared" si="29"/>
        <v>0</v>
      </c>
      <c r="N56" s="225">
        <f t="shared" si="30"/>
        <v>0</v>
      </c>
      <c r="O56" s="225">
        <f>VLOOKUP($A56,与件データ!$A$9:$F$115,6,FALSE)</f>
        <v>0</v>
      </c>
      <c r="P56" s="225">
        <f t="shared" si="20"/>
        <v>0</v>
      </c>
      <c r="Q56" s="225">
        <f t="shared" si="31"/>
        <v>0</v>
      </c>
      <c r="R56" s="225">
        <f t="shared" si="21"/>
        <v>0</v>
      </c>
      <c r="S56" s="225">
        <f t="shared" si="32"/>
        <v>0</v>
      </c>
      <c r="T56" s="225">
        <f t="shared" si="33"/>
        <v>0</v>
      </c>
      <c r="U56" s="225">
        <f t="shared" si="34"/>
        <v>0</v>
      </c>
      <c r="V56" s="225">
        <f t="shared" si="35"/>
        <v>0</v>
      </c>
      <c r="W56" s="225">
        <f t="shared" si="36"/>
        <v>0</v>
      </c>
      <c r="X56" s="225">
        <f t="shared" si="37"/>
        <v>0</v>
      </c>
      <c r="Y56" s="225">
        <f t="shared" si="38"/>
        <v>0</v>
      </c>
      <c r="Z56" s="225">
        <f t="shared" si="39"/>
        <v>0</v>
      </c>
      <c r="AA56" s="432">
        <v>1</v>
      </c>
      <c r="AB56" s="432">
        <v>6.2268141446607271E-2</v>
      </c>
      <c r="AC56" s="432">
        <v>5.3767085211420817E-6</v>
      </c>
      <c r="AD56" s="432">
        <v>6.6931379949524226E-3</v>
      </c>
      <c r="AE56" s="432">
        <v>2.7968485575155153E-4</v>
      </c>
      <c r="AF56" s="432">
        <v>2.6979555257873659E-4</v>
      </c>
      <c r="AG56" s="432">
        <v>8.3348583342918593E-4</v>
      </c>
      <c r="AH56" s="432">
        <v>9.3477918146141626E-4</v>
      </c>
      <c r="AI56" s="432">
        <v>0.92871559842669826</v>
      </c>
    </row>
    <row r="57" spans="1:35">
      <c r="A57" s="54" t="s">
        <v>319</v>
      </c>
      <c r="B57" s="55" t="s">
        <v>573</v>
      </c>
      <c r="C57" s="225">
        <f>VLOOKUP($A57,与件データ!$A$9:$F$115,5,FALSE)</f>
        <v>0</v>
      </c>
      <c r="D57" s="225">
        <f t="shared" si="18"/>
        <v>0</v>
      </c>
      <c r="E57" s="225">
        <f t="shared" si="22"/>
        <v>0</v>
      </c>
      <c r="F57" s="225">
        <f t="shared" si="19"/>
        <v>0</v>
      </c>
      <c r="G57" s="225">
        <f t="shared" si="23"/>
        <v>0</v>
      </c>
      <c r="H57" s="225">
        <f t="shared" si="24"/>
        <v>0</v>
      </c>
      <c r="I57" s="225">
        <f t="shared" si="25"/>
        <v>0</v>
      </c>
      <c r="J57" s="225">
        <f t="shared" si="26"/>
        <v>0</v>
      </c>
      <c r="K57" s="225">
        <f t="shared" si="27"/>
        <v>0</v>
      </c>
      <c r="L57" s="225">
        <f t="shared" si="28"/>
        <v>0</v>
      </c>
      <c r="M57" s="225">
        <f t="shared" si="29"/>
        <v>0</v>
      </c>
      <c r="N57" s="225">
        <f t="shared" si="30"/>
        <v>0</v>
      </c>
      <c r="O57" s="225">
        <f>VLOOKUP($A57,与件データ!$A$9:$F$115,6,FALSE)</f>
        <v>0</v>
      </c>
      <c r="P57" s="225">
        <f t="shared" si="20"/>
        <v>0</v>
      </c>
      <c r="Q57" s="225">
        <f t="shared" si="31"/>
        <v>0</v>
      </c>
      <c r="R57" s="225">
        <f t="shared" si="21"/>
        <v>0</v>
      </c>
      <c r="S57" s="225">
        <f t="shared" si="32"/>
        <v>0</v>
      </c>
      <c r="T57" s="225">
        <f t="shared" si="33"/>
        <v>0</v>
      </c>
      <c r="U57" s="225">
        <f t="shared" si="34"/>
        <v>0</v>
      </c>
      <c r="V57" s="225">
        <f t="shared" si="35"/>
        <v>0</v>
      </c>
      <c r="W57" s="225">
        <f t="shared" si="36"/>
        <v>0</v>
      </c>
      <c r="X57" s="225">
        <f t="shared" si="37"/>
        <v>0</v>
      </c>
      <c r="Y57" s="225">
        <f t="shared" si="38"/>
        <v>0</v>
      </c>
      <c r="Z57" s="225">
        <f t="shared" si="39"/>
        <v>0</v>
      </c>
      <c r="AA57" s="432">
        <v>1</v>
      </c>
      <c r="AB57" s="432">
        <v>5.4900438004842109E-2</v>
      </c>
      <c r="AC57" s="432">
        <v>6.8634563063065159E-6</v>
      </c>
      <c r="AD57" s="432">
        <v>7.9378780426632451E-3</v>
      </c>
      <c r="AE57" s="432">
        <v>3.1513734125058221E-4</v>
      </c>
      <c r="AF57" s="432">
        <v>8.7130996159721702E-5</v>
      </c>
      <c r="AG57" s="432">
        <v>6.7192073941061759E-4</v>
      </c>
      <c r="AH57" s="432">
        <v>1.0929181694533849E-3</v>
      </c>
      <c r="AI57" s="432">
        <v>0.93498771324991403</v>
      </c>
    </row>
    <row r="58" spans="1:35">
      <c r="A58" s="54" t="s">
        <v>320</v>
      </c>
      <c r="B58" s="55" t="s">
        <v>574</v>
      </c>
      <c r="C58" s="225">
        <f>VLOOKUP($A58,与件データ!$A$9:$F$115,5,FALSE)</f>
        <v>0</v>
      </c>
      <c r="D58" s="225">
        <f>-N58</f>
        <v>0</v>
      </c>
      <c r="E58" s="225">
        <f t="shared" si="22"/>
        <v>0</v>
      </c>
      <c r="F58" s="225">
        <f>SUM(C58:E58)</f>
        <v>0</v>
      </c>
      <c r="G58" s="225">
        <f t="shared" si="23"/>
        <v>0</v>
      </c>
      <c r="H58" s="225">
        <f t="shared" si="24"/>
        <v>0</v>
      </c>
      <c r="I58" s="225">
        <f t="shared" si="25"/>
        <v>0</v>
      </c>
      <c r="J58" s="225">
        <f t="shared" si="26"/>
        <v>0</v>
      </c>
      <c r="K58" s="225">
        <f t="shared" si="27"/>
        <v>0</v>
      </c>
      <c r="L58" s="225">
        <f t="shared" si="28"/>
        <v>0</v>
      </c>
      <c r="M58" s="225">
        <f t="shared" si="29"/>
        <v>0</v>
      </c>
      <c r="N58" s="225">
        <f t="shared" si="30"/>
        <v>0</v>
      </c>
      <c r="O58" s="225">
        <f>VLOOKUP($A58,与件データ!$A$9:$F$115,6,FALSE)</f>
        <v>0</v>
      </c>
      <c r="P58" s="225">
        <f t="shared" si="20"/>
        <v>0</v>
      </c>
      <c r="Q58" s="225">
        <f t="shared" si="31"/>
        <v>0</v>
      </c>
      <c r="R58" s="225">
        <f t="shared" si="21"/>
        <v>0</v>
      </c>
      <c r="S58" s="225">
        <f t="shared" si="32"/>
        <v>0</v>
      </c>
      <c r="T58" s="225">
        <f t="shared" si="33"/>
        <v>0</v>
      </c>
      <c r="U58" s="225">
        <f t="shared" si="34"/>
        <v>0</v>
      </c>
      <c r="V58" s="225">
        <f t="shared" si="35"/>
        <v>0</v>
      </c>
      <c r="W58" s="225">
        <f t="shared" si="36"/>
        <v>0</v>
      </c>
      <c r="X58" s="225">
        <f t="shared" si="37"/>
        <v>0</v>
      </c>
      <c r="Y58" s="225">
        <f t="shared" si="38"/>
        <v>0</v>
      </c>
      <c r="Z58" s="225">
        <f t="shared" si="39"/>
        <v>0</v>
      </c>
      <c r="AA58" s="432">
        <v>1</v>
      </c>
      <c r="AB58" s="432">
        <v>9.1615320457115915E-2</v>
      </c>
      <c r="AC58" s="432">
        <v>4.8414445883376624E-6</v>
      </c>
      <c r="AD58" s="432">
        <v>8.4693003998653517E-3</v>
      </c>
      <c r="AE58" s="432">
        <v>2.986506799002017E-4</v>
      </c>
      <c r="AF58" s="432">
        <v>4.7465143022918264E-6</v>
      </c>
      <c r="AG58" s="432">
        <v>5.1319312636379226E-4</v>
      </c>
      <c r="AH58" s="432">
        <v>9.5661249248389462E-4</v>
      </c>
      <c r="AI58" s="432">
        <v>0.89813733488538028</v>
      </c>
    </row>
    <row r="59" spans="1:35">
      <c r="A59" s="59" t="s">
        <v>321</v>
      </c>
      <c r="B59" s="60" t="s">
        <v>575</v>
      </c>
      <c r="C59" s="226">
        <f>VLOOKUP($A59,与件データ!$A$9:$F$115,5,FALSE)</f>
        <v>0</v>
      </c>
      <c r="D59" s="226">
        <f t="shared" si="18"/>
        <v>0</v>
      </c>
      <c r="E59" s="226">
        <f t="shared" si="22"/>
        <v>0</v>
      </c>
      <c r="F59" s="226">
        <f t="shared" si="19"/>
        <v>0</v>
      </c>
      <c r="G59" s="226">
        <f t="shared" si="23"/>
        <v>0</v>
      </c>
      <c r="H59" s="226">
        <f t="shared" si="24"/>
        <v>0</v>
      </c>
      <c r="I59" s="226">
        <f t="shared" si="25"/>
        <v>0</v>
      </c>
      <c r="J59" s="226">
        <f t="shared" si="26"/>
        <v>0</v>
      </c>
      <c r="K59" s="226">
        <f t="shared" si="27"/>
        <v>0</v>
      </c>
      <c r="L59" s="226">
        <f t="shared" si="28"/>
        <v>0</v>
      </c>
      <c r="M59" s="226">
        <f t="shared" si="29"/>
        <v>0</v>
      </c>
      <c r="N59" s="226">
        <f t="shared" si="30"/>
        <v>0</v>
      </c>
      <c r="O59" s="226">
        <f>VLOOKUP($A59,与件データ!$A$9:$F$115,6,FALSE)</f>
        <v>0</v>
      </c>
      <c r="P59" s="226">
        <f t="shared" si="20"/>
        <v>0</v>
      </c>
      <c r="Q59" s="226">
        <f t="shared" si="31"/>
        <v>0</v>
      </c>
      <c r="R59" s="226">
        <f t="shared" si="21"/>
        <v>0</v>
      </c>
      <c r="S59" s="226">
        <f t="shared" si="32"/>
        <v>0</v>
      </c>
      <c r="T59" s="226">
        <f t="shared" si="33"/>
        <v>0</v>
      </c>
      <c r="U59" s="226">
        <f t="shared" si="34"/>
        <v>0</v>
      </c>
      <c r="V59" s="226">
        <f t="shared" si="35"/>
        <v>0</v>
      </c>
      <c r="W59" s="226">
        <f t="shared" si="36"/>
        <v>0</v>
      </c>
      <c r="X59" s="226">
        <f t="shared" si="37"/>
        <v>0</v>
      </c>
      <c r="Y59" s="226">
        <f t="shared" si="38"/>
        <v>0</v>
      </c>
      <c r="Z59" s="226">
        <f t="shared" si="39"/>
        <v>0</v>
      </c>
      <c r="AA59" s="433">
        <v>1</v>
      </c>
      <c r="AB59" s="433">
        <v>0.36259315655612212</v>
      </c>
      <c r="AC59" s="433">
        <v>3.1034897663669669E-5</v>
      </c>
      <c r="AD59" s="433">
        <v>5.746434928366643E-3</v>
      </c>
      <c r="AE59" s="433">
        <v>1.9882249947099606E-4</v>
      </c>
      <c r="AF59" s="433">
        <v>2.6553923134690625E-5</v>
      </c>
      <c r="AG59" s="433">
        <v>4.3847165576157895E-4</v>
      </c>
      <c r="AH59" s="433">
        <v>7.3039884822358409E-4</v>
      </c>
      <c r="AI59" s="433">
        <v>0.6302351266912567</v>
      </c>
    </row>
    <row r="60" spans="1:35">
      <c r="A60" s="64" t="s">
        <v>322</v>
      </c>
      <c r="B60" s="65" t="s">
        <v>576</v>
      </c>
      <c r="C60" s="225">
        <f>VLOOKUP($A60,与件データ!$A$9:$F$115,5,FALSE)</f>
        <v>0</v>
      </c>
      <c r="D60" s="225">
        <f t="shared" si="18"/>
        <v>0</v>
      </c>
      <c r="E60" s="225">
        <f t="shared" si="22"/>
        <v>0</v>
      </c>
      <c r="F60" s="225">
        <f t="shared" si="19"/>
        <v>0</v>
      </c>
      <c r="G60" s="225">
        <f t="shared" si="23"/>
        <v>0</v>
      </c>
      <c r="H60" s="225">
        <f t="shared" si="24"/>
        <v>0</v>
      </c>
      <c r="I60" s="225">
        <f t="shared" si="25"/>
        <v>0</v>
      </c>
      <c r="J60" s="225">
        <f t="shared" si="26"/>
        <v>0</v>
      </c>
      <c r="K60" s="225">
        <f t="shared" si="27"/>
        <v>0</v>
      </c>
      <c r="L60" s="225">
        <f t="shared" si="28"/>
        <v>0</v>
      </c>
      <c r="M60" s="225">
        <f t="shared" si="29"/>
        <v>0</v>
      </c>
      <c r="N60" s="225">
        <f t="shared" si="30"/>
        <v>0</v>
      </c>
      <c r="O60" s="225">
        <f>VLOOKUP($A60,与件データ!$A$9:$F$115,6,FALSE)</f>
        <v>0</v>
      </c>
      <c r="P60" s="225">
        <f t="shared" si="20"/>
        <v>0</v>
      </c>
      <c r="Q60" s="225">
        <f t="shared" si="31"/>
        <v>0</v>
      </c>
      <c r="R60" s="225">
        <f t="shared" si="21"/>
        <v>0</v>
      </c>
      <c r="S60" s="225">
        <f t="shared" si="32"/>
        <v>0</v>
      </c>
      <c r="T60" s="225">
        <f t="shared" si="33"/>
        <v>0</v>
      </c>
      <c r="U60" s="225">
        <f t="shared" si="34"/>
        <v>0</v>
      </c>
      <c r="V60" s="225">
        <f t="shared" si="35"/>
        <v>0</v>
      </c>
      <c r="W60" s="225">
        <f t="shared" si="36"/>
        <v>0</v>
      </c>
      <c r="X60" s="225">
        <f t="shared" si="37"/>
        <v>0</v>
      </c>
      <c r="Y60" s="225">
        <f t="shared" si="38"/>
        <v>0</v>
      </c>
      <c r="Z60" s="225">
        <f t="shared" si="39"/>
        <v>0</v>
      </c>
      <c r="AA60" s="432">
        <v>1</v>
      </c>
      <c r="AB60" s="432">
        <v>0.10447272372966333</v>
      </c>
      <c r="AC60" s="432">
        <v>8.7336030015210124E-6</v>
      </c>
      <c r="AD60" s="432">
        <v>9.3408613352205187E-3</v>
      </c>
      <c r="AE60" s="432">
        <v>2.600976143890476E-4</v>
      </c>
      <c r="AF60" s="432">
        <v>2.9202985036335881E-5</v>
      </c>
      <c r="AG60" s="432">
        <v>6.2226921385837204E-4</v>
      </c>
      <c r="AH60" s="432">
        <v>9.5387320282237298E-4</v>
      </c>
      <c r="AI60" s="432">
        <v>0.88431223831600847</v>
      </c>
    </row>
    <row r="61" spans="1:35">
      <c r="A61" s="54" t="s">
        <v>323</v>
      </c>
      <c r="B61" s="55" t="s">
        <v>577</v>
      </c>
      <c r="C61" s="225">
        <f>VLOOKUP($A61,与件データ!$A$9:$F$115,5,FALSE)</f>
        <v>0</v>
      </c>
      <c r="D61" s="225">
        <f t="shared" si="18"/>
        <v>0</v>
      </c>
      <c r="E61" s="225">
        <f t="shared" si="22"/>
        <v>0</v>
      </c>
      <c r="F61" s="225">
        <f t="shared" si="19"/>
        <v>0</v>
      </c>
      <c r="G61" s="225">
        <f t="shared" si="23"/>
        <v>0</v>
      </c>
      <c r="H61" s="225">
        <f t="shared" si="24"/>
        <v>0</v>
      </c>
      <c r="I61" s="225">
        <f t="shared" si="25"/>
        <v>0</v>
      </c>
      <c r="J61" s="225">
        <f t="shared" si="26"/>
        <v>0</v>
      </c>
      <c r="K61" s="225">
        <f t="shared" si="27"/>
        <v>0</v>
      </c>
      <c r="L61" s="225">
        <f t="shared" si="28"/>
        <v>0</v>
      </c>
      <c r="M61" s="225">
        <f t="shared" si="29"/>
        <v>0</v>
      </c>
      <c r="N61" s="225">
        <f t="shared" si="30"/>
        <v>0</v>
      </c>
      <c r="O61" s="225">
        <f>VLOOKUP($A61,与件データ!$A$9:$F$115,6,FALSE)</f>
        <v>0</v>
      </c>
      <c r="P61" s="225">
        <f t="shared" si="20"/>
        <v>0</v>
      </c>
      <c r="Q61" s="225">
        <f t="shared" si="31"/>
        <v>0</v>
      </c>
      <c r="R61" s="225">
        <f t="shared" si="21"/>
        <v>0</v>
      </c>
      <c r="S61" s="225">
        <f t="shared" si="32"/>
        <v>0</v>
      </c>
      <c r="T61" s="225">
        <f t="shared" si="33"/>
        <v>0</v>
      </c>
      <c r="U61" s="225">
        <f t="shared" si="34"/>
        <v>0</v>
      </c>
      <c r="V61" s="225">
        <f t="shared" si="35"/>
        <v>0</v>
      </c>
      <c r="W61" s="225">
        <f t="shared" si="36"/>
        <v>0</v>
      </c>
      <c r="X61" s="225">
        <f t="shared" si="37"/>
        <v>0</v>
      </c>
      <c r="Y61" s="225">
        <f t="shared" si="38"/>
        <v>0</v>
      </c>
      <c r="Z61" s="225">
        <f t="shared" si="39"/>
        <v>0</v>
      </c>
      <c r="AA61" s="432">
        <v>1</v>
      </c>
      <c r="AB61" s="432">
        <v>0.16865074065797536</v>
      </c>
      <c r="AC61" s="432">
        <v>1.3411834195142957E-4</v>
      </c>
      <c r="AD61" s="432">
        <v>5.7223185410537588E-3</v>
      </c>
      <c r="AE61" s="432">
        <v>2.6477804471213457E-4</v>
      </c>
      <c r="AF61" s="432">
        <v>7.9932994630078365E-5</v>
      </c>
      <c r="AG61" s="432">
        <v>6.1948070838310733E-4</v>
      </c>
      <c r="AH61" s="432">
        <v>7.701236598013319E-4</v>
      </c>
      <c r="AI61" s="432">
        <v>0.82375850705149278</v>
      </c>
    </row>
    <row r="62" spans="1:35">
      <c r="A62" s="54" t="s">
        <v>324</v>
      </c>
      <c r="B62" s="55" t="s">
        <v>578</v>
      </c>
      <c r="C62" s="225">
        <f>VLOOKUP($A62,与件データ!$A$9:$F$115,5,FALSE)</f>
        <v>0</v>
      </c>
      <c r="D62" s="225">
        <f t="shared" si="18"/>
        <v>0</v>
      </c>
      <c r="E62" s="225">
        <f t="shared" si="22"/>
        <v>0</v>
      </c>
      <c r="F62" s="225">
        <f t="shared" si="19"/>
        <v>0</v>
      </c>
      <c r="G62" s="225">
        <f t="shared" si="23"/>
        <v>0</v>
      </c>
      <c r="H62" s="225">
        <f t="shared" si="24"/>
        <v>0</v>
      </c>
      <c r="I62" s="225">
        <f t="shared" si="25"/>
        <v>0</v>
      </c>
      <c r="J62" s="225">
        <f t="shared" si="26"/>
        <v>0</v>
      </c>
      <c r="K62" s="225">
        <f t="shared" si="27"/>
        <v>0</v>
      </c>
      <c r="L62" s="225">
        <f t="shared" si="28"/>
        <v>0</v>
      </c>
      <c r="M62" s="225">
        <f t="shared" si="29"/>
        <v>0</v>
      </c>
      <c r="N62" s="225">
        <f t="shared" si="30"/>
        <v>0</v>
      </c>
      <c r="O62" s="225">
        <f>VLOOKUP($A62,与件データ!$A$9:$F$115,6,FALSE)</f>
        <v>0</v>
      </c>
      <c r="P62" s="225">
        <f t="shared" si="20"/>
        <v>0</v>
      </c>
      <c r="Q62" s="225">
        <f t="shared" si="31"/>
        <v>0</v>
      </c>
      <c r="R62" s="225">
        <f t="shared" si="21"/>
        <v>0</v>
      </c>
      <c r="S62" s="225">
        <f t="shared" si="32"/>
        <v>0</v>
      </c>
      <c r="T62" s="225">
        <f t="shared" si="33"/>
        <v>0</v>
      </c>
      <c r="U62" s="225">
        <f t="shared" si="34"/>
        <v>0</v>
      </c>
      <c r="V62" s="225">
        <f t="shared" si="35"/>
        <v>0</v>
      </c>
      <c r="W62" s="225">
        <f t="shared" si="36"/>
        <v>0</v>
      </c>
      <c r="X62" s="225">
        <f t="shared" si="37"/>
        <v>0</v>
      </c>
      <c r="Y62" s="225">
        <f t="shared" si="38"/>
        <v>0</v>
      </c>
      <c r="Z62" s="225">
        <f t="shared" si="39"/>
        <v>0</v>
      </c>
      <c r="AA62" s="432">
        <v>1</v>
      </c>
      <c r="AB62" s="432">
        <v>0.19462141717058359</v>
      </c>
      <c r="AC62" s="432">
        <v>2.0565433466283026E-5</v>
      </c>
      <c r="AD62" s="432">
        <v>7.0424576655629522E-3</v>
      </c>
      <c r="AE62" s="432">
        <v>3.0738759595880482E-4</v>
      </c>
      <c r="AF62" s="432">
        <v>3.8177320636876469E-5</v>
      </c>
      <c r="AG62" s="432">
        <v>5.1315132122517915E-4</v>
      </c>
      <c r="AH62" s="432">
        <v>8.8409485784308203E-4</v>
      </c>
      <c r="AI62" s="432">
        <v>0.79657274863472327</v>
      </c>
    </row>
    <row r="63" spans="1:35">
      <c r="A63" s="54" t="s">
        <v>325</v>
      </c>
      <c r="B63" s="55" t="s">
        <v>579</v>
      </c>
      <c r="C63" s="225">
        <f>VLOOKUP($A63,与件データ!$A$9:$F$115,5,FALSE)</f>
        <v>0</v>
      </c>
      <c r="D63" s="225">
        <f>-N63</f>
        <v>0</v>
      </c>
      <c r="E63" s="225">
        <f t="shared" si="22"/>
        <v>0</v>
      </c>
      <c r="F63" s="225">
        <f>SUM(C63:E63)</f>
        <v>0</v>
      </c>
      <c r="G63" s="225">
        <f t="shared" si="23"/>
        <v>0</v>
      </c>
      <c r="H63" s="225">
        <f t="shared" si="24"/>
        <v>0</v>
      </c>
      <c r="I63" s="225">
        <f t="shared" si="25"/>
        <v>0</v>
      </c>
      <c r="J63" s="225">
        <f t="shared" si="26"/>
        <v>0</v>
      </c>
      <c r="K63" s="225">
        <f t="shared" si="27"/>
        <v>0</v>
      </c>
      <c r="L63" s="225">
        <f t="shared" si="28"/>
        <v>0</v>
      </c>
      <c r="M63" s="225">
        <f t="shared" si="29"/>
        <v>0</v>
      </c>
      <c r="N63" s="225">
        <f t="shared" si="30"/>
        <v>0</v>
      </c>
      <c r="O63" s="225">
        <f>VLOOKUP($A63,与件データ!$A$9:$F$115,6,FALSE)</f>
        <v>0</v>
      </c>
      <c r="P63" s="225">
        <f t="shared" si="20"/>
        <v>0</v>
      </c>
      <c r="Q63" s="225">
        <f t="shared" si="31"/>
        <v>0</v>
      </c>
      <c r="R63" s="225">
        <f t="shared" si="21"/>
        <v>0</v>
      </c>
      <c r="S63" s="225">
        <f t="shared" si="32"/>
        <v>0</v>
      </c>
      <c r="T63" s="225">
        <f t="shared" si="33"/>
        <v>0</v>
      </c>
      <c r="U63" s="225">
        <f t="shared" si="34"/>
        <v>0</v>
      </c>
      <c r="V63" s="225">
        <f t="shared" si="35"/>
        <v>0</v>
      </c>
      <c r="W63" s="225">
        <f t="shared" si="36"/>
        <v>0</v>
      </c>
      <c r="X63" s="225">
        <f t="shared" si="37"/>
        <v>0</v>
      </c>
      <c r="Y63" s="225">
        <f t="shared" si="38"/>
        <v>0</v>
      </c>
      <c r="Z63" s="225">
        <f t="shared" si="39"/>
        <v>0</v>
      </c>
      <c r="AA63" s="432">
        <v>1</v>
      </c>
      <c r="AB63" s="432">
        <v>0.14987528066678352</v>
      </c>
      <c r="AC63" s="432">
        <v>1.0300542231579366E-5</v>
      </c>
      <c r="AD63" s="432">
        <v>4.9278897665400497E-3</v>
      </c>
      <c r="AE63" s="432">
        <v>2.874954912135455E-4</v>
      </c>
      <c r="AF63" s="432">
        <v>6.2906882914288268E-5</v>
      </c>
      <c r="AG63" s="432">
        <v>4.1882740466618243E-4</v>
      </c>
      <c r="AH63" s="432">
        <v>6.9399903285265977E-4</v>
      </c>
      <c r="AI63" s="432">
        <v>0.84372330021279818</v>
      </c>
    </row>
    <row r="64" spans="1:35">
      <c r="A64" s="59" t="s">
        <v>326</v>
      </c>
      <c r="B64" s="60" t="s">
        <v>580</v>
      </c>
      <c r="C64" s="226">
        <f>VLOOKUP($A64,与件データ!$A$9:$F$115,5,FALSE)</f>
        <v>0</v>
      </c>
      <c r="D64" s="226">
        <f t="shared" si="18"/>
        <v>0</v>
      </c>
      <c r="E64" s="226">
        <f t="shared" si="22"/>
        <v>0</v>
      </c>
      <c r="F64" s="226">
        <f t="shared" si="19"/>
        <v>0</v>
      </c>
      <c r="G64" s="226">
        <f t="shared" si="23"/>
        <v>0</v>
      </c>
      <c r="H64" s="226">
        <f t="shared" si="24"/>
        <v>0</v>
      </c>
      <c r="I64" s="226">
        <f t="shared" si="25"/>
        <v>0</v>
      </c>
      <c r="J64" s="226">
        <f t="shared" si="26"/>
        <v>0</v>
      </c>
      <c r="K64" s="226">
        <f t="shared" si="27"/>
        <v>0</v>
      </c>
      <c r="L64" s="226">
        <f t="shared" si="28"/>
        <v>0</v>
      </c>
      <c r="M64" s="226">
        <f t="shared" si="29"/>
        <v>0</v>
      </c>
      <c r="N64" s="226">
        <f t="shared" si="30"/>
        <v>0</v>
      </c>
      <c r="O64" s="226">
        <f>VLOOKUP($A64,与件データ!$A$9:$F$115,6,FALSE)</f>
        <v>0</v>
      </c>
      <c r="P64" s="226">
        <f t="shared" si="20"/>
        <v>0</v>
      </c>
      <c r="Q64" s="226">
        <f t="shared" si="31"/>
        <v>0</v>
      </c>
      <c r="R64" s="226">
        <f t="shared" si="21"/>
        <v>0</v>
      </c>
      <c r="S64" s="226">
        <f t="shared" si="32"/>
        <v>0</v>
      </c>
      <c r="T64" s="226">
        <f t="shared" si="33"/>
        <v>0</v>
      </c>
      <c r="U64" s="226">
        <f t="shared" si="34"/>
        <v>0</v>
      </c>
      <c r="V64" s="226">
        <f t="shared" si="35"/>
        <v>0</v>
      </c>
      <c r="W64" s="226">
        <f t="shared" si="36"/>
        <v>0</v>
      </c>
      <c r="X64" s="226">
        <f t="shared" si="37"/>
        <v>0</v>
      </c>
      <c r="Y64" s="226">
        <f t="shared" si="38"/>
        <v>0</v>
      </c>
      <c r="Z64" s="226">
        <f t="shared" si="39"/>
        <v>0</v>
      </c>
      <c r="AA64" s="433">
        <v>1</v>
      </c>
      <c r="AB64" s="433">
        <v>0.16047594328832762</v>
      </c>
      <c r="AC64" s="433">
        <v>1.4230925903198185E-5</v>
      </c>
      <c r="AD64" s="433">
        <v>1.5561039927298115E-2</v>
      </c>
      <c r="AE64" s="433">
        <v>2.3340151124792326E-3</v>
      </c>
      <c r="AF64" s="433">
        <v>0</v>
      </c>
      <c r="AG64" s="433">
        <v>1.0787805911182786E-3</v>
      </c>
      <c r="AH64" s="433">
        <v>9.8059675334319319E-4</v>
      </c>
      <c r="AI64" s="433">
        <v>0.81955539340153039</v>
      </c>
    </row>
    <row r="65" spans="1:35">
      <c r="A65" s="64" t="s">
        <v>327</v>
      </c>
      <c r="B65" s="65" t="s">
        <v>581</v>
      </c>
      <c r="C65" s="225">
        <f>VLOOKUP($A65,与件データ!$A$9:$F$115,5,FALSE)</f>
        <v>0</v>
      </c>
      <c r="D65" s="225">
        <f t="shared" si="18"/>
        <v>0</v>
      </c>
      <c r="E65" s="225">
        <f t="shared" si="22"/>
        <v>0</v>
      </c>
      <c r="F65" s="225">
        <f t="shared" si="19"/>
        <v>0</v>
      </c>
      <c r="G65" s="225">
        <f t="shared" si="23"/>
        <v>0</v>
      </c>
      <c r="H65" s="225">
        <f t="shared" si="24"/>
        <v>0</v>
      </c>
      <c r="I65" s="225">
        <f t="shared" si="25"/>
        <v>0</v>
      </c>
      <c r="J65" s="225">
        <f t="shared" si="26"/>
        <v>0</v>
      </c>
      <c r="K65" s="225">
        <f t="shared" si="27"/>
        <v>0</v>
      </c>
      <c r="L65" s="225">
        <f t="shared" si="28"/>
        <v>0</v>
      </c>
      <c r="M65" s="225">
        <f t="shared" si="29"/>
        <v>0</v>
      </c>
      <c r="N65" s="225">
        <f t="shared" si="30"/>
        <v>0</v>
      </c>
      <c r="O65" s="225">
        <f>VLOOKUP($A65,与件データ!$A$9:$F$115,6,FALSE)</f>
        <v>0</v>
      </c>
      <c r="P65" s="225">
        <f t="shared" si="20"/>
        <v>0</v>
      </c>
      <c r="Q65" s="225">
        <f t="shared" si="31"/>
        <v>0</v>
      </c>
      <c r="R65" s="225">
        <f t="shared" si="21"/>
        <v>0</v>
      </c>
      <c r="S65" s="225">
        <f t="shared" si="32"/>
        <v>0</v>
      </c>
      <c r="T65" s="225">
        <f t="shared" si="33"/>
        <v>0</v>
      </c>
      <c r="U65" s="225">
        <f t="shared" si="34"/>
        <v>0</v>
      </c>
      <c r="V65" s="225">
        <f t="shared" si="35"/>
        <v>0</v>
      </c>
      <c r="W65" s="225">
        <f t="shared" si="36"/>
        <v>0</v>
      </c>
      <c r="X65" s="225">
        <f t="shared" si="37"/>
        <v>0</v>
      </c>
      <c r="Y65" s="225">
        <f t="shared" si="38"/>
        <v>0</v>
      </c>
      <c r="Z65" s="225">
        <f t="shared" si="39"/>
        <v>0</v>
      </c>
      <c r="AA65" s="432">
        <v>1</v>
      </c>
      <c r="AB65" s="432">
        <v>9.3082808836233488E-2</v>
      </c>
      <c r="AC65" s="432">
        <v>4.7031662467679843E-6</v>
      </c>
      <c r="AD65" s="432">
        <v>1.336113092711823E-2</v>
      </c>
      <c r="AE65" s="432">
        <v>1.9800329898893212E-3</v>
      </c>
      <c r="AF65" s="432">
        <v>0</v>
      </c>
      <c r="AG65" s="432">
        <v>9.2276121761587847E-4</v>
      </c>
      <c r="AH65" s="432">
        <v>1.0424097669336559E-3</v>
      </c>
      <c r="AI65" s="432">
        <v>0.88960615309596269</v>
      </c>
    </row>
    <row r="66" spans="1:35">
      <c r="A66" s="54" t="s">
        <v>328</v>
      </c>
      <c r="B66" s="55" t="s">
        <v>582</v>
      </c>
      <c r="C66" s="225">
        <f>VLOOKUP($A66,与件データ!$A$9:$F$115,5,FALSE)</f>
        <v>0</v>
      </c>
      <c r="D66" s="225">
        <f t="shared" si="18"/>
        <v>0</v>
      </c>
      <c r="E66" s="225">
        <f t="shared" si="22"/>
        <v>0</v>
      </c>
      <c r="F66" s="225">
        <f t="shared" si="19"/>
        <v>0</v>
      </c>
      <c r="G66" s="225">
        <f t="shared" si="23"/>
        <v>0</v>
      </c>
      <c r="H66" s="225">
        <f t="shared" si="24"/>
        <v>0</v>
      </c>
      <c r="I66" s="225">
        <f t="shared" si="25"/>
        <v>0</v>
      </c>
      <c r="J66" s="225">
        <f t="shared" si="26"/>
        <v>0</v>
      </c>
      <c r="K66" s="225">
        <f t="shared" si="27"/>
        <v>0</v>
      </c>
      <c r="L66" s="225">
        <f t="shared" si="28"/>
        <v>0</v>
      </c>
      <c r="M66" s="225">
        <f t="shared" si="29"/>
        <v>0</v>
      </c>
      <c r="N66" s="225">
        <f t="shared" si="30"/>
        <v>0</v>
      </c>
      <c r="O66" s="225">
        <f>VLOOKUP($A66,与件データ!$A$9:$F$115,6,FALSE)</f>
        <v>0</v>
      </c>
      <c r="P66" s="225">
        <f t="shared" si="20"/>
        <v>0</v>
      </c>
      <c r="Q66" s="225">
        <f t="shared" si="31"/>
        <v>0</v>
      </c>
      <c r="R66" s="225">
        <f t="shared" si="21"/>
        <v>0</v>
      </c>
      <c r="S66" s="225">
        <f t="shared" si="32"/>
        <v>0</v>
      </c>
      <c r="T66" s="225">
        <f t="shared" si="33"/>
        <v>0</v>
      </c>
      <c r="U66" s="225">
        <f t="shared" si="34"/>
        <v>0</v>
      </c>
      <c r="V66" s="225">
        <f t="shared" si="35"/>
        <v>0</v>
      </c>
      <c r="W66" s="225">
        <f t="shared" si="36"/>
        <v>0</v>
      </c>
      <c r="X66" s="225">
        <f t="shared" si="37"/>
        <v>0</v>
      </c>
      <c r="Y66" s="225">
        <f t="shared" si="38"/>
        <v>0</v>
      </c>
      <c r="Z66" s="225">
        <f t="shared" si="39"/>
        <v>0</v>
      </c>
      <c r="AA66" s="432">
        <v>1</v>
      </c>
      <c r="AB66" s="432">
        <v>3.1274647726266494E-2</v>
      </c>
      <c r="AC66" s="432">
        <v>1.0151483194897205E-4</v>
      </c>
      <c r="AD66" s="432">
        <v>9.8365787129913122E-3</v>
      </c>
      <c r="AE66" s="432">
        <v>2.6768184104901441E-3</v>
      </c>
      <c r="AF66" s="432">
        <v>6.2159916353863502E-5</v>
      </c>
      <c r="AG66" s="432">
        <v>9.7771553967284991E-4</v>
      </c>
      <c r="AH66" s="432">
        <v>1.1723073532900546E-3</v>
      </c>
      <c r="AI66" s="432">
        <v>0.95389825750898627</v>
      </c>
    </row>
    <row r="67" spans="1:35">
      <c r="A67" s="54" t="s">
        <v>329</v>
      </c>
      <c r="B67" s="55" t="s">
        <v>583</v>
      </c>
      <c r="C67" s="225">
        <f>VLOOKUP($A67,与件データ!$A$9:$F$115,5,FALSE)</f>
        <v>0</v>
      </c>
      <c r="D67" s="225">
        <f t="shared" si="18"/>
        <v>0</v>
      </c>
      <c r="E67" s="225">
        <f t="shared" si="22"/>
        <v>0</v>
      </c>
      <c r="F67" s="225">
        <f t="shared" si="19"/>
        <v>0</v>
      </c>
      <c r="G67" s="225">
        <f t="shared" si="23"/>
        <v>0</v>
      </c>
      <c r="H67" s="225">
        <f t="shared" si="24"/>
        <v>0</v>
      </c>
      <c r="I67" s="225">
        <f t="shared" si="25"/>
        <v>0</v>
      </c>
      <c r="J67" s="225">
        <f t="shared" si="26"/>
        <v>0</v>
      </c>
      <c r="K67" s="225">
        <f t="shared" si="27"/>
        <v>0</v>
      </c>
      <c r="L67" s="225">
        <f t="shared" si="28"/>
        <v>0</v>
      </c>
      <c r="M67" s="225">
        <f t="shared" si="29"/>
        <v>0</v>
      </c>
      <c r="N67" s="225">
        <f t="shared" si="30"/>
        <v>0</v>
      </c>
      <c r="O67" s="225">
        <f>VLOOKUP($A67,与件データ!$A$9:$F$115,6,FALSE)</f>
        <v>0</v>
      </c>
      <c r="P67" s="225">
        <f t="shared" si="20"/>
        <v>0</v>
      </c>
      <c r="Q67" s="225">
        <f t="shared" si="31"/>
        <v>0</v>
      </c>
      <c r="R67" s="225">
        <f t="shared" si="21"/>
        <v>0</v>
      </c>
      <c r="S67" s="225">
        <f t="shared" si="32"/>
        <v>0</v>
      </c>
      <c r="T67" s="225">
        <f t="shared" si="33"/>
        <v>0</v>
      </c>
      <c r="U67" s="225">
        <f t="shared" si="34"/>
        <v>0</v>
      </c>
      <c r="V67" s="225">
        <f t="shared" si="35"/>
        <v>0</v>
      </c>
      <c r="W67" s="225">
        <f t="shared" si="36"/>
        <v>0</v>
      </c>
      <c r="X67" s="225">
        <f t="shared" si="37"/>
        <v>0</v>
      </c>
      <c r="Y67" s="225">
        <f t="shared" si="38"/>
        <v>0</v>
      </c>
      <c r="Z67" s="225">
        <f t="shared" si="39"/>
        <v>0</v>
      </c>
      <c r="AA67" s="432">
        <v>1</v>
      </c>
      <c r="AB67" s="432">
        <v>7.4733369826751314E-2</v>
      </c>
      <c r="AC67" s="432">
        <v>8.6204924356836662E-6</v>
      </c>
      <c r="AD67" s="432">
        <v>2.8460887333810999E-3</v>
      </c>
      <c r="AE67" s="432">
        <v>8.8194268765071359E-5</v>
      </c>
      <c r="AF67" s="432">
        <v>0</v>
      </c>
      <c r="AG67" s="432">
        <v>1.8235657075484679E-4</v>
      </c>
      <c r="AH67" s="432">
        <v>2.9276518541187222E-4</v>
      </c>
      <c r="AI67" s="432">
        <v>0.92184860492250009</v>
      </c>
    </row>
    <row r="68" spans="1:35">
      <c r="A68" s="54" t="s">
        <v>330</v>
      </c>
      <c r="B68" s="55" t="s">
        <v>584</v>
      </c>
      <c r="C68" s="225">
        <f>VLOOKUP($A68,与件データ!$A$9:$F$115,5,FALSE)</f>
        <v>0</v>
      </c>
      <c r="D68" s="225">
        <f>-N68</f>
        <v>0</v>
      </c>
      <c r="E68" s="225">
        <f t="shared" si="22"/>
        <v>0</v>
      </c>
      <c r="F68" s="225">
        <f>SUM(C68:E68)</f>
        <v>0</v>
      </c>
      <c r="G68" s="225">
        <f t="shared" si="23"/>
        <v>0</v>
      </c>
      <c r="H68" s="225">
        <f t="shared" si="24"/>
        <v>0</v>
      </c>
      <c r="I68" s="225">
        <f t="shared" si="25"/>
        <v>0</v>
      </c>
      <c r="J68" s="225">
        <f t="shared" si="26"/>
        <v>0</v>
      </c>
      <c r="K68" s="225">
        <f t="shared" si="27"/>
        <v>0</v>
      </c>
      <c r="L68" s="225">
        <f t="shared" si="28"/>
        <v>0</v>
      </c>
      <c r="M68" s="225">
        <f t="shared" si="29"/>
        <v>0</v>
      </c>
      <c r="N68" s="225">
        <f t="shared" si="30"/>
        <v>0</v>
      </c>
      <c r="O68" s="225">
        <f>VLOOKUP($A68,与件データ!$A$9:$F$115,6,FALSE)</f>
        <v>0</v>
      </c>
      <c r="P68" s="225">
        <f t="shared" si="20"/>
        <v>0</v>
      </c>
      <c r="Q68" s="225">
        <f t="shared" si="31"/>
        <v>0</v>
      </c>
      <c r="R68" s="225">
        <f t="shared" si="21"/>
        <v>0</v>
      </c>
      <c r="S68" s="225">
        <f t="shared" si="32"/>
        <v>0</v>
      </c>
      <c r="T68" s="225">
        <f t="shared" si="33"/>
        <v>0</v>
      </c>
      <c r="U68" s="225">
        <f t="shared" si="34"/>
        <v>0</v>
      </c>
      <c r="V68" s="225">
        <f t="shared" si="35"/>
        <v>0</v>
      </c>
      <c r="W68" s="225">
        <f t="shared" si="36"/>
        <v>0</v>
      </c>
      <c r="X68" s="225">
        <f t="shared" si="37"/>
        <v>0</v>
      </c>
      <c r="Y68" s="225">
        <f t="shared" si="38"/>
        <v>0</v>
      </c>
      <c r="Z68" s="225">
        <f t="shared" si="39"/>
        <v>0</v>
      </c>
      <c r="AA68" s="432">
        <v>1</v>
      </c>
      <c r="AB68" s="432">
        <v>0.10933287481096553</v>
      </c>
      <c r="AC68" s="432">
        <v>3.3775085128566835E-5</v>
      </c>
      <c r="AD68" s="432">
        <v>8.8808004139568006E-3</v>
      </c>
      <c r="AE68" s="432">
        <v>5.6014004817116691E-4</v>
      </c>
      <c r="AF68" s="432">
        <v>6.7111532787931505E-5</v>
      </c>
      <c r="AG68" s="432">
        <v>7.4670718507182179E-4</v>
      </c>
      <c r="AH68" s="432">
        <v>8.546120024955548E-4</v>
      </c>
      <c r="AI68" s="432">
        <v>0.87952397892142264</v>
      </c>
    </row>
    <row r="69" spans="1:35">
      <c r="A69" s="59" t="s">
        <v>331</v>
      </c>
      <c r="B69" s="60" t="s">
        <v>585</v>
      </c>
      <c r="C69" s="226">
        <f>VLOOKUP($A69,与件データ!$A$9:$F$115,5,FALSE)</f>
        <v>0</v>
      </c>
      <c r="D69" s="226">
        <f t="shared" si="18"/>
        <v>0</v>
      </c>
      <c r="E69" s="226">
        <f t="shared" si="22"/>
        <v>0</v>
      </c>
      <c r="F69" s="226">
        <f t="shared" si="19"/>
        <v>0</v>
      </c>
      <c r="G69" s="226">
        <f t="shared" si="23"/>
        <v>0</v>
      </c>
      <c r="H69" s="226">
        <f t="shared" si="24"/>
        <v>0</v>
      </c>
      <c r="I69" s="226">
        <f t="shared" si="25"/>
        <v>0</v>
      </c>
      <c r="J69" s="226">
        <f t="shared" si="26"/>
        <v>0</v>
      </c>
      <c r="K69" s="226">
        <f t="shared" si="27"/>
        <v>0</v>
      </c>
      <c r="L69" s="226">
        <f t="shared" si="28"/>
        <v>0</v>
      </c>
      <c r="M69" s="226">
        <f t="shared" si="29"/>
        <v>0</v>
      </c>
      <c r="N69" s="226">
        <f t="shared" si="30"/>
        <v>0</v>
      </c>
      <c r="O69" s="226">
        <f>VLOOKUP($A69,与件データ!$A$9:$F$115,6,FALSE)</f>
        <v>0</v>
      </c>
      <c r="P69" s="226">
        <f t="shared" si="20"/>
        <v>0</v>
      </c>
      <c r="Q69" s="226">
        <f t="shared" si="31"/>
        <v>0</v>
      </c>
      <c r="R69" s="226">
        <f t="shared" si="21"/>
        <v>0</v>
      </c>
      <c r="S69" s="226">
        <f t="shared" si="32"/>
        <v>0</v>
      </c>
      <c r="T69" s="226">
        <f t="shared" si="33"/>
        <v>0</v>
      </c>
      <c r="U69" s="226">
        <f t="shared" si="34"/>
        <v>0</v>
      </c>
      <c r="V69" s="226">
        <f t="shared" si="35"/>
        <v>0</v>
      </c>
      <c r="W69" s="226">
        <f t="shared" si="36"/>
        <v>0</v>
      </c>
      <c r="X69" s="226">
        <f t="shared" si="37"/>
        <v>0</v>
      </c>
      <c r="Y69" s="226">
        <f t="shared" si="38"/>
        <v>0</v>
      </c>
      <c r="Z69" s="226">
        <f t="shared" si="39"/>
        <v>0</v>
      </c>
      <c r="AA69" s="433">
        <v>1</v>
      </c>
      <c r="AB69" s="433">
        <v>0.44879532330239424</v>
      </c>
      <c r="AC69" s="433">
        <v>8.7675986868814956E-5</v>
      </c>
      <c r="AD69" s="433">
        <v>3.8277262740141503E-2</v>
      </c>
      <c r="AE69" s="433">
        <v>6.7687589468377733E-4</v>
      </c>
      <c r="AF69" s="433">
        <v>1.3725826909807582E-4</v>
      </c>
      <c r="AG69" s="433">
        <v>2.5777603942257893E-3</v>
      </c>
      <c r="AH69" s="433">
        <v>1.382430043200507E-3</v>
      </c>
      <c r="AI69" s="433">
        <v>0.50806541336938726</v>
      </c>
    </row>
    <row r="70" spans="1:35">
      <c r="A70" s="64" t="s">
        <v>332</v>
      </c>
      <c r="B70" s="65" t="s">
        <v>586</v>
      </c>
      <c r="C70" s="225">
        <f>VLOOKUP($A70,与件データ!$A$9:$F$115,5,FALSE)</f>
        <v>0</v>
      </c>
      <c r="D70" s="225">
        <f t="shared" si="18"/>
        <v>0</v>
      </c>
      <c r="E70" s="225">
        <f t="shared" si="22"/>
        <v>0</v>
      </c>
      <c r="F70" s="225">
        <f t="shared" si="19"/>
        <v>0</v>
      </c>
      <c r="G70" s="225">
        <f t="shared" si="23"/>
        <v>0</v>
      </c>
      <c r="H70" s="225">
        <f t="shared" si="24"/>
        <v>0</v>
      </c>
      <c r="I70" s="225">
        <f t="shared" si="25"/>
        <v>0</v>
      </c>
      <c r="J70" s="225">
        <f t="shared" si="26"/>
        <v>0</v>
      </c>
      <c r="K70" s="225">
        <f t="shared" si="27"/>
        <v>0</v>
      </c>
      <c r="L70" s="225">
        <f t="shared" si="28"/>
        <v>0</v>
      </c>
      <c r="M70" s="225">
        <f t="shared" si="29"/>
        <v>0</v>
      </c>
      <c r="N70" s="225">
        <f t="shared" si="30"/>
        <v>0</v>
      </c>
      <c r="O70" s="225">
        <f>VLOOKUP($A70,与件データ!$A$9:$F$115,6,FALSE)</f>
        <v>0</v>
      </c>
      <c r="P70" s="225">
        <f t="shared" si="20"/>
        <v>0</v>
      </c>
      <c r="Q70" s="225">
        <f t="shared" si="31"/>
        <v>0</v>
      </c>
      <c r="R70" s="225">
        <f t="shared" si="21"/>
        <v>0</v>
      </c>
      <c r="S70" s="225">
        <f t="shared" si="32"/>
        <v>0</v>
      </c>
      <c r="T70" s="225">
        <f t="shared" si="33"/>
        <v>0</v>
      </c>
      <c r="U70" s="225">
        <f t="shared" si="34"/>
        <v>0</v>
      </c>
      <c r="V70" s="225">
        <f t="shared" si="35"/>
        <v>0</v>
      </c>
      <c r="W70" s="225">
        <f t="shared" si="36"/>
        <v>0</v>
      </c>
      <c r="X70" s="225">
        <f t="shared" si="37"/>
        <v>0</v>
      </c>
      <c r="Y70" s="225">
        <f t="shared" si="38"/>
        <v>0</v>
      </c>
      <c r="Z70" s="225">
        <f t="shared" si="39"/>
        <v>0</v>
      </c>
      <c r="AA70" s="432">
        <v>1</v>
      </c>
      <c r="AB70" s="432">
        <v>0</v>
      </c>
      <c r="AC70" s="432">
        <v>0</v>
      </c>
      <c r="AD70" s="432">
        <v>0</v>
      </c>
      <c r="AE70" s="432">
        <v>0</v>
      </c>
      <c r="AF70" s="432">
        <v>0</v>
      </c>
      <c r="AG70" s="432">
        <v>0</v>
      </c>
      <c r="AH70" s="432">
        <v>0</v>
      </c>
      <c r="AI70" s="432">
        <v>1</v>
      </c>
    </row>
    <row r="71" spans="1:35">
      <c r="A71" s="54" t="s">
        <v>333</v>
      </c>
      <c r="B71" s="55" t="s">
        <v>587</v>
      </c>
      <c r="C71" s="225">
        <f>VLOOKUP($A71,与件データ!$A$9:$F$115,5,FALSE)</f>
        <v>0</v>
      </c>
      <c r="D71" s="225">
        <f t="shared" si="18"/>
        <v>0</v>
      </c>
      <c r="E71" s="225">
        <f t="shared" si="22"/>
        <v>0</v>
      </c>
      <c r="F71" s="225">
        <f t="shared" si="19"/>
        <v>0</v>
      </c>
      <c r="G71" s="225">
        <f t="shared" si="23"/>
        <v>0</v>
      </c>
      <c r="H71" s="225">
        <f t="shared" si="24"/>
        <v>0</v>
      </c>
      <c r="I71" s="225">
        <f t="shared" si="25"/>
        <v>0</v>
      </c>
      <c r="J71" s="225">
        <f t="shared" si="26"/>
        <v>0</v>
      </c>
      <c r="K71" s="225">
        <f t="shared" si="27"/>
        <v>0</v>
      </c>
      <c r="L71" s="225">
        <f t="shared" si="28"/>
        <v>0</v>
      </c>
      <c r="M71" s="225">
        <f t="shared" si="29"/>
        <v>0</v>
      </c>
      <c r="N71" s="225">
        <f t="shared" si="30"/>
        <v>0</v>
      </c>
      <c r="O71" s="225">
        <f>VLOOKUP($A71,与件データ!$A$9:$F$115,6,FALSE)</f>
        <v>0</v>
      </c>
      <c r="P71" s="225">
        <f t="shared" si="20"/>
        <v>0</v>
      </c>
      <c r="Q71" s="225">
        <f t="shared" si="31"/>
        <v>0</v>
      </c>
      <c r="R71" s="225">
        <f t="shared" si="21"/>
        <v>0</v>
      </c>
      <c r="S71" s="225">
        <f t="shared" si="32"/>
        <v>0</v>
      </c>
      <c r="T71" s="225">
        <f t="shared" si="33"/>
        <v>0</v>
      </c>
      <c r="U71" s="225">
        <f t="shared" si="34"/>
        <v>0</v>
      </c>
      <c r="V71" s="225">
        <f t="shared" si="35"/>
        <v>0</v>
      </c>
      <c r="W71" s="225">
        <f t="shared" si="36"/>
        <v>0</v>
      </c>
      <c r="X71" s="225">
        <f t="shared" si="37"/>
        <v>0</v>
      </c>
      <c r="Y71" s="225">
        <f t="shared" si="38"/>
        <v>0</v>
      </c>
      <c r="Z71" s="225">
        <f t="shared" si="39"/>
        <v>0</v>
      </c>
      <c r="AA71" s="432">
        <v>1</v>
      </c>
      <c r="AB71" s="432">
        <v>0</v>
      </c>
      <c r="AC71" s="432">
        <v>0</v>
      </c>
      <c r="AD71" s="432">
        <v>0</v>
      </c>
      <c r="AE71" s="432">
        <v>0</v>
      </c>
      <c r="AF71" s="432">
        <v>0</v>
      </c>
      <c r="AG71" s="432">
        <v>0</v>
      </c>
      <c r="AH71" s="432">
        <v>0</v>
      </c>
      <c r="AI71" s="432">
        <v>1</v>
      </c>
    </row>
    <row r="72" spans="1:35">
      <c r="A72" s="54" t="s">
        <v>334</v>
      </c>
      <c r="B72" s="55" t="s">
        <v>588</v>
      </c>
      <c r="C72" s="225">
        <f>VLOOKUP($A72,与件データ!$A$9:$F$115,5,FALSE)</f>
        <v>0</v>
      </c>
      <c r="D72" s="225">
        <f t="shared" si="18"/>
        <v>0</v>
      </c>
      <c r="E72" s="225">
        <f t="shared" si="22"/>
        <v>0</v>
      </c>
      <c r="F72" s="225">
        <f t="shared" si="19"/>
        <v>0</v>
      </c>
      <c r="G72" s="225">
        <f t="shared" si="23"/>
        <v>0</v>
      </c>
      <c r="H72" s="225">
        <f t="shared" si="24"/>
        <v>0</v>
      </c>
      <c r="I72" s="225">
        <f t="shared" si="25"/>
        <v>0</v>
      </c>
      <c r="J72" s="225">
        <f t="shared" si="26"/>
        <v>0</v>
      </c>
      <c r="K72" s="225">
        <f t="shared" si="27"/>
        <v>0</v>
      </c>
      <c r="L72" s="225">
        <f t="shared" si="28"/>
        <v>0</v>
      </c>
      <c r="M72" s="225">
        <f t="shared" si="29"/>
        <v>0</v>
      </c>
      <c r="N72" s="225">
        <f t="shared" si="30"/>
        <v>0</v>
      </c>
      <c r="O72" s="225">
        <f>VLOOKUP($A72,与件データ!$A$9:$F$115,6,FALSE)</f>
        <v>0</v>
      </c>
      <c r="P72" s="225">
        <f t="shared" si="20"/>
        <v>0</v>
      </c>
      <c r="Q72" s="225">
        <f t="shared" si="31"/>
        <v>0</v>
      </c>
      <c r="R72" s="225">
        <f t="shared" si="21"/>
        <v>0</v>
      </c>
      <c r="S72" s="225">
        <f t="shared" si="32"/>
        <v>0</v>
      </c>
      <c r="T72" s="225">
        <f t="shared" si="33"/>
        <v>0</v>
      </c>
      <c r="U72" s="225">
        <f t="shared" si="34"/>
        <v>0</v>
      </c>
      <c r="V72" s="225">
        <f t="shared" si="35"/>
        <v>0</v>
      </c>
      <c r="W72" s="225">
        <f t="shared" si="36"/>
        <v>0</v>
      </c>
      <c r="X72" s="225">
        <f t="shared" si="37"/>
        <v>0</v>
      </c>
      <c r="Y72" s="225">
        <f t="shared" si="38"/>
        <v>0</v>
      </c>
      <c r="Z72" s="225">
        <f t="shared" si="39"/>
        <v>0</v>
      </c>
      <c r="AA72" s="432">
        <v>1</v>
      </c>
      <c r="AB72" s="432">
        <v>0</v>
      </c>
      <c r="AC72" s="432">
        <v>0</v>
      </c>
      <c r="AD72" s="432">
        <v>0</v>
      </c>
      <c r="AE72" s="432">
        <v>0</v>
      </c>
      <c r="AF72" s="432">
        <v>0</v>
      </c>
      <c r="AG72" s="432">
        <v>0</v>
      </c>
      <c r="AH72" s="432">
        <v>0</v>
      </c>
      <c r="AI72" s="432">
        <v>1</v>
      </c>
    </row>
    <row r="73" spans="1:35">
      <c r="A73" s="54" t="s">
        <v>335</v>
      </c>
      <c r="B73" s="55" t="s">
        <v>589</v>
      </c>
      <c r="C73" s="225">
        <f>VLOOKUP($A73,与件データ!$A$9:$F$115,5,FALSE)</f>
        <v>0</v>
      </c>
      <c r="D73" s="225">
        <f>-N73</f>
        <v>0</v>
      </c>
      <c r="E73" s="225">
        <f t="shared" si="22"/>
        <v>0</v>
      </c>
      <c r="F73" s="225">
        <f>SUM(C73:E73)</f>
        <v>0</v>
      </c>
      <c r="G73" s="225">
        <f t="shared" si="23"/>
        <v>0</v>
      </c>
      <c r="H73" s="225">
        <f t="shared" si="24"/>
        <v>0</v>
      </c>
      <c r="I73" s="225">
        <f t="shared" si="25"/>
        <v>0</v>
      </c>
      <c r="J73" s="225">
        <f t="shared" si="26"/>
        <v>0</v>
      </c>
      <c r="K73" s="225">
        <f t="shared" si="27"/>
        <v>0</v>
      </c>
      <c r="L73" s="225">
        <f t="shared" si="28"/>
        <v>0</v>
      </c>
      <c r="M73" s="225">
        <f t="shared" si="29"/>
        <v>0</v>
      </c>
      <c r="N73" s="225">
        <f t="shared" si="30"/>
        <v>0</v>
      </c>
      <c r="O73" s="225">
        <f>VLOOKUP($A73,与件データ!$A$9:$F$115,6,FALSE)</f>
        <v>0</v>
      </c>
      <c r="P73" s="225">
        <f t="shared" si="20"/>
        <v>0</v>
      </c>
      <c r="Q73" s="225">
        <f t="shared" si="31"/>
        <v>0</v>
      </c>
      <c r="R73" s="225">
        <f t="shared" si="21"/>
        <v>0</v>
      </c>
      <c r="S73" s="225">
        <f t="shared" si="32"/>
        <v>0</v>
      </c>
      <c r="T73" s="225">
        <f t="shared" si="33"/>
        <v>0</v>
      </c>
      <c r="U73" s="225">
        <f t="shared" si="34"/>
        <v>0</v>
      </c>
      <c r="V73" s="225">
        <f t="shared" si="35"/>
        <v>0</v>
      </c>
      <c r="W73" s="225">
        <f t="shared" si="36"/>
        <v>0</v>
      </c>
      <c r="X73" s="225">
        <f t="shared" si="37"/>
        <v>0</v>
      </c>
      <c r="Y73" s="225">
        <f t="shared" si="38"/>
        <v>0</v>
      </c>
      <c r="Z73" s="225">
        <f t="shared" si="39"/>
        <v>0</v>
      </c>
      <c r="AA73" s="432">
        <v>1</v>
      </c>
      <c r="AB73" s="432">
        <v>0</v>
      </c>
      <c r="AC73" s="432">
        <v>0</v>
      </c>
      <c r="AD73" s="432">
        <v>0</v>
      </c>
      <c r="AE73" s="432">
        <v>0</v>
      </c>
      <c r="AF73" s="432">
        <v>0</v>
      </c>
      <c r="AG73" s="432">
        <v>0</v>
      </c>
      <c r="AH73" s="432">
        <v>0</v>
      </c>
      <c r="AI73" s="432">
        <v>1</v>
      </c>
    </row>
    <row r="74" spans="1:35">
      <c r="A74" s="59" t="s">
        <v>336</v>
      </c>
      <c r="B74" s="60" t="s">
        <v>590</v>
      </c>
      <c r="C74" s="226">
        <f>VLOOKUP($A74,与件データ!$A$9:$F$115,5,FALSE)</f>
        <v>0</v>
      </c>
      <c r="D74" s="226">
        <f t="shared" ref="D74:D116" si="40">-N74</f>
        <v>0</v>
      </c>
      <c r="E74" s="226">
        <f t="shared" ref="E74:E105" si="41">IF(ISERROR(HLOOKUP($A74,$G$6:$M$117,112,FALSE)),0,HLOOKUP($A74,$G$6:$M$117,112,FALSE))</f>
        <v>0</v>
      </c>
      <c r="F74" s="226">
        <f t="shared" ref="F74:F116" si="42">SUM(C74:E74)</f>
        <v>0</v>
      </c>
      <c r="G74" s="226">
        <f t="shared" ref="G74:G105" si="43">$C74*AB74</f>
        <v>0</v>
      </c>
      <c r="H74" s="226">
        <f t="shared" ref="H74:H105" si="44">$C74*AC74</f>
        <v>0</v>
      </c>
      <c r="I74" s="226">
        <f t="shared" ref="I74:I105" si="45">$C74*AD74</f>
        <v>0</v>
      </c>
      <c r="J74" s="226">
        <f t="shared" ref="J74:J105" si="46">$C74*AE74</f>
        <v>0</v>
      </c>
      <c r="K74" s="226">
        <f t="shared" ref="K74:K105" si="47">$C74*AF74</f>
        <v>0</v>
      </c>
      <c r="L74" s="226">
        <f t="shared" ref="L74:L105" si="48">$C74*AG74</f>
        <v>0</v>
      </c>
      <c r="M74" s="226">
        <f t="shared" ref="M74:M105" si="49">$C74*AH74</f>
        <v>0</v>
      </c>
      <c r="N74" s="226">
        <f t="shared" ref="N74:N105" si="50">SUM(G74:M74)</f>
        <v>0</v>
      </c>
      <c r="O74" s="226">
        <f>VLOOKUP($A74,与件データ!$A$9:$F$115,6,FALSE)</f>
        <v>0</v>
      </c>
      <c r="P74" s="226">
        <f t="shared" ref="P74:P116" si="51">-Z74</f>
        <v>0</v>
      </c>
      <c r="Q74" s="226">
        <f t="shared" ref="Q74:Q105" si="52">IF(ISERROR(HLOOKUP($A74,$S$6:$Y$117,112,FALSE)),0,HLOOKUP($A74,$S$6:$Y$117,112,FALSE))</f>
        <v>0</v>
      </c>
      <c r="R74" s="226">
        <f t="shared" ref="R74:R116" si="53">SUM(O74:Q74)</f>
        <v>0</v>
      </c>
      <c r="S74" s="226">
        <f t="shared" ref="S74:S105" si="54">$O74*AB74</f>
        <v>0</v>
      </c>
      <c r="T74" s="226">
        <f t="shared" ref="T74:T105" si="55">$O74*AC74</f>
        <v>0</v>
      </c>
      <c r="U74" s="226">
        <f t="shared" ref="U74:U105" si="56">$O74*AD74</f>
        <v>0</v>
      </c>
      <c r="V74" s="226">
        <f t="shared" ref="V74:V105" si="57">$O74*AE74</f>
        <v>0</v>
      </c>
      <c r="W74" s="226">
        <f t="shared" ref="W74:W105" si="58">$O74*AF74</f>
        <v>0</v>
      </c>
      <c r="X74" s="226">
        <f t="shared" ref="X74:X105" si="59">$O74*AG74</f>
        <v>0</v>
      </c>
      <c r="Y74" s="226">
        <f t="shared" ref="Y74:Y105" si="60">$O74*AH74</f>
        <v>0</v>
      </c>
      <c r="Z74" s="226">
        <f t="shared" ref="Z74:Z105" si="61">SUM(S74:Y74)</f>
        <v>0</v>
      </c>
      <c r="AA74" s="433">
        <v>1</v>
      </c>
      <c r="AB74" s="433">
        <v>0</v>
      </c>
      <c r="AC74" s="433">
        <v>0</v>
      </c>
      <c r="AD74" s="433">
        <v>0</v>
      </c>
      <c r="AE74" s="433">
        <v>0</v>
      </c>
      <c r="AF74" s="433">
        <v>0</v>
      </c>
      <c r="AG74" s="433">
        <v>0</v>
      </c>
      <c r="AH74" s="433">
        <v>0</v>
      </c>
      <c r="AI74" s="433">
        <v>1</v>
      </c>
    </row>
    <row r="75" spans="1:35">
      <c r="A75" s="64" t="s">
        <v>337</v>
      </c>
      <c r="B75" s="65" t="s">
        <v>591</v>
      </c>
      <c r="C75" s="225">
        <f>VLOOKUP($A75,与件データ!$A$9:$F$115,5,FALSE)</f>
        <v>0</v>
      </c>
      <c r="D75" s="225">
        <f t="shared" si="40"/>
        <v>0</v>
      </c>
      <c r="E75" s="225">
        <f t="shared" si="41"/>
        <v>0</v>
      </c>
      <c r="F75" s="225">
        <f t="shared" si="42"/>
        <v>0</v>
      </c>
      <c r="G75" s="225">
        <f t="shared" si="43"/>
        <v>0</v>
      </c>
      <c r="H75" s="225">
        <f t="shared" si="44"/>
        <v>0</v>
      </c>
      <c r="I75" s="225">
        <f t="shared" si="45"/>
        <v>0</v>
      </c>
      <c r="J75" s="225">
        <f t="shared" si="46"/>
        <v>0</v>
      </c>
      <c r="K75" s="225">
        <f t="shared" si="47"/>
        <v>0</v>
      </c>
      <c r="L75" s="225">
        <f t="shared" si="48"/>
        <v>0</v>
      </c>
      <c r="M75" s="225">
        <f t="shared" si="49"/>
        <v>0</v>
      </c>
      <c r="N75" s="225">
        <f t="shared" si="50"/>
        <v>0</v>
      </c>
      <c r="O75" s="225">
        <f>VLOOKUP($A75,与件データ!$A$9:$F$115,6,FALSE)</f>
        <v>0</v>
      </c>
      <c r="P75" s="225">
        <f t="shared" si="51"/>
        <v>0</v>
      </c>
      <c r="Q75" s="225">
        <f t="shared" si="52"/>
        <v>0</v>
      </c>
      <c r="R75" s="225">
        <f t="shared" si="53"/>
        <v>0</v>
      </c>
      <c r="S75" s="225">
        <f t="shared" si="54"/>
        <v>0</v>
      </c>
      <c r="T75" s="225">
        <f t="shared" si="55"/>
        <v>0</v>
      </c>
      <c r="U75" s="225">
        <f t="shared" si="56"/>
        <v>0</v>
      </c>
      <c r="V75" s="225">
        <f t="shared" si="57"/>
        <v>0</v>
      </c>
      <c r="W75" s="225">
        <f t="shared" si="58"/>
        <v>0</v>
      </c>
      <c r="X75" s="225">
        <f t="shared" si="59"/>
        <v>0</v>
      </c>
      <c r="Y75" s="225">
        <f t="shared" si="60"/>
        <v>0</v>
      </c>
      <c r="Z75" s="225">
        <f t="shared" si="61"/>
        <v>0</v>
      </c>
      <c r="AA75" s="432">
        <v>1</v>
      </c>
      <c r="AB75" s="432">
        <v>0</v>
      </c>
      <c r="AC75" s="432">
        <v>0</v>
      </c>
      <c r="AD75" s="432">
        <v>0</v>
      </c>
      <c r="AE75" s="432">
        <v>0</v>
      </c>
      <c r="AF75" s="432">
        <v>0</v>
      </c>
      <c r="AG75" s="432">
        <v>0</v>
      </c>
      <c r="AH75" s="432">
        <v>0</v>
      </c>
      <c r="AI75" s="432">
        <v>1</v>
      </c>
    </row>
    <row r="76" spans="1:35">
      <c r="A76" s="54" t="s">
        <v>338</v>
      </c>
      <c r="B76" s="55" t="s">
        <v>592</v>
      </c>
      <c r="C76" s="225">
        <f>VLOOKUP($A76,与件データ!$A$9:$F$115,5,FALSE)</f>
        <v>0</v>
      </c>
      <c r="D76" s="225">
        <f t="shared" si="40"/>
        <v>0</v>
      </c>
      <c r="E76" s="225">
        <f t="shared" si="41"/>
        <v>0</v>
      </c>
      <c r="F76" s="225">
        <f t="shared" si="42"/>
        <v>0</v>
      </c>
      <c r="G76" s="225">
        <f t="shared" si="43"/>
        <v>0</v>
      </c>
      <c r="H76" s="225">
        <f t="shared" si="44"/>
        <v>0</v>
      </c>
      <c r="I76" s="225">
        <f t="shared" si="45"/>
        <v>0</v>
      </c>
      <c r="J76" s="225">
        <f t="shared" si="46"/>
        <v>0</v>
      </c>
      <c r="K76" s="225">
        <f t="shared" si="47"/>
        <v>0</v>
      </c>
      <c r="L76" s="225">
        <f t="shared" si="48"/>
        <v>0</v>
      </c>
      <c r="M76" s="225">
        <f t="shared" si="49"/>
        <v>0</v>
      </c>
      <c r="N76" s="225">
        <f t="shared" si="50"/>
        <v>0</v>
      </c>
      <c r="O76" s="225">
        <f>VLOOKUP($A76,与件データ!$A$9:$F$115,6,FALSE)</f>
        <v>0</v>
      </c>
      <c r="P76" s="225">
        <f t="shared" si="51"/>
        <v>0</v>
      </c>
      <c r="Q76" s="225">
        <f t="shared" si="52"/>
        <v>0</v>
      </c>
      <c r="R76" s="225">
        <f t="shared" si="53"/>
        <v>0</v>
      </c>
      <c r="S76" s="225">
        <f t="shared" si="54"/>
        <v>0</v>
      </c>
      <c r="T76" s="225">
        <f t="shared" si="55"/>
        <v>0</v>
      </c>
      <c r="U76" s="225">
        <f t="shared" si="56"/>
        <v>0</v>
      </c>
      <c r="V76" s="225">
        <f t="shared" si="57"/>
        <v>0</v>
      </c>
      <c r="W76" s="225">
        <f t="shared" si="58"/>
        <v>0</v>
      </c>
      <c r="X76" s="225">
        <f t="shared" si="59"/>
        <v>0</v>
      </c>
      <c r="Y76" s="225">
        <f t="shared" si="60"/>
        <v>0</v>
      </c>
      <c r="Z76" s="225">
        <f t="shared" si="61"/>
        <v>0</v>
      </c>
      <c r="AA76" s="432">
        <v>1</v>
      </c>
      <c r="AB76" s="432">
        <v>0</v>
      </c>
      <c r="AC76" s="432">
        <v>0</v>
      </c>
      <c r="AD76" s="432">
        <v>0</v>
      </c>
      <c r="AE76" s="432">
        <v>0</v>
      </c>
      <c r="AF76" s="432">
        <v>0</v>
      </c>
      <c r="AG76" s="432">
        <v>0</v>
      </c>
      <c r="AH76" s="432">
        <v>0</v>
      </c>
      <c r="AI76" s="432">
        <v>1</v>
      </c>
    </row>
    <row r="77" spans="1:35">
      <c r="A77" s="54" t="s">
        <v>339</v>
      </c>
      <c r="B77" s="55" t="s">
        <v>593</v>
      </c>
      <c r="C77" s="225">
        <f>VLOOKUP($A77,与件データ!$A$9:$F$115,5,FALSE)</f>
        <v>0</v>
      </c>
      <c r="D77" s="225">
        <f t="shared" si="40"/>
        <v>0</v>
      </c>
      <c r="E77" s="225">
        <f t="shared" si="41"/>
        <v>0</v>
      </c>
      <c r="F77" s="225">
        <f t="shared" si="42"/>
        <v>0</v>
      </c>
      <c r="G77" s="225">
        <f t="shared" si="43"/>
        <v>0</v>
      </c>
      <c r="H77" s="225">
        <f t="shared" si="44"/>
        <v>0</v>
      </c>
      <c r="I77" s="225">
        <f t="shared" si="45"/>
        <v>0</v>
      </c>
      <c r="J77" s="225">
        <f t="shared" si="46"/>
        <v>0</v>
      </c>
      <c r="K77" s="225">
        <f t="shared" si="47"/>
        <v>0</v>
      </c>
      <c r="L77" s="225">
        <f t="shared" si="48"/>
        <v>0</v>
      </c>
      <c r="M77" s="225">
        <f t="shared" si="49"/>
        <v>0</v>
      </c>
      <c r="N77" s="225">
        <f t="shared" si="50"/>
        <v>0</v>
      </c>
      <c r="O77" s="225">
        <f>VLOOKUP($A77,与件データ!$A$9:$F$115,6,FALSE)</f>
        <v>0</v>
      </c>
      <c r="P77" s="225">
        <f t="shared" si="51"/>
        <v>0</v>
      </c>
      <c r="Q77" s="225">
        <f t="shared" si="52"/>
        <v>0</v>
      </c>
      <c r="R77" s="225">
        <f t="shared" si="53"/>
        <v>0</v>
      </c>
      <c r="S77" s="225">
        <f t="shared" si="54"/>
        <v>0</v>
      </c>
      <c r="T77" s="225">
        <f t="shared" si="55"/>
        <v>0</v>
      </c>
      <c r="U77" s="225">
        <f t="shared" si="56"/>
        <v>0</v>
      </c>
      <c r="V77" s="225">
        <f t="shared" si="57"/>
        <v>0</v>
      </c>
      <c r="W77" s="225">
        <f t="shared" si="58"/>
        <v>0</v>
      </c>
      <c r="X77" s="225">
        <f t="shared" si="59"/>
        <v>0</v>
      </c>
      <c r="Y77" s="225">
        <f t="shared" si="60"/>
        <v>0</v>
      </c>
      <c r="Z77" s="225">
        <f t="shared" si="61"/>
        <v>0</v>
      </c>
      <c r="AA77" s="432">
        <v>1</v>
      </c>
      <c r="AB77" s="432">
        <v>0</v>
      </c>
      <c r="AC77" s="432">
        <v>0</v>
      </c>
      <c r="AD77" s="432">
        <v>0</v>
      </c>
      <c r="AE77" s="432">
        <v>0</v>
      </c>
      <c r="AF77" s="432">
        <v>0</v>
      </c>
      <c r="AG77" s="432">
        <v>0</v>
      </c>
      <c r="AH77" s="432">
        <v>0</v>
      </c>
      <c r="AI77" s="432">
        <v>1</v>
      </c>
    </row>
    <row r="78" spans="1:35">
      <c r="A78" s="54" t="s">
        <v>340</v>
      </c>
      <c r="B78" s="55" t="s">
        <v>594</v>
      </c>
      <c r="C78" s="225">
        <f>VLOOKUP($A78,与件データ!$A$9:$F$115,5,FALSE)</f>
        <v>0</v>
      </c>
      <c r="D78" s="225">
        <f t="shared" si="40"/>
        <v>0</v>
      </c>
      <c r="E78" s="225">
        <f t="shared" si="41"/>
        <v>0</v>
      </c>
      <c r="F78" s="225">
        <f t="shared" si="42"/>
        <v>0</v>
      </c>
      <c r="G78" s="225">
        <f t="shared" si="43"/>
        <v>0</v>
      </c>
      <c r="H78" s="225">
        <f t="shared" si="44"/>
        <v>0</v>
      </c>
      <c r="I78" s="225">
        <f t="shared" si="45"/>
        <v>0</v>
      </c>
      <c r="J78" s="225">
        <f t="shared" si="46"/>
        <v>0</v>
      </c>
      <c r="K78" s="225">
        <f t="shared" si="47"/>
        <v>0</v>
      </c>
      <c r="L78" s="225">
        <f t="shared" si="48"/>
        <v>0</v>
      </c>
      <c r="M78" s="225">
        <f t="shared" si="49"/>
        <v>0</v>
      </c>
      <c r="N78" s="225">
        <f t="shared" si="50"/>
        <v>0</v>
      </c>
      <c r="O78" s="225">
        <f>VLOOKUP($A78,与件データ!$A$9:$F$115,6,FALSE)</f>
        <v>0</v>
      </c>
      <c r="P78" s="225">
        <f t="shared" si="51"/>
        <v>0</v>
      </c>
      <c r="Q78" s="225">
        <f t="shared" si="52"/>
        <v>0</v>
      </c>
      <c r="R78" s="225">
        <f t="shared" si="53"/>
        <v>0</v>
      </c>
      <c r="S78" s="225">
        <f t="shared" si="54"/>
        <v>0</v>
      </c>
      <c r="T78" s="225">
        <f t="shared" si="55"/>
        <v>0</v>
      </c>
      <c r="U78" s="225">
        <f t="shared" si="56"/>
        <v>0</v>
      </c>
      <c r="V78" s="225">
        <f t="shared" si="57"/>
        <v>0</v>
      </c>
      <c r="W78" s="225">
        <f t="shared" si="58"/>
        <v>0</v>
      </c>
      <c r="X78" s="225">
        <f t="shared" si="59"/>
        <v>0</v>
      </c>
      <c r="Y78" s="225">
        <f t="shared" si="60"/>
        <v>0</v>
      </c>
      <c r="Z78" s="225">
        <f t="shared" si="61"/>
        <v>0</v>
      </c>
      <c r="AA78" s="432">
        <v>1</v>
      </c>
      <c r="AB78" s="432">
        <v>0</v>
      </c>
      <c r="AC78" s="432">
        <v>0</v>
      </c>
      <c r="AD78" s="432">
        <v>0</v>
      </c>
      <c r="AE78" s="432">
        <v>0</v>
      </c>
      <c r="AF78" s="432">
        <v>0</v>
      </c>
      <c r="AG78" s="432">
        <v>0</v>
      </c>
      <c r="AH78" s="432">
        <v>0</v>
      </c>
      <c r="AI78" s="432">
        <v>1</v>
      </c>
    </row>
    <row r="79" spans="1:35">
      <c r="A79" s="59" t="s">
        <v>341</v>
      </c>
      <c r="B79" s="60" t="s">
        <v>595</v>
      </c>
      <c r="C79" s="226">
        <f>VLOOKUP($A79,与件データ!$A$9:$F$115,5,FALSE)</f>
        <v>0</v>
      </c>
      <c r="D79" s="226">
        <f t="shared" si="40"/>
        <v>0</v>
      </c>
      <c r="E79" s="226">
        <f t="shared" si="41"/>
        <v>0</v>
      </c>
      <c r="F79" s="226">
        <f t="shared" si="42"/>
        <v>0</v>
      </c>
      <c r="G79" s="226">
        <f t="shared" si="43"/>
        <v>0</v>
      </c>
      <c r="H79" s="226">
        <f t="shared" si="44"/>
        <v>0</v>
      </c>
      <c r="I79" s="226">
        <f t="shared" si="45"/>
        <v>0</v>
      </c>
      <c r="J79" s="226">
        <f t="shared" si="46"/>
        <v>0</v>
      </c>
      <c r="K79" s="226">
        <f t="shared" si="47"/>
        <v>0</v>
      </c>
      <c r="L79" s="226">
        <f t="shared" si="48"/>
        <v>0</v>
      </c>
      <c r="M79" s="226">
        <f t="shared" si="49"/>
        <v>0</v>
      </c>
      <c r="N79" s="226">
        <f t="shared" si="50"/>
        <v>0</v>
      </c>
      <c r="O79" s="226">
        <f>VLOOKUP($A79,与件データ!$A$9:$F$115,6,FALSE)</f>
        <v>0</v>
      </c>
      <c r="P79" s="226">
        <f t="shared" si="51"/>
        <v>0</v>
      </c>
      <c r="Q79" s="226">
        <f t="shared" si="52"/>
        <v>0</v>
      </c>
      <c r="R79" s="226">
        <f t="shared" si="53"/>
        <v>0</v>
      </c>
      <c r="S79" s="226">
        <f t="shared" si="54"/>
        <v>0</v>
      </c>
      <c r="T79" s="226">
        <f t="shared" si="55"/>
        <v>0</v>
      </c>
      <c r="U79" s="226">
        <f t="shared" si="56"/>
        <v>0</v>
      </c>
      <c r="V79" s="226">
        <f t="shared" si="57"/>
        <v>0</v>
      </c>
      <c r="W79" s="226">
        <f t="shared" si="58"/>
        <v>0</v>
      </c>
      <c r="X79" s="226">
        <f t="shared" si="59"/>
        <v>0</v>
      </c>
      <c r="Y79" s="226">
        <f t="shared" si="60"/>
        <v>0</v>
      </c>
      <c r="Z79" s="226">
        <f t="shared" si="61"/>
        <v>0</v>
      </c>
      <c r="AA79" s="433">
        <v>1</v>
      </c>
      <c r="AB79" s="433">
        <v>-173.03459102907175</v>
      </c>
      <c r="AC79" s="433">
        <v>0</v>
      </c>
      <c r="AD79" s="433">
        <v>0</v>
      </c>
      <c r="AE79" s="433">
        <v>0</v>
      </c>
      <c r="AF79" s="433">
        <v>0</v>
      </c>
      <c r="AG79" s="433">
        <v>0</v>
      </c>
      <c r="AH79" s="433">
        <v>0</v>
      </c>
      <c r="AI79" s="433">
        <v>174.03459102907175</v>
      </c>
    </row>
    <row r="80" spans="1:35">
      <c r="A80" s="64" t="s">
        <v>342</v>
      </c>
      <c r="B80" s="65" t="s">
        <v>596</v>
      </c>
      <c r="C80" s="225">
        <f>VLOOKUP($A80,与件データ!$A$9:$F$115,5,FALSE)</f>
        <v>0</v>
      </c>
      <c r="D80" s="225">
        <f t="shared" si="40"/>
        <v>0</v>
      </c>
      <c r="E80" s="225">
        <f t="shared" si="41"/>
        <v>0</v>
      </c>
      <c r="F80" s="225">
        <f t="shared" si="42"/>
        <v>0</v>
      </c>
      <c r="G80" s="225">
        <f t="shared" si="43"/>
        <v>0</v>
      </c>
      <c r="H80" s="225">
        <f t="shared" si="44"/>
        <v>0</v>
      </c>
      <c r="I80" s="225">
        <f t="shared" si="45"/>
        <v>0</v>
      </c>
      <c r="J80" s="225">
        <f t="shared" si="46"/>
        <v>0</v>
      </c>
      <c r="K80" s="225">
        <f t="shared" si="47"/>
        <v>0</v>
      </c>
      <c r="L80" s="225">
        <f t="shared" si="48"/>
        <v>0</v>
      </c>
      <c r="M80" s="225">
        <f t="shared" si="49"/>
        <v>0</v>
      </c>
      <c r="N80" s="225">
        <f t="shared" si="50"/>
        <v>0</v>
      </c>
      <c r="O80" s="225">
        <f>VLOOKUP($A80,与件データ!$A$9:$F$115,6,FALSE)</f>
        <v>0</v>
      </c>
      <c r="P80" s="225">
        <f t="shared" si="51"/>
        <v>0</v>
      </c>
      <c r="Q80" s="225">
        <f t="shared" si="52"/>
        <v>0</v>
      </c>
      <c r="R80" s="225">
        <f t="shared" si="53"/>
        <v>0</v>
      </c>
      <c r="S80" s="225">
        <f t="shared" si="54"/>
        <v>0</v>
      </c>
      <c r="T80" s="225">
        <f t="shared" si="55"/>
        <v>0</v>
      </c>
      <c r="U80" s="225">
        <f t="shared" si="56"/>
        <v>0</v>
      </c>
      <c r="V80" s="225">
        <f t="shared" si="57"/>
        <v>0</v>
      </c>
      <c r="W80" s="225">
        <f t="shared" si="58"/>
        <v>0</v>
      </c>
      <c r="X80" s="225">
        <f t="shared" si="59"/>
        <v>0</v>
      </c>
      <c r="Y80" s="225">
        <f t="shared" si="60"/>
        <v>0</v>
      </c>
      <c r="Z80" s="225">
        <f t="shared" si="61"/>
        <v>0</v>
      </c>
      <c r="AA80" s="432">
        <v>1</v>
      </c>
      <c r="AB80" s="432">
        <v>0</v>
      </c>
      <c r="AC80" s="432">
        <v>0</v>
      </c>
      <c r="AD80" s="432">
        <v>0</v>
      </c>
      <c r="AE80" s="432">
        <v>0</v>
      </c>
      <c r="AF80" s="432">
        <v>0</v>
      </c>
      <c r="AG80" s="432">
        <v>0</v>
      </c>
      <c r="AH80" s="432">
        <v>0</v>
      </c>
      <c r="AI80" s="432">
        <v>1</v>
      </c>
    </row>
    <row r="81" spans="1:35">
      <c r="A81" s="54" t="s">
        <v>343</v>
      </c>
      <c r="B81" s="55" t="s">
        <v>597</v>
      </c>
      <c r="C81" s="225">
        <f>VLOOKUP($A81,与件データ!$A$9:$F$115,5,FALSE)</f>
        <v>0</v>
      </c>
      <c r="D81" s="225">
        <f t="shared" si="40"/>
        <v>0</v>
      </c>
      <c r="E81" s="225">
        <f t="shared" si="41"/>
        <v>0</v>
      </c>
      <c r="F81" s="225">
        <f t="shared" si="42"/>
        <v>0</v>
      </c>
      <c r="G81" s="225">
        <f t="shared" si="43"/>
        <v>0</v>
      </c>
      <c r="H81" s="225">
        <f t="shared" si="44"/>
        <v>0</v>
      </c>
      <c r="I81" s="225">
        <f t="shared" si="45"/>
        <v>0</v>
      </c>
      <c r="J81" s="225">
        <f t="shared" si="46"/>
        <v>0</v>
      </c>
      <c r="K81" s="225">
        <f t="shared" si="47"/>
        <v>0</v>
      </c>
      <c r="L81" s="225">
        <f t="shared" si="48"/>
        <v>0</v>
      </c>
      <c r="M81" s="225">
        <f t="shared" si="49"/>
        <v>0</v>
      </c>
      <c r="N81" s="225">
        <f t="shared" si="50"/>
        <v>0</v>
      </c>
      <c r="O81" s="225">
        <f>VLOOKUP($A81,与件データ!$A$9:$F$115,6,FALSE)</f>
        <v>0</v>
      </c>
      <c r="P81" s="225">
        <f t="shared" si="51"/>
        <v>0</v>
      </c>
      <c r="Q81" s="225">
        <f t="shared" si="52"/>
        <v>0</v>
      </c>
      <c r="R81" s="225">
        <f t="shared" si="53"/>
        <v>0</v>
      </c>
      <c r="S81" s="225">
        <f t="shared" si="54"/>
        <v>0</v>
      </c>
      <c r="T81" s="225">
        <f t="shared" si="55"/>
        <v>0</v>
      </c>
      <c r="U81" s="225">
        <f t="shared" si="56"/>
        <v>0</v>
      </c>
      <c r="V81" s="225">
        <f t="shared" si="57"/>
        <v>0</v>
      </c>
      <c r="W81" s="225">
        <f t="shared" si="58"/>
        <v>0</v>
      </c>
      <c r="X81" s="225">
        <f t="shared" si="59"/>
        <v>0</v>
      </c>
      <c r="Y81" s="225">
        <f t="shared" si="60"/>
        <v>0</v>
      </c>
      <c r="Z81" s="225">
        <f t="shared" si="61"/>
        <v>0</v>
      </c>
      <c r="AA81" s="432">
        <v>1</v>
      </c>
      <c r="AB81" s="432">
        <v>0</v>
      </c>
      <c r="AC81" s="432">
        <v>0</v>
      </c>
      <c r="AD81" s="432">
        <v>0</v>
      </c>
      <c r="AE81" s="432">
        <v>0</v>
      </c>
      <c r="AF81" s="432">
        <v>0</v>
      </c>
      <c r="AG81" s="432">
        <v>0</v>
      </c>
      <c r="AH81" s="432">
        <v>0</v>
      </c>
      <c r="AI81" s="432">
        <v>1</v>
      </c>
    </row>
    <row r="82" spans="1:35">
      <c r="A82" s="54" t="s">
        <v>344</v>
      </c>
      <c r="B82" s="55" t="s">
        <v>598</v>
      </c>
      <c r="C82" s="225">
        <f>VLOOKUP($A82,与件データ!$A$9:$F$115,5,FALSE)</f>
        <v>0</v>
      </c>
      <c r="D82" s="225">
        <f t="shared" si="40"/>
        <v>0</v>
      </c>
      <c r="E82" s="225">
        <f t="shared" si="41"/>
        <v>0</v>
      </c>
      <c r="F82" s="225">
        <f t="shared" si="42"/>
        <v>0</v>
      </c>
      <c r="G82" s="225">
        <f t="shared" si="43"/>
        <v>0</v>
      </c>
      <c r="H82" s="225">
        <f t="shared" si="44"/>
        <v>0</v>
      </c>
      <c r="I82" s="225">
        <f t="shared" si="45"/>
        <v>0</v>
      </c>
      <c r="J82" s="225">
        <f t="shared" si="46"/>
        <v>0</v>
      </c>
      <c r="K82" s="225">
        <f t="shared" si="47"/>
        <v>0</v>
      </c>
      <c r="L82" s="225">
        <f t="shared" si="48"/>
        <v>0</v>
      </c>
      <c r="M82" s="225">
        <f t="shared" si="49"/>
        <v>0</v>
      </c>
      <c r="N82" s="225">
        <f t="shared" si="50"/>
        <v>0</v>
      </c>
      <c r="O82" s="225">
        <f>VLOOKUP($A82,与件データ!$A$9:$F$115,6,FALSE)</f>
        <v>0</v>
      </c>
      <c r="P82" s="225">
        <f t="shared" si="51"/>
        <v>0</v>
      </c>
      <c r="Q82" s="225">
        <f t="shared" si="52"/>
        <v>0</v>
      </c>
      <c r="R82" s="225">
        <f t="shared" si="53"/>
        <v>0</v>
      </c>
      <c r="S82" s="225">
        <f t="shared" si="54"/>
        <v>0</v>
      </c>
      <c r="T82" s="225">
        <f t="shared" si="55"/>
        <v>0</v>
      </c>
      <c r="U82" s="225">
        <f t="shared" si="56"/>
        <v>0</v>
      </c>
      <c r="V82" s="225">
        <f t="shared" si="57"/>
        <v>0</v>
      </c>
      <c r="W82" s="225">
        <f t="shared" si="58"/>
        <v>0</v>
      </c>
      <c r="X82" s="225">
        <f t="shared" si="59"/>
        <v>0</v>
      </c>
      <c r="Y82" s="225">
        <f t="shared" si="60"/>
        <v>0</v>
      </c>
      <c r="Z82" s="225">
        <f t="shared" si="61"/>
        <v>0</v>
      </c>
      <c r="AA82" s="432">
        <v>1</v>
      </c>
      <c r="AB82" s="432">
        <v>0</v>
      </c>
      <c r="AC82" s="432">
        <v>0</v>
      </c>
      <c r="AD82" s="432">
        <v>0</v>
      </c>
      <c r="AE82" s="432">
        <v>0</v>
      </c>
      <c r="AF82" s="432">
        <v>0</v>
      </c>
      <c r="AG82" s="432">
        <v>0</v>
      </c>
      <c r="AH82" s="432">
        <v>0</v>
      </c>
      <c r="AI82" s="432">
        <v>1</v>
      </c>
    </row>
    <row r="83" spans="1:35">
      <c r="A83" s="54" t="s">
        <v>345</v>
      </c>
      <c r="B83" s="55" t="s">
        <v>599</v>
      </c>
      <c r="C83" s="225">
        <f>VLOOKUP($A83,与件データ!$A$9:$F$115,5,FALSE)</f>
        <v>0</v>
      </c>
      <c r="D83" s="225">
        <f t="shared" si="40"/>
        <v>0</v>
      </c>
      <c r="E83" s="225">
        <f t="shared" si="41"/>
        <v>0</v>
      </c>
      <c r="F83" s="225">
        <f t="shared" si="42"/>
        <v>0</v>
      </c>
      <c r="G83" s="225">
        <f t="shared" si="43"/>
        <v>0</v>
      </c>
      <c r="H83" s="225">
        <f t="shared" si="44"/>
        <v>0</v>
      </c>
      <c r="I83" s="225">
        <f t="shared" si="45"/>
        <v>0</v>
      </c>
      <c r="J83" s="225">
        <f t="shared" si="46"/>
        <v>0</v>
      </c>
      <c r="K83" s="225">
        <f t="shared" si="47"/>
        <v>0</v>
      </c>
      <c r="L83" s="225">
        <f t="shared" si="48"/>
        <v>0</v>
      </c>
      <c r="M83" s="225">
        <f t="shared" si="49"/>
        <v>0</v>
      </c>
      <c r="N83" s="225">
        <f t="shared" si="50"/>
        <v>0</v>
      </c>
      <c r="O83" s="225">
        <f>VLOOKUP($A83,与件データ!$A$9:$F$115,6,FALSE)</f>
        <v>0</v>
      </c>
      <c r="P83" s="225">
        <f t="shared" si="51"/>
        <v>0</v>
      </c>
      <c r="Q83" s="225">
        <f t="shared" si="52"/>
        <v>0</v>
      </c>
      <c r="R83" s="225">
        <f t="shared" si="53"/>
        <v>0</v>
      </c>
      <c r="S83" s="225">
        <f t="shared" si="54"/>
        <v>0</v>
      </c>
      <c r="T83" s="225">
        <f t="shared" si="55"/>
        <v>0</v>
      </c>
      <c r="U83" s="225">
        <f t="shared" si="56"/>
        <v>0</v>
      </c>
      <c r="V83" s="225">
        <f t="shared" si="57"/>
        <v>0</v>
      </c>
      <c r="W83" s="225">
        <f t="shared" si="58"/>
        <v>0</v>
      </c>
      <c r="X83" s="225">
        <f t="shared" si="59"/>
        <v>0</v>
      </c>
      <c r="Y83" s="225">
        <f t="shared" si="60"/>
        <v>0</v>
      </c>
      <c r="Z83" s="225">
        <f t="shared" si="61"/>
        <v>0</v>
      </c>
      <c r="AA83" s="432">
        <v>1</v>
      </c>
      <c r="AB83" s="432">
        <v>0</v>
      </c>
      <c r="AC83" s="432">
        <v>0</v>
      </c>
      <c r="AD83" s="432">
        <v>0</v>
      </c>
      <c r="AE83" s="432">
        <v>0</v>
      </c>
      <c r="AF83" s="432">
        <v>0</v>
      </c>
      <c r="AG83" s="432">
        <v>0</v>
      </c>
      <c r="AH83" s="432">
        <v>0</v>
      </c>
      <c r="AI83" s="432">
        <v>1</v>
      </c>
    </row>
    <row r="84" spans="1:35">
      <c r="A84" s="59" t="s">
        <v>346</v>
      </c>
      <c r="B84" s="60" t="s">
        <v>600</v>
      </c>
      <c r="C84" s="226">
        <f>VLOOKUP($A84,与件データ!$A$9:$F$115,5,FALSE)</f>
        <v>0</v>
      </c>
      <c r="D84" s="226">
        <f t="shared" si="40"/>
        <v>0</v>
      </c>
      <c r="E84" s="226">
        <f t="shared" si="41"/>
        <v>0</v>
      </c>
      <c r="F84" s="226">
        <f t="shared" si="42"/>
        <v>0</v>
      </c>
      <c r="G84" s="226">
        <f t="shared" si="43"/>
        <v>0</v>
      </c>
      <c r="H84" s="226">
        <f t="shared" si="44"/>
        <v>0</v>
      </c>
      <c r="I84" s="226">
        <f t="shared" si="45"/>
        <v>0</v>
      </c>
      <c r="J84" s="226">
        <f t="shared" si="46"/>
        <v>0</v>
      </c>
      <c r="K84" s="226">
        <f t="shared" si="47"/>
        <v>0</v>
      </c>
      <c r="L84" s="226">
        <f t="shared" si="48"/>
        <v>0</v>
      </c>
      <c r="M84" s="226">
        <f t="shared" si="49"/>
        <v>0</v>
      </c>
      <c r="N84" s="226">
        <f t="shared" si="50"/>
        <v>0</v>
      </c>
      <c r="O84" s="226">
        <f>VLOOKUP($A84,与件データ!$A$9:$F$115,6,FALSE)</f>
        <v>0</v>
      </c>
      <c r="P84" s="226">
        <f t="shared" si="51"/>
        <v>0</v>
      </c>
      <c r="Q84" s="226">
        <f t="shared" si="52"/>
        <v>0</v>
      </c>
      <c r="R84" s="226">
        <f t="shared" si="53"/>
        <v>0</v>
      </c>
      <c r="S84" s="226">
        <f t="shared" si="54"/>
        <v>0</v>
      </c>
      <c r="T84" s="226">
        <f t="shared" si="55"/>
        <v>0</v>
      </c>
      <c r="U84" s="226">
        <f t="shared" si="56"/>
        <v>0</v>
      </c>
      <c r="V84" s="226">
        <f t="shared" si="57"/>
        <v>0</v>
      </c>
      <c r="W84" s="226">
        <f t="shared" si="58"/>
        <v>0</v>
      </c>
      <c r="X84" s="226">
        <f t="shared" si="59"/>
        <v>0</v>
      </c>
      <c r="Y84" s="226">
        <f t="shared" si="60"/>
        <v>0</v>
      </c>
      <c r="Z84" s="226">
        <f t="shared" si="61"/>
        <v>0</v>
      </c>
      <c r="AA84" s="433">
        <v>1</v>
      </c>
      <c r="AB84" s="433">
        <v>0</v>
      </c>
      <c r="AC84" s="433">
        <v>-1.5183774782331459E-2</v>
      </c>
      <c r="AD84" s="433">
        <v>0</v>
      </c>
      <c r="AE84" s="433">
        <v>0</v>
      </c>
      <c r="AF84" s="433">
        <v>0</v>
      </c>
      <c r="AG84" s="433">
        <v>0</v>
      </c>
      <c r="AH84" s="433">
        <v>0</v>
      </c>
      <c r="AI84" s="433">
        <v>1.0151837747823313</v>
      </c>
    </row>
    <row r="85" spans="1:35">
      <c r="A85" s="64" t="s">
        <v>347</v>
      </c>
      <c r="B85" s="65" t="s">
        <v>601</v>
      </c>
      <c r="C85" s="225">
        <f>VLOOKUP($A85,与件データ!$A$9:$F$115,5,FALSE)</f>
        <v>0</v>
      </c>
      <c r="D85" s="225">
        <f t="shared" si="40"/>
        <v>0</v>
      </c>
      <c r="E85" s="225">
        <f t="shared" si="41"/>
        <v>0</v>
      </c>
      <c r="F85" s="225">
        <f t="shared" si="42"/>
        <v>0</v>
      </c>
      <c r="G85" s="225">
        <f t="shared" si="43"/>
        <v>0</v>
      </c>
      <c r="H85" s="225">
        <f t="shared" si="44"/>
        <v>0</v>
      </c>
      <c r="I85" s="225">
        <f t="shared" si="45"/>
        <v>0</v>
      </c>
      <c r="J85" s="225">
        <f t="shared" si="46"/>
        <v>0</v>
      </c>
      <c r="K85" s="225">
        <f t="shared" si="47"/>
        <v>0</v>
      </c>
      <c r="L85" s="225">
        <f t="shared" si="48"/>
        <v>0</v>
      </c>
      <c r="M85" s="225">
        <f t="shared" si="49"/>
        <v>0</v>
      </c>
      <c r="N85" s="225">
        <f t="shared" si="50"/>
        <v>0</v>
      </c>
      <c r="O85" s="225">
        <f>VLOOKUP($A85,与件データ!$A$9:$F$115,6,FALSE)</f>
        <v>0</v>
      </c>
      <c r="P85" s="225">
        <f t="shared" si="51"/>
        <v>0</v>
      </c>
      <c r="Q85" s="225">
        <f t="shared" si="52"/>
        <v>0</v>
      </c>
      <c r="R85" s="225">
        <f t="shared" si="53"/>
        <v>0</v>
      </c>
      <c r="S85" s="225">
        <f t="shared" si="54"/>
        <v>0</v>
      </c>
      <c r="T85" s="225">
        <f t="shared" si="55"/>
        <v>0</v>
      </c>
      <c r="U85" s="225">
        <f t="shared" si="56"/>
        <v>0</v>
      </c>
      <c r="V85" s="225">
        <f t="shared" si="57"/>
        <v>0</v>
      </c>
      <c r="W85" s="225">
        <f t="shared" si="58"/>
        <v>0</v>
      </c>
      <c r="X85" s="225">
        <f t="shared" si="59"/>
        <v>0</v>
      </c>
      <c r="Y85" s="225">
        <f t="shared" si="60"/>
        <v>0</v>
      </c>
      <c r="Z85" s="225">
        <f t="shared" si="61"/>
        <v>0</v>
      </c>
      <c r="AA85" s="432">
        <v>1</v>
      </c>
      <c r="AB85" s="432">
        <v>0</v>
      </c>
      <c r="AC85" s="432">
        <v>0</v>
      </c>
      <c r="AD85" s="432">
        <v>-1.6054605014962267</v>
      </c>
      <c r="AE85" s="432">
        <v>0</v>
      </c>
      <c r="AF85" s="432">
        <v>0</v>
      </c>
      <c r="AG85" s="432">
        <v>0</v>
      </c>
      <c r="AH85" s="432">
        <v>0</v>
      </c>
      <c r="AI85" s="432">
        <v>2.6054605014962267</v>
      </c>
    </row>
    <row r="86" spans="1:35">
      <c r="A86" s="54" t="s">
        <v>348</v>
      </c>
      <c r="B86" s="55" t="s">
        <v>602</v>
      </c>
      <c r="C86" s="225">
        <f>VLOOKUP($A86,与件データ!$A$9:$F$115,5,FALSE)</f>
        <v>0</v>
      </c>
      <c r="D86" s="225">
        <f t="shared" si="40"/>
        <v>0</v>
      </c>
      <c r="E86" s="225">
        <f t="shared" si="41"/>
        <v>0</v>
      </c>
      <c r="F86" s="225">
        <f t="shared" si="42"/>
        <v>0</v>
      </c>
      <c r="G86" s="225">
        <f t="shared" si="43"/>
        <v>0</v>
      </c>
      <c r="H86" s="225">
        <f t="shared" si="44"/>
        <v>0</v>
      </c>
      <c r="I86" s="225">
        <f t="shared" si="45"/>
        <v>0</v>
      </c>
      <c r="J86" s="225">
        <f t="shared" si="46"/>
        <v>0</v>
      </c>
      <c r="K86" s="225">
        <f t="shared" si="47"/>
        <v>0</v>
      </c>
      <c r="L86" s="225">
        <f t="shared" si="48"/>
        <v>0</v>
      </c>
      <c r="M86" s="225">
        <f t="shared" si="49"/>
        <v>0</v>
      </c>
      <c r="N86" s="225">
        <f t="shared" si="50"/>
        <v>0</v>
      </c>
      <c r="O86" s="225">
        <f>VLOOKUP($A86,与件データ!$A$9:$F$115,6,FALSE)</f>
        <v>0</v>
      </c>
      <c r="P86" s="225">
        <f t="shared" si="51"/>
        <v>0</v>
      </c>
      <c r="Q86" s="225">
        <f t="shared" si="52"/>
        <v>0</v>
      </c>
      <c r="R86" s="225">
        <f t="shared" si="53"/>
        <v>0</v>
      </c>
      <c r="S86" s="225">
        <f t="shared" si="54"/>
        <v>0</v>
      </c>
      <c r="T86" s="225">
        <f t="shared" si="55"/>
        <v>0</v>
      </c>
      <c r="U86" s="225">
        <f t="shared" si="56"/>
        <v>0</v>
      </c>
      <c r="V86" s="225">
        <f t="shared" si="57"/>
        <v>0</v>
      </c>
      <c r="W86" s="225">
        <f t="shared" si="58"/>
        <v>0</v>
      </c>
      <c r="X86" s="225">
        <f t="shared" si="59"/>
        <v>0</v>
      </c>
      <c r="Y86" s="225">
        <f t="shared" si="60"/>
        <v>0</v>
      </c>
      <c r="Z86" s="225">
        <f t="shared" si="61"/>
        <v>0</v>
      </c>
      <c r="AA86" s="432">
        <v>1</v>
      </c>
      <c r="AB86" s="432">
        <v>0</v>
      </c>
      <c r="AC86" s="432">
        <v>0</v>
      </c>
      <c r="AD86" s="432">
        <v>0</v>
      </c>
      <c r="AE86" s="432">
        <v>0</v>
      </c>
      <c r="AF86" s="432">
        <v>0</v>
      </c>
      <c r="AG86" s="432">
        <v>0</v>
      </c>
      <c r="AH86" s="432">
        <v>0</v>
      </c>
      <c r="AI86" s="432">
        <v>1</v>
      </c>
    </row>
    <row r="87" spans="1:35">
      <c r="A87" s="54" t="s">
        <v>349</v>
      </c>
      <c r="B87" s="55" t="s">
        <v>603</v>
      </c>
      <c r="C87" s="225">
        <f>VLOOKUP($A87,与件データ!$A$9:$F$115,5,FALSE)</f>
        <v>0</v>
      </c>
      <c r="D87" s="225">
        <f t="shared" si="40"/>
        <v>0</v>
      </c>
      <c r="E87" s="225">
        <f t="shared" si="41"/>
        <v>0</v>
      </c>
      <c r="F87" s="225">
        <f t="shared" si="42"/>
        <v>0</v>
      </c>
      <c r="G87" s="225">
        <f t="shared" si="43"/>
        <v>0</v>
      </c>
      <c r="H87" s="225">
        <f t="shared" si="44"/>
        <v>0</v>
      </c>
      <c r="I87" s="225">
        <f t="shared" si="45"/>
        <v>0</v>
      </c>
      <c r="J87" s="225">
        <f t="shared" si="46"/>
        <v>0</v>
      </c>
      <c r="K87" s="225">
        <f t="shared" si="47"/>
        <v>0</v>
      </c>
      <c r="L87" s="225">
        <f t="shared" si="48"/>
        <v>0</v>
      </c>
      <c r="M87" s="225">
        <f t="shared" si="49"/>
        <v>0</v>
      </c>
      <c r="N87" s="225">
        <f t="shared" si="50"/>
        <v>0</v>
      </c>
      <c r="O87" s="225">
        <f>VLOOKUP($A87,与件データ!$A$9:$F$115,6,FALSE)</f>
        <v>0</v>
      </c>
      <c r="P87" s="225">
        <f t="shared" si="51"/>
        <v>0</v>
      </c>
      <c r="Q87" s="225">
        <f t="shared" si="52"/>
        <v>0</v>
      </c>
      <c r="R87" s="225">
        <f t="shared" si="53"/>
        <v>0</v>
      </c>
      <c r="S87" s="225">
        <f t="shared" si="54"/>
        <v>0</v>
      </c>
      <c r="T87" s="225">
        <f t="shared" si="55"/>
        <v>0</v>
      </c>
      <c r="U87" s="225">
        <f t="shared" si="56"/>
        <v>0</v>
      </c>
      <c r="V87" s="225">
        <f t="shared" si="57"/>
        <v>0</v>
      </c>
      <c r="W87" s="225">
        <f t="shared" si="58"/>
        <v>0</v>
      </c>
      <c r="X87" s="225">
        <f t="shared" si="59"/>
        <v>0</v>
      </c>
      <c r="Y87" s="225">
        <f t="shared" si="60"/>
        <v>0</v>
      </c>
      <c r="Z87" s="225">
        <f t="shared" si="61"/>
        <v>0</v>
      </c>
      <c r="AA87" s="432">
        <v>1</v>
      </c>
      <c r="AB87" s="432">
        <v>0</v>
      </c>
      <c r="AC87" s="432">
        <v>0</v>
      </c>
      <c r="AD87" s="432">
        <v>0</v>
      </c>
      <c r="AE87" s="432">
        <v>-0.18133174311418174</v>
      </c>
      <c r="AF87" s="432">
        <v>0</v>
      </c>
      <c r="AG87" s="432">
        <v>0</v>
      </c>
      <c r="AH87" s="432">
        <v>0</v>
      </c>
      <c r="AI87" s="432">
        <v>1.1813317431141817</v>
      </c>
    </row>
    <row r="88" spans="1:35">
      <c r="A88" s="54" t="s">
        <v>350</v>
      </c>
      <c r="B88" s="55" t="s">
        <v>604</v>
      </c>
      <c r="C88" s="225">
        <f>VLOOKUP($A88,与件データ!$A$9:$F$115,5,FALSE)</f>
        <v>0</v>
      </c>
      <c r="D88" s="225">
        <f t="shared" si="40"/>
        <v>0</v>
      </c>
      <c r="E88" s="225">
        <f t="shared" si="41"/>
        <v>0</v>
      </c>
      <c r="F88" s="225">
        <f t="shared" si="42"/>
        <v>0</v>
      </c>
      <c r="G88" s="225">
        <f t="shared" si="43"/>
        <v>0</v>
      </c>
      <c r="H88" s="225">
        <f t="shared" si="44"/>
        <v>0</v>
      </c>
      <c r="I88" s="225">
        <f t="shared" si="45"/>
        <v>0</v>
      </c>
      <c r="J88" s="225">
        <f t="shared" si="46"/>
        <v>0</v>
      </c>
      <c r="K88" s="225">
        <f t="shared" si="47"/>
        <v>0</v>
      </c>
      <c r="L88" s="225">
        <f t="shared" si="48"/>
        <v>0</v>
      </c>
      <c r="M88" s="225">
        <f t="shared" si="49"/>
        <v>0</v>
      </c>
      <c r="N88" s="225">
        <f t="shared" si="50"/>
        <v>0</v>
      </c>
      <c r="O88" s="225">
        <f>VLOOKUP($A88,与件データ!$A$9:$F$115,6,FALSE)</f>
        <v>0</v>
      </c>
      <c r="P88" s="225">
        <f t="shared" si="51"/>
        <v>0</v>
      </c>
      <c r="Q88" s="225">
        <f t="shared" si="52"/>
        <v>0</v>
      </c>
      <c r="R88" s="225">
        <f t="shared" si="53"/>
        <v>0</v>
      </c>
      <c r="S88" s="225">
        <f t="shared" si="54"/>
        <v>0</v>
      </c>
      <c r="T88" s="225">
        <f t="shared" si="55"/>
        <v>0</v>
      </c>
      <c r="U88" s="225">
        <f t="shared" si="56"/>
        <v>0</v>
      </c>
      <c r="V88" s="225">
        <f t="shared" si="57"/>
        <v>0</v>
      </c>
      <c r="W88" s="225">
        <f t="shared" si="58"/>
        <v>0</v>
      </c>
      <c r="X88" s="225">
        <f t="shared" si="59"/>
        <v>0</v>
      </c>
      <c r="Y88" s="225">
        <f t="shared" si="60"/>
        <v>0</v>
      </c>
      <c r="Z88" s="225">
        <f t="shared" si="61"/>
        <v>0</v>
      </c>
      <c r="AA88" s="432">
        <v>1</v>
      </c>
      <c r="AB88" s="432">
        <v>0</v>
      </c>
      <c r="AC88" s="432">
        <v>0</v>
      </c>
      <c r="AD88" s="432">
        <v>0</v>
      </c>
      <c r="AE88" s="432">
        <v>0</v>
      </c>
      <c r="AF88" s="432">
        <v>-8.410041776479641E-3</v>
      </c>
      <c r="AG88" s="432">
        <v>0</v>
      </c>
      <c r="AH88" s="432">
        <v>0</v>
      </c>
      <c r="AI88" s="432">
        <v>1.0084100417764796</v>
      </c>
    </row>
    <row r="89" spans="1:35">
      <c r="A89" s="59" t="s">
        <v>351</v>
      </c>
      <c r="B89" s="60" t="s">
        <v>605</v>
      </c>
      <c r="C89" s="226">
        <f>VLOOKUP($A89,与件データ!$A$9:$F$115,5,FALSE)</f>
        <v>0</v>
      </c>
      <c r="D89" s="226">
        <f t="shared" si="40"/>
        <v>0</v>
      </c>
      <c r="E89" s="226">
        <f t="shared" si="41"/>
        <v>0</v>
      </c>
      <c r="F89" s="226">
        <f t="shared" si="42"/>
        <v>0</v>
      </c>
      <c r="G89" s="226">
        <f t="shared" si="43"/>
        <v>0</v>
      </c>
      <c r="H89" s="226">
        <f t="shared" si="44"/>
        <v>0</v>
      </c>
      <c r="I89" s="226">
        <f t="shared" si="45"/>
        <v>0</v>
      </c>
      <c r="J89" s="226">
        <f t="shared" si="46"/>
        <v>0</v>
      </c>
      <c r="K89" s="226">
        <f t="shared" si="47"/>
        <v>0</v>
      </c>
      <c r="L89" s="226">
        <f t="shared" si="48"/>
        <v>0</v>
      </c>
      <c r="M89" s="226">
        <f t="shared" si="49"/>
        <v>0</v>
      </c>
      <c r="N89" s="226">
        <f t="shared" si="50"/>
        <v>0</v>
      </c>
      <c r="O89" s="226">
        <f>VLOOKUP($A89,与件データ!$A$9:$F$115,6,FALSE)</f>
        <v>0</v>
      </c>
      <c r="P89" s="226">
        <f t="shared" si="51"/>
        <v>0</v>
      </c>
      <c r="Q89" s="226">
        <f t="shared" si="52"/>
        <v>0</v>
      </c>
      <c r="R89" s="226">
        <f t="shared" si="53"/>
        <v>0</v>
      </c>
      <c r="S89" s="226">
        <f t="shared" si="54"/>
        <v>0</v>
      </c>
      <c r="T89" s="226">
        <f t="shared" si="55"/>
        <v>0</v>
      </c>
      <c r="U89" s="226">
        <f t="shared" si="56"/>
        <v>0</v>
      </c>
      <c r="V89" s="226">
        <f t="shared" si="57"/>
        <v>0</v>
      </c>
      <c r="W89" s="226">
        <f t="shared" si="58"/>
        <v>0</v>
      </c>
      <c r="X89" s="226">
        <f t="shared" si="59"/>
        <v>0</v>
      </c>
      <c r="Y89" s="226">
        <f t="shared" si="60"/>
        <v>0</v>
      </c>
      <c r="Z89" s="226">
        <f t="shared" si="61"/>
        <v>0</v>
      </c>
      <c r="AA89" s="433">
        <v>1</v>
      </c>
      <c r="AB89" s="433">
        <v>0</v>
      </c>
      <c r="AC89" s="433">
        <v>0</v>
      </c>
      <c r="AD89" s="433">
        <v>0</v>
      </c>
      <c r="AE89" s="433">
        <v>0</v>
      </c>
      <c r="AF89" s="433">
        <v>0</v>
      </c>
      <c r="AG89" s="433">
        <v>-10.978491886732421</v>
      </c>
      <c r="AH89" s="433">
        <v>0</v>
      </c>
      <c r="AI89" s="433">
        <v>11.978491886732421</v>
      </c>
    </row>
    <row r="90" spans="1:35">
      <c r="A90" s="64" t="s">
        <v>352</v>
      </c>
      <c r="B90" s="65" t="s">
        <v>606</v>
      </c>
      <c r="C90" s="225">
        <f>VLOOKUP($A90,与件データ!$A$9:$F$115,5,FALSE)</f>
        <v>0</v>
      </c>
      <c r="D90" s="225">
        <f t="shared" si="40"/>
        <v>0</v>
      </c>
      <c r="E90" s="225">
        <f t="shared" si="41"/>
        <v>0</v>
      </c>
      <c r="F90" s="225">
        <f t="shared" si="42"/>
        <v>0</v>
      </c>
      <c r="G90" s="225">
        <f t="shared" si="43"/>
        <v>0</v>
      </c>
      <c r="H90" s="225">
        <f t="shared" si="44"/>
        <v>0</v>
      </c>
      <c r="I90" s="225">
        <f t="shared" si="45"/>
        <v>0</v>
      </c>
      <c r="J90" s="225">
        <f t="shared" si="46"/>
        <v>0</v>
      </c>
      <c r="K90" s="225">
        <f t="shared" si="47"/>
        <v>0</v>
      </c>
      <c r="L90" s="225">
        <f t="shared" si="48"/>
        <v>0</v>
      </c>
      <c r="M90" s="225">
        <f t="shared" si="49"/>
        <v>0</v>
      </c>
      <c r="N90" s="225">
        <f t="shared" si="50"/>
        <v>0</v>
      </c>
      <c r="O90" s="225">
        <f>VLOOKUP($A90,与件データ!$A$9:$F$115,6,FALSE)</f>
        <v>0</v>
      </c>
      <c r="P90" s="225">
        <f t="shared" si="51"/>
        <v>0</v>
      </c>
      <c r="Q90" s="225">
        <f t="shared" si="52"/>
        <v>0</v>
      </c>
      <c r="R90" s="225">
        <f t="shared" si="53"/>
        <v>0</v>
      </c>
      <c r="S90" s="225">
        <f t="shared" si="54"/>
        <v>0</v>
      </c>
      <c r="T90" s="225">
        <f t="shared" si="55"/>
        <v>0</v>
      </c>
      <c r="U90" s="225">
        <f t="shared" si="56"/>
        <v>0</v>
      </c>
      <c r="V90" s="225">
        <f t="shared" si="57"/>
        <v>0</v>
      </c>
      <c r="W90" s="225">
        <f t="shared" si="58"/>
        <v>0</v>
      </c>
      <c r="X90" s="225">
        <f t="shared" si="59"/>
        <v>0</v>
      </c>
      <c r="Y90" s="225">
        <f t="shared" si="60"/>
        <v>0</v>
      </c>
      <c r="Z90" s="225">
        <f t="shared" si="61"/>
        <v>0</v>
      </c>
      <c r="AA90" s="432">
        <v>1</v>
      </c>
      <c r="AB90" s="432">
        <v>0</v>
      </c>
      <c r="AC90" s="432">
        <v>0</v>
      </c>
      <c r="AD90" s="432">
        <v>0</v>
      </c>
      <c r="AE90" s="432">
        <v>0</v>
      </c>
      <c r="AF90" s="432">
        <v>0</v>
      </c>
      <c r="AG90" s="432">
        <v>0</v>
      </c>
      <c r="AH90" s="432">
        <v>-7.9940522924552715</v>
      </c>
      <c r="AI90" s="432">
        <v>8.9940522924552724</v>
      </c>
    </row>
    <row r="91" spans="1:35">
      <c r="A91" s="54" t="s">
        <v>353</v>
      </c>
      <c r="B91" s="55" t="s">
        <v>607</v>
      </c>
      <c r="C91" s="225">
        <f>VLOOKUP($A91,与件データ!$A$9:$F$115,5,FALSE)</f>
        <v>0</v>
      </c>
      <c r="D91" s="225">
        <f t="shared" si="40"/>
        <v>0</v>
      </c>
      <c r="E91" s="225">
        <f t="shared" si="41"/>
        <v>0</v>
      </c>
      <c r="F91" s="225">
        <f t="shared" si="42"/>
        <v>0</v>
      </c>
      <c r="G91" s="225">
        <f t="shared" si="43"/>
        <v>0</v>
      </c>
      <c r="H91" s="225">
        <f t="shared" si="44"/>
        <v>0</v>
      </c>
      <c r="I91" s="225">
        <f t="shared" si="45"/>
        <v>0</v>
      </c>
      <c r="J91" s="225">
        <f t="shared" si="46"/>
        <v>0</v>
      </c>
      <c r="K91" s="225">
        <f t="shared" si="47"/>
        <v>0</v>
      </c>
      <c r="L91" s="225">
        <f t="shared" si="48"/>
        <v>0</v>
      </c>
      <c r="M91" s="225">
        <f t="shared" si="49"/>
        <v>0</v>
      </c>
      <c r="N91" s="225">
        <f t="shared" si="50"/>
        <v>0</v>
      </c>
      <c r="O91" s="225">
        <f>VLOOKUP($A91,与件データ!$A$9:$F$115,6,FALSE)</f>
        <v>0</v>
      </c>
      <c r="P91" s="225">
        <f t="shared" si="51"/>
        <v>0</v>
      </c>
      <c r="Q91" s="225">
        <f t="shared" si="52"/>
        <v>0</v>
      </c>
      <c r="R91" s="225">
        <f t="shared" si="53"/>
        <v>0</v>
      </c>
      <c r="S91" s="225">
        <f t="shared" si="54"/>
        <v>0</v>
      </c>
      <c r="T91" s="225">
        <f t="shared" si="55"/>
        <v>0</v>
      </c>
      <c r="U91" s="225">
        <f t="shared" si="56"/>
        <v>0</v>
      </c>
      <c r="V91" s="225">
        <f t="shared" si="57"/>
        <v>0</v>
      </c>
      <c r="W91" s="225">
        <f t="shared" si="58"/>
        <v>0</v>
      </c>
      <c r="X91" s="225">
        <f t="shared" si="59"/>
        <v>0</v>
      </c>
      <c r="Y91" s="225">
        <f t="shared" si="60"/>
        <v>0</v>
      </c>
      <c r="Z91" s="225">
        <f t="shared" si="61"/>
        <v>0</v>
      </c>
      <c r="AA91" s="432">
        <v>1</v>
      </c>
      <c r="AB91" s="432">
        <v>0</v>
      </c>
      <c r="AC91" s="432">
        <v>0</v>
      </c>
      <c r="AD91" s="432">
        <v>0</v>
      </c>
      <c r="AE91" s="432">
        <v>0</v>
      </c>
      <c r="AF91" s="432">
        <v>0</v>
      </c>
      <c r="AG91" s="432">
        <v>0</v>
      </c>
      <c r="AH91" s="432">
        <v>0</v>
      </c>
      <c r="AI91" s="432">
        <v>1</v>
      </c>
    </row>
    <row r="92" spans="1:35">
      <c r="A92" s="54" t="s">
        <v>354</v>
      </c>
      <c r="B92" s="55" t="s">
        <v>608</v>
      </c>
      <c r="C92" s="225">
        <f>VLOOKUP($A92,与件データ!$A$9:$F$115,5,FALSE)</f>
        <v>0</v>
      </c>
      <c r="D92" s="225">
        <f t="shared" si="40"/>
        <v>0</v>
      </c>
      <c r="E92" s="225">
        <f t="shared" si="41"/>
        <v>0</v>
      </c>
      <c r="F92" s="225">
        <f t="shared" si="42"/>
        <v>0</v>
      </c>
      <c r="G92" s="225">
        <f t="shared" si="43"/>
        <v>0</v>
      </c>
      <c r="H92" s="225">
        <f t="shared" si="44"/>
        <v>0</v>
      </c>
      <c r="I92" s="225">
        <f t="shared" si="45"/>
        <v>0</v>
      </c>
      <c r="J92" s="225">
        <f t="shared" si="46"/>
        <v>0</v>
      </c>
      <c r="K92" s="225">
        <f t="shared" si="47"/>
        <v>0</v>
      </c>
      <c r="L92" s="225">
        <f t="shared" si="48"/>
        <v>0</v>
      </c>
      <c r="M92" s="225">
        <f t="shared" si="49"/>
        <v>0</v>
      </c>
      <c r="N92" s="225">
        <f t="shared" si="50"/>
        <v>0</v>
      </c>
      <c r="O92" s="225">
        <f>VLOOKUP($A92,与件データ!$A$9:$F$115,6,FALSE)</f>
        <v>0</v>
      </c>
      <c r="P92" s="225">
        <f t="shared" si="51"/>
        <v>0</v>
      </c>
      <c r="Q92" s="225">
        <f t="shared" si="52"/>
        <v>0</v>
      </c>
      <c r="R92" s="225">
        <f t="shared" si="53"/>
        <v>0</v>
      </c>
      <c r="S92" s="225">
        <f t="shared" si="54"/>
        <v>0</v>
      </c>
      <c r="T92" s="225">
        <f t="shared" si="55"/>
        <v>0</v>
      </c>
      <c r="U92" s="225">
        <f t="shared" si="56"/>
        <v>0</v>
      </c>
      <c r="V92" s="225">
        <f t="shared" si="57"/>
        <v>0</v>
      </c>
      <c r="W92" s="225">
        <f t="shared" si="58"/>
        <v>0</v>
      </c>
      <c r="X92" s="225">
        <f t="shared" si="59"/>
        <v>0</v>
      </c>
      <c r="Y92" s="225">
        <f t="shared" si="60"/>
        <v>0</v>
      </c>
      <c r="Z92" s="225">
        <f t="shared" si="61"/>
        <v>0</v>
      </c>
      <c r="AA92" s="432">
        <v>1</v>
      </c>
      <c r="AB92" s="432">
        <v>0</v>
      </c>
      <c r="AC92" s="432">
        <v>0</v>
      </c>
      <c r="AD92" s="432">
        <v>0</v>
      </c>
      <c r="AE92" s="432">
        <v>0</v>
      </c>
      <c r="AF92" s="432">
        <v>0</v>
      </c>
      <c r="AG92" s="432">
        <v>0</v>
      </c>
      <c r="AH92" s="432">
        <v>0</v>
      </c>
      <c r="AI92" s="432">
        <v>1</v>
      </c>
    </row>
    <row r="93" spans="1:35">
      <c r="A93" s="54" t="s">
        <v>355</v>
      </c>
      <c r="B93" s="55" t="s">
        <v>609</v>
      </c>
      <c r="C93" s="225">
        <f>VLOOKUP($A93,与件データ!$A$9:$F$115,5,FALSE)</f>
        <v>0</v>
      </c>
      <c r="D93" s="225">
        <f t="shared" si="40"/>
        <v>0</v>
      </c>
      <c r="E93" s="225">
        <f t="shared" si="41"/>
        <v>0</v>
      </c>
      <c r="F93" s="225">
        <f t="shared" si="42"/>
        <v>0</v>
      </c>
      <c r="G93" s="225">
        <f t="shared" si="43"/>
        <v>0</v>
      </c>
      <c r="H93" s="225">
        <f t="shared" si="44"/>
        <v>0</v>
      </c>
      <c r="I93" s="225">
        <f t="shared" si="45"/>
        <v>0</v>
      </c>
      <c r="J93" s="225">
        <f t="shared" si="46"/>
        <v>0</v>
      </c>
      <c r="K93" s="225">
        <f t="shared" si="47"/>
        <v>0</v>
      </c>
      <c r="L93" s="225">
        <f t="shared" si="48"/>
        <v>0</v>
      </c>
      <c r="M93" s="225">
        <f t="shared" si="49"/>
        <v>0</v>
      </c>
      <c r="N93" s="225">
        <f t="shared" si="50"/>
        <v>0</v>
      </c>
      <c r="O93" s="225">
        <f>VLOOKUP($A93,与件データ!$A$9:$F$115,6,FALSE)</f>
        <v>0</v>
      </c>
      <c r="P93" s="225">
        <f t="shared" si="51"/>
        <v>0</v>
      </c>
      <c r="Q93" s="225">
        <f t="shared" si="52"/>
        <v>0</v>
      </c>
      <c r="R93" s="225">
        <f t="shared" si="53"/>
        <v>0</v>
      </c>
      <c r="S93" s="225">
        <f t="shared" si="54"/>
        <v>0</v>
      </c>
      <c r="T93" s="225">
        <f t="shared" si="55"/>
        <v>0</v>
      </c>
      <c r="U93" s="225">
        <f t="shared" si="56"/>
        <v>0</v>
      </c>
      <c r="V93" s="225">
        <f t="shared" si="57"/>
        <v>0</v>
      </c>
      <c r="W93" s="225">
        <f t="shared" si="58"/>
        <v>0</v>
      </c>
      <c r="X93" s="225">
        <f t="shared" si="59"/>
        <v>0</v>
      </c>
      <c r="Y93" s="225">
        <f t="shared" si="60"/>
        <v>0</v>
      </c>
      <c r="Z93" s="225">
        <f t="shared" si="61"/>
        <v>0</v>
      </c>
      <c r="AA93" s="432">
        <v>1</v>
      </c>
      <c r="AB93" s="432">
        <v>0</v>
      </c>
      <c r="AC93" s="432">
        <v>0</v>
      </c>
      <c r="AD93" s="432">
        <v>0</v>
      </c>
      <c r="AE93" s="432">
        <v>0</v>
      </c>
      <c r="AF93" s="432">
        <v>0</v>
      </c>
      <c r="AG93" s="432">
        <v>0</v>
      </c>
      <c r="AH93" s="432">
        <v>0</v>
      </c>
      <c r="AI93" s="432">
        <v>1</v>
      </c>
    </row>
    <row r="94" spans="1:35">
      <c r="A94" s="59" t="s">
        <v>356</v>
      </c>
      <c r="B94" s="60" t="s">
        <v>610</v>
      </c>
      <c r="C94" s="226">
        <f>VLOOKUP($A94,与件データ!$A$9:$F$115,5,FALSE)</f>
        <v>0</v>
      </c>
      <c r="D94" s="226">
        <f t="shared" si="40"/>
        <v>0</v>
      </c>
      <c r="E94" s="226">
        <f t="shared" si="41"/>
        <v>0</v>
      </c>
      <c r="F94" s="226">
        <f t="shared" si="42"/>
        <v>0</v>
      </c>
      <c r="G94" s="226">
        <f t="shared" si="43"/>
        <v>0</v>
      </c>
      <c r="H94" s="226">
        <f t="shared" si="44"/>
        <v>0</v>
      </c>
      <c r="I94" s="226">
        <f t="shared" si="45"/>
        <v>0</v>
      </c>
      <c r="J94" s="226">
        <f t="shared" si="46"/>
        <v>0</v>
      </c>
      <c r="K94" s="226">
        <f t="shared" si="47"/>
        <v>0</v>
      </c>
      <c r="L94" s="226">
        <f t="shared" si="48"/>
        <v>0</v>
      </c>
      <c r="M94" s="226">
        <f t="shared" si="49"/>
        <v>0</v>
      </c>
      <c r="N94" s="226">
        <f t="shared" si="50"/>
        <v>0</v>
      </c>
      <c r="O94" s="226">
        <f>VLOOKUP($A94,与件データ!$A$9:$F$115,6,FALSE)</f>
        <v>0</v>
      </c>
      <c r="P94" s="226">
        <f t="shared" si="51"/>
        <v>0</v>
      </c>
      <c r="Q94" s="226">
        <f t="shared" si="52"/>
        <v>0</v>
      </c>
      <c r="R94" s="226">
        <f t="shared" si="53"/>
        <v>0</v>
      </c>
      <c r="S94" s="226">
        <f t="shared" si="54"/>
        <v>0</v>
      </c>
      <c r="T94" s="226">
        <f t="shared" si="55"/>
        <v>0</v>
      </c>
      <c r="U94" s="226">
        <f t="shared" si="56"/>
        <v>0</v>
      </c>
      <c r="V94" s="226">
        <f t="shared" si="57"/>
        <v>0</v>
      </c>
      <c r="W94" s="226">
        <f t="shared" si="58"/>
        <v>0</v>
      </c>
      <c r="X94" s="226">
        <f t="shared" si="59"/>
        <v>0</v>
      </c>
      <c r="Y94" s="226">
        <f t="shared" si="60"/>
        <v>0</v>
      </c>
      <c r="Z94" s="226">
        <f t="shared" si="61"/>
        <v>0</v>
      </c>
      <c r="AA94" s="433">
        <v>1</v>
      </c>
      <c r="AB94" s="433">
        <v>0</v>
      </c>
      <c r="AC94" s="433">
        <v>0</v>
      </c>
      <c r="AD94" s="433">
        <v>0</v>
      </c>
      <c r="AE94" s="433">
        <v>0</v>
      </c>
      <c r="AF94" s="433">
        <v>0</v>
      </c>
      <c r="AG94" s="433">
        <v>0</v>
      </c>
      <c r="AH94" s="433">
        <v>0</v>
      </c>
      <c r="AI94" s="433">
        <v>1</v>
      </c>
    </row>
    <row r="95" spans="1:35">
      <c r="A95" s="64" t="s">
        <v>357</v>
      </c>
      <c r="B95" s="65" t="s">
        <v>611</v>
      </c>
      <c r="C95" s="225">
        <f>VLOOKUP($A95,与件データ!$A$9:$F$115,5,FALSE)</f>
        <v>0</v>
      </c>
      <c r="D95" s="225">
        <f t="shared" si="40"/>
        <v>0</v>
      </c>
      <c r="E95" s="225">
        <f t="shared" si="41"/>
        <v>0</v>
      </c>
      <c r="F95" s="225">
        <f t="shared" si="42"/>
        <v>0</v>
      </c>
      <c r="G95" s="225">
        <f t="shared" si="43"/>
        <v>0</v>
      </c>
      <c r="H95" s="225">
        <f t="shared" si="44"/>
        <v>0</v>
      </c>
      <c r="I95" s="225">
        <f t="shared" si="45"/>
        <v>0</v>
      </c>
      <c r="J95" s="225">
        <f t="shared" si="46"/>
        <v>0</v>
      </c>
      <c r="K95" s="225">
        <f t="shared" si="47"/>
        <v>0</v>
      </c>
      <c r="L95" s="225">
        <f t="shared" si="48"/>
        <v>0</v>
      </c>
      <c r="M95" s="225">
        <f t="shared" si="49"/>
        <v>0</v>
      </c>
      <c r="N95" s="225">
        <f t="shared" si="50"/>
        <v>0</v>
      </c>
      <c r="O95" s="225">
        <f>VLOOKUP($A95,与件データ!$A$9:$F$115,6,FALSE)</f>
        <v>0</v>
      </c>
      <c r="P95" s="225">
        <f t="shared" si="51"/>
        <v>0</v>
      </c>
      <c r="Q95" s="225">
        <f t="shared" si="52"/>
        <v>0</v>
      </c>
      <c r="R95" s="225">
        <f t="shared" si="53"/>
        <v>0</v>
      </c>
      <c r="S95" s="225">
        <f t="shared" si="54"/>
        <v>0</v>
      </c>
      <c r="T95" s="225">
        <f t="shared" si="55"/>
        <v>0</v>
      </c>
      <c r="U95" s="225">
        <f t="shared" si="56"/>
        <v>0</v>
      </c>
      <c r="V95" s="225">
        <f t="shared" si="57"/>
        <v>0</v>
      </c>
      <c r="W95" s="225">
        <f t="shared" si="58"/>
        <v>0</v>
      </c>
      <c r="X95" s="225">
        <f t="shared" si="59"/>
        <v>0</v>
      </c>
      <c r="Y95" s="225">
        <f t="shared" si="60"/>
        <v>0</v>
      </c>
      <c r="Z95" s="225">
        <f t="shared" si="61"/>
        <v>0</v>
      </c>
      <c r="AA95" s="432">
        <v>1</v>
      </c>
      <c r="AB95" s="432">
        <v>2.569490061687988E-2</v>
      </c>
      <c r="AC95" s="432">
        <v>5.7407761156157862E-6</v>
      </c>
      <c r="AD95" s="432">
        <v>1.472174195048705E-3</v>
      </c>
      <c r="AE95" s="432">
        <v>0</v>
      </c>
      <c r="AF95" s="432">
        <v>1.0620435813889205E-5</v>
      </c>
      <c r="AG95" s="432">
        <v>1.0309477107626683E-4</v>
      </c>
      <c r="AH95" s="432">
        <v>3.3196037888548284E-4</v>
      </c>
      <c r="AI95" s="432">
        <v>0.97238150882618013</v>
      </c>
    </row>
    <row r="96" spans="1:35">
      <c r="A96" s="54" t="s">
        <v>358</v>
      </c>
      <c r="B96" s="55" t="s">
        <v>612</v>
      </c>
      <c r="C96" s="225">
        <f>VLOOKUP($A96,与件データ!$A$9:$F$115,5,FALSE)</f>
        <v>0</v>
      </c>
      <c r="D96" s="225">
        <f t="shared" si="40"/>
        <v>0</v>
      </c>
      <c r="E96" s="225">
        <f t="shared" si="41"/>
        <v>0</v>
      </c>
      <c r="F96" s="225">
        <f t="shared" si="42"/>
        <v>0</v>
      </c>
      <c r="G96" s="225">
        <f t="shared" si="43"/>
        <v>0</v>
      </c>
      <c r="H96" s="225">
        <f t="shared" si="44"/>
        <v>0</v>
      </c>
      <c r="I96" s="225">
        <f t="shared" si="45"/>
        <v>0</v>
      </c>
      <c r="J96" s="225">
        <f t="shared" si="46"/>
        <v>0</v>
      </c>
      <c r="K96" s="225">
        <f t="shared" si="47"/>
        <v>0</v>
      </c>
      <c r="L96" s="225">
        <f t="shared" si="48"/>
        <v>0</v>
      </c>
      <c r="M96" s="225">
        <f t="shared" si="49"/>
        <v>0</v>
      </c>
      <c r="N96" s="225">
        <f t="shared" si="50"/>
        <v>0</v>
      </c>
      <c r="O96" s="225">
        <f>VLOOKUP($A96,与件データ!$A$9:$F$115,6,FALSE)</f>
        <v>0</v>
      </c>
      <c r="P96" s="225">
        <f t="shared" si="51"/>
        <v>0</v>
      </c>
      <c r="Q96" s="225">
        <f t="shared" si="52"/>
        <v>0</v>
      </c>
      <c r="R96" s="225">
        <f t="shared" si="53"/>
        <v>0</v>
      </c>
      <c r="S96" s="225">
        <f t="shared" si="54"/>
        <v>0</v>
      </c>
      <c r="T96" s="225">
        <f t="shared" si="55"/>
        <v>0</v>
      </c>
      <c r="U96" s="225">
        <f t="shared" si="56"/>
        <v>0</v>
      </c>
      <c r="V96" s="225">
        <f t="shared" si="57"/>
        <v>0</v>
      </c>
      <c r="W96" s="225">
        <f t="shared" si="58"/>
        <v>0</v>
      </c>
      <c r="X96" s="225">
        <f t="shared" si="59"/>
        <v>0</v>
      </c>
      <c r="Y96" s="225">
        <f t="shared" si="60"/>
        <v>0</v>
      </c>
      <c r="Z96" s="225">
        <f t="shared" si="61"/>
        <v>0</v>
      </c>
      <c r="AA96" s="432">
        <v>1</v>
      </c>
      <c r="AB96" s="432">
        <v>0</v>
      </c>
      <c r="AC96" s="432">
        <v>0</v>
      </c>
      <c r="AD96" s="432">
        <v>0</v>
      </c>
      <c r="AE96" s="432">
        <v>0</v>
      </c>
      <c r="AF96" s="432">
        <v>0</v>
      </c>
      <c r="AG96" s="432">
        <v>0</v>
      </c>
      <c r="AH96" s="432">
        <v>0</v>
      </c>
      <c r="AI96" s="432">
        <v>1</v>
      </c>
    </row>
    <row r="97" spans="1:35">
      <c r="A97" s="54" t="s">
        <v>359</v>
      </c>
      <c r="B97" s="55" t="s">
        <v>613</v>
      </c>
      <c r="C97" s="225">
        <f>VLOOKUP($A97,与件データ!$A$9:$F$115,5,FALSE)</f>
        <v>0</v>
      </c>
      <c r="D97" s="225">
        <f t="shared" si="40"/>
        <v>0</v>
      </c>
      <c r="E97" s="225">
        <f t="shared" si="41"/>
        <v>0</v>
      </c>
      <c r="F97" s="225">
        <f t="shared" si="42"/>
        <v>0</v>
      </c>
      <c r="G97" s="225">
        <f t="shared" si="43"/>
        <v>0</v>
      </c>
      <c r="H97" s="225">
        <f t="shared" si="44"/>
        <v>0</v>
      </c>
      <c r="I97" s="225">
        <f t="shared" si="45"/>
        <v>0</v>
      </c>
      <c r="J97" s="225">
        <f t="shared" si="46"/>
        <v>0</v>
      </c>
      <c r="K97" s="225">
        <f t="shared" si="47"/>
        <v>0</v>
      </c>
      <c r="L97" s="225">
        <f t="shared" si="48"/>
        <v>0</v>
      </c>
      <c r="M97" s="225">
        <f t="shared" si="49"/>
        <v>0</v>
      </c>
      <c r="N97" s="225">
        <f t="shared" si="50"/>
        <v>0</v>
      </c>
      <c r="O97" s="225">
        <f>VLOOKUP($A97,与件データ!$A$9:$F$115,6,FALSE)</f>
        <v>0</v>
      </c>
      <c r="P97" s="225">
        <f t="shared" si="51"/>
        <v>0</v>
      </c>
      <c r="Q97" s="225">
        <f t="shared" si="52"/>
        <v>0</v>
      </c>
      <c r="R97" s="225">
        <f t="shared" si="53"/>
        <v>0</v>
      </c>
      <c r="S97" s="225">
        <f t="shared" si="54"/>
        <v>0</v>
      </c>
      <c r="T97" s="225">
        <f t="shared" si="55"/>
        <v>0</v>
      </c>
      <c r="U97" s="225">
        <f t="shared" si="56"/>
        <v>0</v>
      </c>
      <c r="V97" s="225">
        <f t="shared" si="57"/>
        <v>0</v>
      </c>
      <c r="W97" s="225">
        <f t="shared" si="58"/>
        <v>0</v>
      </c>
      <c r="X97" s="225">
        <f t="shared" si="59"/>
        <v>0</v>
      </c>
      <c r="Y97" s="225">
        <f t="shared" si="60"/>
        <v>0</v>
      </c>
      <c r="Z97" s="225">
        <f t="shared" si="61"/>
        <v>0</v>
      </c>
      <c r="AA97" s="432">
        <v>1</v>
      </c>
      <c r="AB97" s="432">
        <v>0.19275301499370517</v>
      </c>
      <c r="AC97" s="432">
        <v>1.3948144363294161E-4</v>
      </c>
      <c r="AD97" s="432">
        <v>1.6704882895537967E-2</v>
      </c>
      <c r="AE97" s="432">
        <v>2.5080259580686661E-5</v>
      </c>
      <c r="AF97" s="432">
        <v>5.4340562424821096E-5</v>
      </c>
      <c r="AG97" s="432">
        <v>1.2546729858654037E-3</v>
      </c>
      <c r="AH97" s="432">
        <v>2.1687824468983254E-3</v>
      </c>
      <c r="AI97" s="432">
        <v>0.78689974441235466</v>
      </c>
    </row>
    <row r="98" spans="1:35">
      <c r="A98" s="54" t="s">
        <v>360</v>
      </c>
      <c r="B98" s="55" t="s">
        <v>614</v>
      </c>
      <c r="C98" s="225">
        <f>VLOOKUP($A98,与件データ!$A$9:$F$115,5,FALSE)</f>
        <v>0</v>
      </c>
      <c r="D98" s="225">
        <f t="shared" si="40"/>
        <v>0</v>
      </c>
      <c r="E98" s="225">
        <f t="shared" si="41"/>
        <v>0</v>
      </c>
      <c r="F98" s="225">
        <f t="shared" si="42"/>
        <v>0</v>
      </c>
      <c r="G98" s="225">
        <f t="shared" si="43"/>
        <v>0</v>
      </c>
      <c r="H98" s="225">
        <f t="shared" si="44"/>
        <v>0</v>
      </c>
      <c r="I98" s="225">
        <f t="shared" si="45"/>
        <v>0</v>
      </c>
      <c r="J98" s="225">
        <f t="shared" si="46"/>
        <v>0</v>
      </c>
      <c r="K98" s="225">
        <f t="shared" si="47"/>
        <v>0</v>
      </c>
      <c r="L98" s="225">
        <f t="shared" si="48"/>
        <v>0</v>
      </c>
      <c r="M98" s="225">
        <f t="shared" si="49"/>
        <v>0</v>
      </c>
      <c r="N98" s="225">
        <f t="shared" si="50"/>
        <v>0</v>
      </c>
      <c r="O98" s="225">
        <f>VLOOKUP($A98,与件データ!$A$9:$F$115,6,FALSE)</f>
        <v>0</v>
      </c>
      <c r="P98" s="225">
        <f t="shared" si="51"/>
        <v>0</v>
      </c>
      <c r="Q98" s="225">
        <f t="shared" si="52"/>
        <v>0</v>
      </c>
      <c r="R98" s="225">
        <f t="shared" si="53"/>
        <v>0</v>
      </c>
      <c r="S98" s="225">
        <f t="shared" si="54"/>
        <v>0</v>
      </c>
      <c r="T98" s="225">
        <f t="shared" si="55"/>
        <v>0</v>
      </c>
      <c r="U98" s="225">
        <f t="shared" si="56"/>
        <v>0</v>
      </c>
      <c r="V98" s="225">
        <f t="shared" si="57"/>
        <v>0</v>
      </c>
      <c r="W98" s="225">
        <f t="shared" si="58"/>
        <v>0</v>
      </c>
      <c r="X98" s="225">
        <f t="shared" si="59"/>
        <v>0</v>
      </c>
      <c r="Y98" s="225">
        <f t="shared" si="60"/>
        <v>0</v>
      </c>
      <c r="Z98" s="225">
        <f t="shared" si="61"/>
        <v>0</v>
      </c>
      <c r="AA98" s="432">
        <v>1</v>
      </c>
      <c r="AB98" s="432">
        <v>0</v>
      </c>
      <c r="AC98" s="432">
        <v>0</v>
      </c>
      <c r="AD98" s="432">
        <v>0</v>
      </c>
      <c r="AE98" s="432">
        <v>0</v>
      </c>
      <c r="AF98" s="432">
        <v>0</v>
      </c>
      <c r="AG98" s="432">
        <v>0</v>
      </c>
      <c r="AH98" s="432">
        <v>0</v>
      </c>
      <c r="AI98" s="432">
        <v>1</v>
      </c>
    </row>
    <row r="99" spans="1:35">
      <c r="A99" s="59" t="s">
        <v>361</v>
      </c>
      <c r="B99" s="60" t="s">
        <v>615</v>
      </c>
      <c r="C99" s="226">
        <f>VLOOKUP($A99,与件データ!$A$9:$F$115,5,FALSE)</f>
        <v>0</v>
      </c>
      <c r="D99" s="226">
        <f t="shared" si="40"/>
        <v>0</v>
      </c>
      <c r="E99" s="226">
        <f t="shared" si="41"/>
        <v>0</v>
      </c>
      <c r="F99" s="226">
        <f t="shared" si="42"/>
        <v>0</v>
      </c>
      <c r="G99" s="226">
        <f t="shared" si="43"/>
        <v>0</v>
      </c>
      <c r="H99" s="226">
        <f t="shared" si="44"/>
        <v>0</v>
      </c>
      <c r="I99" s="226">
        <f t="shared" si="45"/>
        <v>0</v>
      </c>
      <c r="J99" s="226">
        <f t="shared" si="46"/>
        <v>0</v>
      </c>
      <c r="K99" s="226">
        <f t="shared" si="47"/>
        <v>0</v>
      </c>
      <c r="L99" s="226">
        <f t="shared" si="48"/>
        <v>0</v>
      </c>
      <c r="M99" s="226">
        <f t="shared" si="49"/>
        <v>0</v>
      </c>
      <c r="N99" s="226">
        <f t="shared" si="50"/>
        <v>0</v>
      </c>
      <c r="O99" s="226">
        <f>VLOOKUP($A99,与件データ!$A$9:$F$115,6,FALSE)</f>
        <v>0</v>
      </c>
      <c r="P99" s="226">
        <f t="shared" si="51"/>
        <v>0</v>
      </c>
      <c r="Q99" s="226">
        <f t="shared" si="52"/>
        <v>0</v>
      </c>
      <c r="R99" s="226">
        <f t="shared" si="53"/>
        <v>0</v>
      </c>
      <c r="S99" s="226">
        <f t="shared" si="54"/>
        <v>0</v>
      </c>
      <c r="T99" s="226">
        <f t="shared" si="55"/>
        <v>0</v>
      </c>
      <c r="U99" s="226">
        <f t="shared" si="56"/>
        <v>0</v>
      </c>
      <c r="V99" s="226">
        <f t="shared" si="57"/>
        <v>0</v>
      </c>
      <c r="W99" s="226">
        <f t="shared" si="58"/>
        <v>0</v>
      </c>
      <c r="X99" s="226">
        <f t="shared" si="59"/>
        <v>0</v>
      </c>
      <c r="Y99" s="226">
        <f t="shared" si="60"/>
        <v>0</v>
      </c>
      <c r="Z99" s="226">
        <f t="shared" si="61"/>
        <v>0</v>
      </c>
      <c r="AA99" s="433">
        <v>1</v>
      </c>
      <c r="AB99" s="433">
        <v>0</v>
      </c>
      <c r="AC99" s="433">
        <v>0</v>
      </c>
      <c r="AD99" s="433">
        <v>2.4948418847498499E-5</v>
      </c>
      <c r="AE99" s="433">
        <v>0</v>
      </c>
      <c r="AF99" s="433">
        <v>0</v>
      </c>
      <c r="AG99" s="433">
        <v>0</v>
      </c>
      <c r="AH99" s="433">
        <v>0</v>
      </c>
      <c r="AI99" s="433">
        <v>0.99997505158115252</v>
      </c>
    </row>
    <row r="100" spans="1:35">
      <c r="A100" s="64" t="s">
        <v>362</v>
      </c>
      <c r="B100" s="65" t="s">
        <v>777</v>
      </c>
      <c r="C100" s="225">
        <f>VLOOKUP($A100,与件データ!$A$9:$F$115,5,FALSE)</f>
        <v>0</v>
      </c>
      <c r="D100" s="225">
        <f t="shared" si="40"/>
        <v>0</v>
      </c>
      <c r="E100" s="225">
        <f t="shared" si="41"/>
        <v>0</v>
      </c>
      <c r="F100" s="225">
        <f t="shared" si="42"/>
        <v>0</v>
      </c>
      <c r="G100" s="225">
        <f t="shared" si="43"/>
        <v>0</v>
      </c>
      <c r="H100" s="225">
        <f t="shared" si="44"/>
        <v>0</v>
      </c>
      <c r="I100" s="225">
        <f t="shared" si="45"/>
        <v>0</v>
      </c>
      <c r="J100" s="225">
        <f t="shared" si="46"/>
        <v>0</v>
      </c>
      <c r="K100" s="225">
        <f t="shared" si="47"/>
        <v>0</v>
      </c>
      <c r="L100" s="225">
        <f t="shared" si="48"/>
        <v>0</v>
      </c>
      <c r="M100" s="225">
        <f t="shared" si="49"/>
        <v>0</v>
      </c>
      <c r="N100" s="225">
        <f t="shared" si="50"/>
        <v>0</v>
      </c>
      <c r="O100" s="225">
        <f>VLOOKUP($A100,与件データ!$A$9:$F$115,6,FALSE)</f>
        <v>0</v>
      </c>
      <c r="P100" s="225">
        <f t="shared" si="51"/>
        <v>0</v>
      </c>
      <c r="Q100" s="225">
        <f t="shared" si="52"/>
        <v>0</v>
      </c>
      <c r="R100" s="225">
        <f t="shared" si="53"/>
        <v>0</v>
      </c>
      <c r="S100" s="225">
        <f t="shared" si="54"/>
        <v>0</v>
      </c>
      <c r="T100" s="225">
        <f t="shared" si="55"/>
        <v>0</v>
      </c>
      <c r="U100" s="225">
        <f t="shared" si="56"/>
        <v>0</v>
      </c>
      <c r="V100" s="225">
        <f t="shared" si="57"/>
        <v>0</v>
      </c>
      <c r="W100" s="225">
        <f t="shared" si="58"/>
        <v>0</v>
      </c>
      <c r="X100" s="225">
        <f t="shared" si="59"/>
        <v>0</v>
      </c>
      <c r="Y100" s="225">
        <f t="shared" si="60"/>
        <v>0</v>
      </c>
      <c r="Z100" s="225">
        <f t="shared" si="61"/>
        <v>0</v>
      </c>
      <c r="AA100" s="432">
        <v>1</v>
      </c>
      <c r="AB100" s="432">
        <v>0</v>
      </c>
      <c r="AC100" s="432">
        <v>0</v>
      </c>
      <c r="AD100" s="432">
        <v>0</v>
      </c>
      <c r="AE100" s="432">
        <v>0</v>
      </c>
      <c r="AF100" s="432">
        <v>0</v>
      </c>
      <c r="AG100" s="432">
        <v>0</v>
      </c>
      <c r="AH100" s="432">
        <v>0</v>
      </c>
      <c r="AI100" s="432">
        <v>1</v>
      </c>
    </row>
    <row r="101" spans="1:35">
      <c r="A101" s="54" t="s">
        <v>363</v>
      </c>
      <c r="B101" s="55" t="s">
        <v>776</v>
      </c>
      <c r="C101" s="225">
        <f>VLOOKUP($A101,与件データ!$A$9:$F$115,5,FALSE)</f>
        <v>0</v>
      </c>
      <c r="D101" s="225">
        <f t="shared" si="40"/>
        <v>0</v>
      </c>
      <c r="E101" s="225">
        <f t="shared" si="41"/>
        <v>0</v>
      </c>
      <c r="F101" s="225">
        <f t="shared" si="42"/>
        <v>0</v>
      </c>
      <c r="G101" s="225">
        <f t="shared" si="43"/>
        <v>0</v>
      </c>
      <c r="H101" s="225">
        <f t="shared" si="44"/>
        <v>0</v>
      </c>
      <c r="I101" s="225">
        <f t="shared" si="45"/>
        <v>0</v>
      </c>
      <c r="J101" s="225">
        <f t="shared" si="46"/>
        <v>0</v>
      </c>
      <c r="K101" s="225">
        <f t="shared" si="47"/>
        <v>0</v>
      </c>
      <c r="L101" s="225">
        <f t="shared" si="48"/>
        <v>0</v>
      </c>
      <c r="M101" s="225">
        <f t="shared" si="49"/>
        <v>0</v>
      </c>
      <c r="N101" s="225">
        <f t="shared" si="50"/>
        <v>0</v>
      </c>
      <c r="O101" s="225">
        <f>VLOOKUP($A101,与件データ!$A$9:$F$115,6,FALSE)</f>
        <v>0</v>
      </c>
      <c r="P101" s="225">
        <f t="shared" si="51"/>
        <v>0</v>
      </c>
      <c r="Q101" s="225">
        <f t="shared" si="52"/>
        <v>0</v>
      </c>
      <c r="R101" s="225">
        <f t="shared" si="53"/>
        <v>0</v>
      </c>
      <c r="S101" s="225">
        <f t="shared" si="54"/>
        <v>0</v>
      </c>
      <c r="T101" s="225">
        <f t="shared" si="55"/>
        <v>0</v>
      </c>
      <c r="U101" s="225">
        <f t="shared" si="56"/>
        <v>0</v>
      </c>
      <c r="V101" s="225">
        <f t="shared" si="57"/>
        <v>0</v>
      </c>
      <c r="W101" s="225">
        <f t="shared" si="58"/>
        <v>0</v>
      </c>
      <c r="X101" s="225">
        <f t="shared" si="59"/>
        <v>0</v>
      </c>
      <c r="Y101" s="225">
        <f t="shared" si="60"/>
        <v>0</v>
      </c>
      <c r="Z101" s="225">
        <f t="shared" si="61"/>
        <v>0</v>
      </c>
      <c r="AA101" s="432">
        <v>1</v>
      </c>
      <c r="AB101" s="432">
        <v>0</v>
      </c>
      <c r="AC101" s="432">
        <v>0</v>
      </c>
      <c r="AD101" s="432">
        <v>0</v>
      </c>
      <c r="AE101" s="432">
        <v>0</v>
      </c>
      <c r="AF101" s="432">
        <v>0</v>
      </c>
      <c r="AG101" s="432">
        <v>0</v>
      </c>
      <c r="AH101" s="432">
        <v>0</v>
      </c>
      <c r="AI101" s="432">
        <v>1</v>
      </c>
    </row>
    <row r="102" spans="1:35">
      <c r="A102" s="54" t="s">
        <v>364</v>
      </c>
      <c r="B102" s="55" t="s">
        <v>618</v>
      </c>
      <c r="C102" s="225">
        <f>VLOOKUP($A102,与件データ!$A$9:$F$115,5,FALSE)</f>
        <v>0</v>
      </c>
      <c r="D102" s="225">
        <f t="shared" si="40"/>
        <v>0</v>
      </c>
      <c r="E102" s="225">
        <f t="shared" si="41"/>
        <v>0</v>
      </c>
      <c r="F102" s="225">
        <f t="shared" si="42"/>
        <v>0</v>
      </c>
      <c r="G102" s="225">
        <f t="shared" si="43"/>
        <v>0</v>
      </c>
      <c r="H102" s="225">
        <f t="shared" si="44"/>
        <v>0</v>
      </c>
      <c r="I102" s="225">
        <f t="shared" si="45"/>
        <v>0</v>
      </c>
      <c r="J102" s="225">
        <f t="shared" si="46"/>
        <v>0</v>
      </c>
      <c r="K102" s="225">
        <f t="shared" si="47"/>
        <v>0</v>
      </c>
      <c r="L102" s="225">
        <f t="shared" si="48"/>
        <v>0</v>
      </c>
      <c r="M102" s="225">
        <f t="shared" si="49"/>
        <v>0</v>
      </c>
      <c r="N102" s="225">
        <f t="shared" si="50"/>
        <v>0</v>
      </c>
      <c r="O102" s="225">
        <f>VLOOKUP($A102,与件データ!$A$9:$F$115,6,FALSE)</f>
        <v>0</v>
      </c>
      <c r="P102" s="225">
        <f t="shared" si="51"/>
        <v>0</v>
      </c>
      <c r="Q102" s="225">
        <f t="shared" si="52"/>
        <v>0</v>
      </c>
      <c r="R102" s="225">
        <f t="shared" si="53"/>
        <v>0</v>
      </c>
      <c r="S102" s="225">
        <f t="shared" si="54"/>
        <v>0</v>
      </c>
      <c r="T102" s="225">
        <f t="shared" si="55"/>
        <v>0</v>
      </c>
      <c r="U102" s="225">
        <f t="shared" si="56"/>
        <v>0</v>
      </c>
      <c r="V102" s="225">
        <f t="shared" si="57"/>
        <v>0</v>
      </c>
      <c r="W102" s="225">
        <f t="shared" si="58"/>
        <v>0</v>
      </c>
      <c r="X102" s="225">
        <f t="shared" si="59"/>
        <v>0</v>
      </c>
      <c r="Y102" s="225">
        <f t="shared" si="60"/>
        <v>0</v>
      </c>
      <c r="Z102" s="225">
        <f t="shared" si="61"/>
        <v>0</v>
      </c>
      <c r="AA102" s="432">
        <v>1</v>
      </c>
      <c r="AB102" s="432">
        <v>0</v>
      </c>
      <c r="AC102" s="432">
        <v>0</v>
      </c>
      <c r="AD102" s="432">
        <v>0</v>
      </c>
      <c r="AE102" s="432">
        <v>0</v>
      </c>
      <c r="AF102" s="432">
        <v>0</v>
      </c>
      <c r="AG102" s="432">
        <v>0</v>
      </c>
      <c r="AH102" s="432">
        <v>0</v>
      </c>
      <c r="AI102" s="432">
        <v>1</v>
      </c>
    </row>
    <row r="103" spans="1:35">
      <c r="A103" s="54" t="s">
        <v>365</v>
      </c>
      <c r="B103" s="55" t="s">
        <v>619</v>
      </c>
      <c r="C103" s="225">
        <f>VLOOKUP($A103,与件データ!$A$9:$F$115,5,FALSE)</f>
        <v>0</v>
      </c>
      <c r="D103" s="225">
        <f t="shared" si="40"/>
        <v>0</v>
      </c>
      <c r="E103" s="225">
        <f t="shared" si="41"/>
        <v>0</v>
      </c>
      <c r="F103" s="225">
        <f t="shared" si="42"/>
        <v>0</v>
      </c>
      <c r="G103" s="225">
        <f t="shared" si="43"/>
        <v>0</v>
      </c>
      <c r="H103" s="225">
        <f t="shared" si="44"/>
        <v>0</v>
      </c>
      <c r="I103" s="225">
        <f t="shared" si="45"/>
        <v>0</v>
      </c>
      <c r="J103" s="225">
        <f t="shared" si="46"/>
        <v>0</v>
      </c>
      <c r="K103" s="225">
        <f t="shared" si="47"/>
        <v>0</v>
      </c>
      <c r="L103" s="225">
        <f t="shared" si="48"/>
        <v>0</v>
      </c>
      <c r="M103" s="225">
        <f t="shared" si="49"/>
        <v>0</v>
      </c>
      <c r="N103" s="225">
        <f t="shared" si="50"/>
        <v>0</v>
      </c>
      <c r="O103" s="225">
        <f>VLOOKUP($A103,与件データ!$A$9:$F$115,6,FALSE)</f>
        <v>0</v>
      </c>
      <c r="P103" s="225">
        <f t="shared" si="51"/>
        <v>0</v>
      </c>
      <c r="Q103" s="225">
        <f t="shared" si="52"/>
        <v>0</v>
      </c>
      <c r="R103" s="225">
        <f t="shared" si="53"/>
        <v>0</v>
      </c>
      <c r="S103" s="225">
        <f t="shared" si="54"/>
        <v>0</v>
      </c>
      <c r="T103" s="225">
        <f t="shared" si="55"/>
        <v>0</v>
      </c>
      <c r="U103" s="225">
        <f t="shared" si="56"/>
        <v>0</v>
      </c>
      <c r="V103" s="225">
        <f t="shared" si="57"/>
        <v>0</v>
      </c>
      <c r="W103" s="225">
        <f t="shared" si="58"/>
        <v>0</v>
      </c>
      <c r="X103" s="225">
        <f t="shared" si="59"/>
        <v>0</v>
      </c>
      <c r="Y103" s="225">
        <f t="shared" si="60"/>
        <v>0</v>
      </c>
      <c r="Z103" s="225">
        <f t="shared" si="61"/>
        <v>0</v>
      </c>
      <c r="AA103" s="432">
        <v>1</v>
      </c>
      <c r="AB103" s="432">
        <v>0</v>
      </c>
      <c r="AC103" s="432">
        <v>0</v>
      </c>
      <c r="AD103" s="432">
        <v>0</v>
      </c>
      <c r="AE103" s="432">
        <v>0</v>
      </c>
      <c r="AF103" s="432">
        <v>0</v>
      </c>
      <c r="AG103" s="432">
        <v>0</v>
      </c>
      <c r="AH103" s="432">
        <v>0</v>
      </c>
      <c r="AI103" s="432">
        <v>1</v>
      </c>
    </row>
    <row r="104" spans="1:35">
      <c r="A104" s="59" t="s">
        <v>366</v>
      </c>
      <c r="B104" s="60" t="s">
        <v>620</v>
      </c>
      <c r="C104" s="226">
        <f>VLOOKUP($A104,与件データ!$A$9:$F$115,5,FALSE)</f>
        <v>0</v>
      </c>
      <c r="D104" s="226">
        <f t="shared" si="40"/>
        <v>0</v>
      </c>
      <c r="E104" s="226">
        <f t="shared" si="41"/>
        <v>0</v>
      </c>
      <c r="F104" s="226">
        <f t="shared" si="42"/>
        <v>0</v>
      </c>
      <c r="G104" s="226">
        <f t="shared" si="43"/>
        <v>0</v>
      </c>
      <c r="H104" s="226">
        <f t="shared" si="44"/>
        <v>0</v>
      </c>
      <c r="I104" s="226">
        <f t="shared" si="45"/>
        <v>0</v>
      </c>
      <c r="J104" s="226">
        <f t="shared" si="46"/>
        <v>0</v>
      </c>
      <c r="K104" s="226">
        <f t="shared" si="47"/>
        <v>0</v>
      </c>
      <c r="L104" s="226">
        <f t="shared" si="48"/>
        <v>0</v>
      </c>
      <c r="M104" s="226">
        <f t="shared" si="49"/>
        <v>0</v>
      </c>
      <c r="N104" s="226">
        <f t="shared" si="50"/>
        <v>0</v>
      </c>
      <c r="O104" s="226">
        <f>VLOOKUP($A104,与件データ!$A$9:$F$115,6,FALSE)</f>
        <v>0</v>
      </c>
      <c r="P104" s="226">
        <f t="shared" si="51"/>
        <v>0</v>
      </c>
      <c r="Q104" s="226">
        <f t="shared" si="52"/>
        <v>0</v>
      </c>
      <c r="R104" s="226">
        <f t="shared" si="53"/>
        <v>0</v>
      </c>
      <c r="S104" s="226">
        <f t="shared" si="54"/>
        <v>0</v>
      </c>
      <c r="T104" s="226">
        <f t="shared" si="55"/>
        <v>0</v>
      </c>
      <c r="U104" s="226">
        <f t="shared" si="56"/>
        <v>0</v>
      </c>
      <c r="V104" s="226">
        <f t="shared" si="57"/>
        <v>0</v>
      </c>
      <c r="W104" s="226">
        <f t="shared" si="58"/>
        <v>0</v>
      </c>
      <c r="X104" s="226">
        <f t="shared" si="59"/>
        <v>0</v>
      </c>
      <c r="Y104" s="226">
        <f t="shared" si="60"/>
        <v>0</v>
      </c>
      <c r="Z104" s="226">
        <f t="shared" si="61"/>
        <v>0</v>
      </c>
      <c r="AA104" s="433">
        <v>1</v>
      </c>
      <c r="AB104" s="433">
        <v>0</v>
      </c>
      <c r="AC104" s="433">
        <v>0</v>
      </c>
      <c r="AD104" s="433">
        <v>0</v>
      </c>
      <c r="AE104" s="433">
        <v>0</v>
      </c>
      <c r="AF104" s="433">
        <v>0</v>
      </c>
      <c r="AG104" s="433">
        <v>0</v>
      </c>
      <c r="AH104" s="433">
        <v>0</v>
      </c>
      <c r="AI104" s="433">
        <v>1</v>
      </c>
    </row>
    <row r="105" spans="1:35">
      <c r="A105" s="64" t="s">
        <v>367</v>
      </c>
      <c r="B105" s="65" t="s">
        <v>775</v>
      </c>
      <c r="C105" s="225">
        <f>VLOOKUP($A105,与件データ!$A$9:$F$115,5,FALSE)</f>
        <v>0</v>
      </c>
      <c r="D105" s="225">
        <f t="shared" si="40"/>
        <v>0</v>
      </c>
      <c r="E105" s="225">
        <f t="shared" si="41"/>
        <v>0</v>
      </c>
      <c r="F105" s="225">
        <f t="shared" si="42"/>
        <v>0</v>
      </c>
      <c r="G105" s="225">
        <f t="shared" si="43"/>
        <v>0</v>
      </c>
      <c r="H105" s="225">
        <f t="shared" si="44"/>
        <v>0</v>
      </c>
      <c r="I105" s="225">
        <f t="shared" si="45"/>
        <v>0</v>
      </c>
      <c r="J105" s="225">
        <f t="shared" si="46"/>
        <v>0</v>
      </c>
      <c r="K105" s="225">
        <f t="shared" si="47"/>
        <v>0</v>
      </c>
      <c r="L105" s="225">
        <f t="shared" si="48"/>
        <v>0</v>
      </c>
      <c r="M105" s="225">
        <f t="shared" si="49"/>
        <v>0</v>
      </c>
      <c r="N105" s="225">
        <f t="shared" si="50"/>
        <v>0</v>
      </c>
      <c r="O105" s="225">
        <f>VLOOKUP($A105,与件データ!$A$9:$F$115,6,FALSE)</f>
        <v>0</v>
      </c>
      <c r="P105" s="225">
        <f t="shared" si="51"/>
        <v>0</v>
      </c>
      <c r="Q105" s="225">
        <f t="shared" si="52"/>
        <v>0</v>
      </c>
      <c r="R105" s="225">
        <f t="shared" si="53"/>
        <v>0</v>
      </c>
      <c r="S105" s="225">
        <f t="shared" si="54"/>
        <v>0</v>
      </c>
      <c r="T105" s="225">
        <f t="shared" si="55"/>
        <v>0</v>
      </c>
      <c r="U105" s="225">
        <f t="shared" si="56"/>
        <v>0</v>
      </c>
      <c r="V105" s="225">
        <f t="shared" si="57"/>
        <v>0</v>
      </c>
      <c r="W105" s="225">
        <f t="shared" si="58"/>
        <v>0</v>
      </c>
      <c r="X105" s="225">
        <f t="shared" si="59"/>
        <v>0</v>
      </c>
      <c r="Y105" s="225">
        <f t="shared" si="60"/>
        <v>0</v>
      </c>
      <c r="Z105" s="225">
        <f t="shared" si="61"/>
        <v>0</v>
      </c>
      <c r="AA105" s="432">
        <v>1</v>
      </c>
      <c r="AB105" s="432">
        <v>0</v>
      </c>
      <c r="AC105" s="432">
        <v>0</v>
      </c>
      <c r="AD105" s="432">
        <v>0</v>
      </c>
      <c r="AE105" s="432">
        <v>0</v>
      </c>
      <c r="AF105" s="432">
        <v>0</v>
      </c>
      <c r="AG105" s="432">
        <v>0</v>
      </c>
      <c r="AH105" s="432">
        <v>0</v>
      </c>
      <c r="AI105" s="432">
        <v>1</v>
      </c>
    </row>
    <row r="106" spans="1:35">
      <c r="A106" s="54" t="s">
        <v>368</v>
      </c>
      <c r="B106" s="55" t="s">
        <v>621</v>
      </c>
      <c r="C106" s="225">
        <f>VLOOKUP($A106,与件データ!$A$9:$F$115,5,FALSE)</f>
        <v>0</v>
      </c>
      <c r="D106" s="225">
        <f t="shared" si="40"/>
        <v>0</v>
      </c>
      <c r="E106" s="225">
        <f t="shared" ref="E106:E116" si="62">IF(ISERROR(HLOOKUP($A106,$G$6:$M$117,112,FALSE)),0,HLOOKUP($A106,$G$6:$M$117,112,FALSE))</f>
        <v>0</v>
      </c>
      <c r="F106" s="225">
        <f t="shared" si="42"/>
        <v>0</v>
      </c>
      <c r="G106" s="225">
        <f t="shared" ref="G106:G116" si="63">$C106*AB106</f>
        <v>0</v>
      </c>
      <c r="H106" s="225">
        <f t="shared" ref="H106:H116" si="64">$C106*AC106</f>
        <v>0</v>
      </c>
      <c r="I106" s="225">
        <f t="shared" ref="I106:I116" si="65">$C106*AD106</f>
        <v>0</v>
      </c>
      <c r="J106" s="225">
        <f t="shared" ref="J106:J116" si="66">$C106*AE106</f>
        <v>0</v>
      </c>
      <c r="K106" s="225">
        <f t="shared" ref="K106:K116" si="67">$C106*AF106</f>
        <v>0</v>
      </c>
      <c r="L106" s="225">
        <f t="shared" ref="L106:L116" si="68">$C106*AG106</f>
        <v>0</v>
      </c>
      <c r="M106" s="225">
        <f t="shared" ref="M106:M116" si="69">$C106*AH106</f>
        <v>0</v>
      </c>
      <c r="N106" s="225">
        <f t="shared" ref="N106:N116" si="70">SUM(G106:M106)</f>
        <v>0</v>
      </c>
      <c r="O106" s="225">
        <f>VLOOKUP($A106,与件データ!$A$9:$F$115,6,FALSE)</f>
        <v>0</v>
      </c>
      <c r="P106" s="225">
        <f t="shared" si="51"/>
        <v>0</v>
      </c>
      <c r="Q106" s="225">
        <f t="shared" ref="Q106:Q116" si="71">IF(ISERROR(HLOOKUP($A106,$S$6:$Y$117,112,FALSE)),0,HLOOKUP($A106,$S$6:$Y$117,112,FALSE))</f>
        <v>0</v>
      </c>
      <c r="R106" s="225">
        <f t="shared" si="53"/>
        <v>0</v>
      </c>
      <c r="S106" s="225">
        <f t="shared" ref="S106:S116" si="72">$O106*AB106</f>
        <v>0</v>
      </c>
      <c r="T106" s="225">
        <f t="shared" ref="T106:T116" si="73">$O106*AC106</f>
        <v>0</v>
      </c>
      <c r="U106" s="225">
        <f t="shared" ref="U106:U116" si="74">$O106*AD106</f>
        <v>0</v>
      </c>
      <c r="V106" s="225">
        <f t="shared" ref="V106:V116" si="75">$O106*AE106</f>
        <v>0</v>
      </c>
      <c r="W106" s="225">
        <f t="shared" ref="W106:W116" si="76">$O106*AF106</f>
        <v>0</v>
      </c>
      <c r="X106" s="225">
        <f t="shared" ref="X106:X116" si="77">$O106*AG106</f>
        <v>0</v>
      </c>
      <c r="Y106" s="225">
        <f t="shared" ref="Y106:Y116" si="78">$O106*AH106</f>
        <v>0</v>
      </c>
      <c r="Z106" s="225">
        <f t="shared" ref="Z106:Z116" si="79">SUM(S106:Y106)</f>
        <v>0</v>
      </c>
      <c r="AA106" s="432">
        <v>1</v>
      </c>
      <c r="AB106" s="432">
        <v>0</v>
      </c>
      <c r="AC106" s="432">
        <v>0</v>
      </c>
      <c r="AD106" s="432">
        <v>0</v>
      </c>
      <c r="AE106" s="432">
        <v>0</v>
      </c>
      <c r="AF106" s="432">
        <v>0</v>
      </c>
      <c r="AG106" s="432">
        <v>0</v>
      </c>
      <c r="AH106" s="432">
        <v>0</v>
      </c>
      <c r="AI106" s="432">
        <v>1</v>
      </c>
    </row>
    <row r="107" spans="1:35">
      <c r="A107" s="54" t="s">
        <v>369</v>
      </c>
      <c r="B107" s="55" t="s">
        <v>622</v>
      </c>
      <c r="C107" s="225">
        <f>VLOOKUP($A107,与件データ!$A$9:$F$115,5,FALSE)</f>
        <v>0</v>
      </c>
      <c r="D107" s="225">
        <f t="shared" si="40"/>
        <v>0</v>
      </c>
      <c r="E107" s="225">
        <f t="shared" si="62"/>
        <v>0</v>
      </c>
      <c r="F107" s="225">
        <f t="shared" si="42"/>
        <v>0</v>
      </c>
      <c r="G107" s="225">
        <f t="shared" si="63"/>
        <v>0</v>
      </c>
      <c r="H107" s="225">
        <f t="shared" si="64"/>
        <v>0</v>
      </c>
      <c r="I107" s="225">
        <f t="shared" si="65"/>
        <v>0</v>
      </c>
      <c r="J107" s="225">
        <f t="shared" si="66"/>
        <v>0</v>
      </c>
      <c r="K107" s="225">
        <f t="shared" si="67"/>
        <v>0</v>
      </c>
      <c r="L107" s="225">
        <f t="shared" si="68"/>
        <v>0</v>
      </c>
      <c r="M107" s="225">
        <f t="shared" si="69"/>
        <v>0</v>
      </c>
      <c r="N107" s="225">
        <f t="shared" si="70"/>
        <v>0</v>
      </c>
      <c r="O107" s="225">
        <f>VLOOKUP($A107,与件データ!$A$9:$F$115,6,FALSE)</f>
        <v>0</v>
      </c>
      <c r="P107" s="225">
        <f t="shared" si="51"/>
        <v>0</v>
      </c>
      <c r="Q107" s="225">
        <f t="shared" si="71"/>
        <v>0</v>
      </c>
      <c r="R107" s="225">
        <f t="shared" si="53"/>
        <v>0</v>
      </c>
      <c r="S107" s="225">
        <f t="shared" si="72"/>
        <v>0</v>
      </c>
      <c r="T107" s="225">
        <f t="shared" si="73"/>
        <v>0</v>
      </c>
      <c r="U107" s="225">
        <f t="shared" si="74"/>
        <v>0</v>
      </c>
      <c r="V107" s="225">
        <f t="shared" si="75"/>
        <v>0</v>
      </c>
      <c r="W107" s="225">
        <f t="shared" si="76"/>
        <v>0</v>
      </c>
      <c r="X107" s="225">
        <f t="shared" si="77"/>
        <v>0</v>
      </c>
      <c r="Y107" s="225">
        <f t="shared" si="78"/>
        <v>0</v>
      </c>
      <c r="Z107" s="225">
        <f t="shared" si="79"/>
        <v>0</v>
      </c>
      <c r="AA107" s="432">
        <v>1</v>
      </c>
      <c r="AB107" s="432">
        <v>0</v>
      </c>
      <c r="AC107" s="432">
        <v>0</v>
      </c>
      <c r="AD107" s="432">
        <v>0</v>
      </c>
      <c r="AE107" s="432">
        <v>0</v>
      </c>
      <c r="AF107" s="432">
        <v>0</v>
      </c>
      <c r="AG107" s="432">
        <v>0</v>
      </c>
      <c r="AH107" s="432">
        <v>0</v>
      </c>
      <c r="AI107" s="432">
        <v>1</v>
      </c>
    </row>
    <row r="108" spans="1:35">
      <c r="A108" s="54" t="s">
        <v>370</v>
      </c>
      <c r="B108" s="55" t="s">
        <v>623</v>
      </c>
      <c r="C108" s="225">
        <f>VLOOKUP($A108,与件データ!$A$9:$F$115,5,FALSE)</f>
        <v>0</v>
      </c>
      <c r="D108" s="225">
        <f t="shared" si="40"/>
        <v>0</v>
      </c>
      <c r="E108" s="225">
        <f t="shared" si="62"/>
        <v>0</v>
      </c>
      <c r="F108" s="225">
        <f t="shared" si="42"/>
        <v>0</v>
      </c>
      <c r="G108" s="225">
        <f t="shared" si="63"/>
        <v>0</v>
      </c>
      <c r="H108" s="225">
        <f t="shared" si="64"/>
        <v>0</v>
      </c>
      <c r="I108" s="225">
        <f t="shared" si="65"/>
        <v>0</v>
      </c>
      <c r="J108" s="225">
        <f t="shared" si="66"/>
        <v>0</v>
      </c>
      <c r="K108" s="225">
        <f t="shared" si="67"/>
        <v>0</v>
      </c>
      <c r="L108" s="225">
        <f t="shared" si="68"/>
        <v>0</v>
      </c>
      <c r="M108" s="225">
        <f t="shared" si="69"/>
        <v>0</v>
      </c>
      <c r="N108" s="225">
        <f t="shared" si="70"/>
        <v>0</v>
      </c>
      <c r="O108" s="225">
        <f>VLOOKUP($A108,与件データ!$A$9:$F$115,6,FALSE)</f>
        <v>0</v>
      </c>
      <c r="P108" s="225">
        <f t="shared" si="51"/>
        <v>0</v>
      </c>
      <c r="Q108" s="225">
        <f t="shared" si="71"/>
        <v>0</v>
      </c>
      <c r="R108" s="225">
        <f t="shared" si="53"/>
        <v>0</v>
      </c>
      <c r="S108" s="225">
        <f t="shared" si="72"/>
        <v>0</v>
      </c>
      <c r="T108" s="225">
        <f t="shared" si="73"/>
        <v>0</v>
      </c>
      <c r="U108" s="225">
        <f t="shared" si="74"/>
        <v>0</v>
      </c>
      <c r="V108" s="225">
        <f t="shared" si="75"/>
        <v>0</v>
      </c>
      <c r="W108" s="225">
        <f t="shared" si="76"/>
        <v>0</v>
      </c>
      <c r="X108" s="225">
        <f t="shared" si="77"/>
        <v>0</v>
      </c>
      <c r="Y108" s="225">
        <f t="shared" si="78"/>
        <v>0</v>
      </c>
      <c r="Z108" s="225">
        <f t="shared" si="79"/>
        <v>0</v>
      </c>
      <c r="AA108" s="432">
        <v>1</v>
      </c>
      <c r="AB108" s="432">
        <v>0</v>
      </c>
      <c r="AC108" s="432">
        <v>0</v>
      </c>
      <c r="AD108" s="432">
        <v>0</v>
      </c>
      <c r="AE108" s="432">
        <v>0</v>
      </c>
      <c r="AF108" s="432">
        <v>0</v>
      </c>
      <c r="AG108" s="432">
        <v>0</v>
      </c>
      <c r="AH108" s="432">
        <v>0</v>
      </c>
      <c r="AI108" s="432">
        <v>1</v>
      </c>
    </row>
    <row r="109" spans="1:35">
      <c r="A109" s="59" t="s">
        <v>371</v>
      </c>
      <c r="B109" s="60" t="s">
        <v>624</v>
      </c>
      <c r="C109" s="226">
        <f>VLOOKUP($A109,与件データ!$A$9:$F$115,5,FALSE)</f>
        <v>0</v>
      </c>
      <c r="D109" s="226">
        <f t="shared" si="40"/>
        <v>0</v>
      </c>
      <c r="E109" s="226">
        <f t="shared" si="62"/>
        <v>0</v>
      </c>
      <c r="F109" s="226">
        <f t="shared" si="42"/>
        <v>0</v>
      </c>
      <c r="G109" s="226">
        <f t="shared" si="63"/>
        <v>0</v>
      </c>
      <c r="H109" s="226">
        <f t="shared" si="64"/>
        <v>0</v>
      </c>
      <c r="I109" s="226">
        <f t="shared" si="65"/>
        <v>0</v>
      </c>
      <c r="J109" s="226">
        <f t="shared" si="66"/>
        <v>0</v>
      </c>
      <c r="K109" s="226">
        <f t="shared" si="67"/>
        <v>0</v>
      </c>
      <c r="L109" s="226">
        <f t="shared" si="68"/>
        <v>0</v>
      </c>
      <c r="M109" s="226">
        <f t="shared" si="69"/>
        <v>0</v>
      </c>
      <c r="N109" s="226">
        <f t="shared" si="70"/>
        <v>0</v>
      </c>
      <c r="O109" s="226">
        <f>VLOOKUP($A109,与件データ!$A$9:$F$115,6,FALSE)</f>
        <v>0</v>
      </c>
      <c r="P109" s="226">
        <f t="shared" si="51"/>
        <v>0</v>
      </c>
      <c r="Q109" s="226">
        <f t="shared" si="71"/>
        <v>0</v>
      </c>
      <c r="R109" s="226">
        <f t="shared" si="53"/>
        <v>0</v>
      </c>
      <c r="S109" s="226">
        <f t="shared" si="72"/>
        <v>0</v>
      </c>
      <c r="T109" s="226">
        <f t="shared" si="73"/>
        <v>0</v>
      </c>
      <c r="U109" s="226">
        <f t="shared" si="74"/>
        <v>0</v>
      </c>
      <c r="V109" s="226">
        <f t="shared" si="75"/>
        <v>0</v>
      </c>
      <c r="W109" s="226">
        <f t="shared" si="76"/>
        <v>0</v>
      </c>
      <c r="X109" s="226">
        <f t="shared" si="77"/>
        <v>0</v>
      </c>
      <c r="Y109" s="226">
        <f t="shared" si="78"/>
        <v>0</v>
      </c>
      <c r="Z109" s="226">
        <f t="shared" si="79"/>
        <v>0</v>
      </c>
      <c r="AA109" s="433">
        <v>1</v>
      </c>
      <c r="AB109" s="433">
        <v>0</v>
      </c>
      <c r="AC109" s="433">
        <v>0</v>
      </c>
      <c r="AD109" s="433">
        <v>0</v>
      </c>
      <c r="AE109" s="433">
        <v>0</v>
      </c>
      <c r="AF109" s="433">
        <v>0</v>
      </c>
      <c r="AG109" s="433">
        <v>0</v>
      </c>
      <c r="AH109" s="433">
        <v>0</v>
      </c>
      <c r="AI109" s="433">
        <v>1</v>
      </c>
    </row>
    <row r="110" spans="1:35">
      <c r="A110" s="64" t="s">
        <v>372</v>
      </c>
      <c r="B110" s="65" t="s">
        <v>625</v>
      </c>
      <c r="C110" s="225">
        <f>VLOOKUP($A110,与件データ!$A$9:$F$115,5,FALSE)</f>
        <v>0</v>
      </c>
      <c r="D110" s="225">
        <f t="shared" si="40"/>
        <v>0</v>
      </c>
      <c r="E110" s="225">
        <f t="shared" si="62"/>
        <v>0</v>
      </c>
      <c r="F110" s="225">
        <f t="shared" si="42"/>
        <v>0</v>
      </c>
      <c r="G110" s="225">
        <f t="shared" si="63"/>
        <v>0</v>
      </c>
      <c r="H110" s="225">
        <f t="shared" si="64"/>
        <v>0</v>
      </c>
      <c r="I110" s="225">
        <f t="shared" si="65"/>
        <v>0</v>
      </c>
      <c r="J110" s="225">
        <f t="shared" si="66"/>
        <v>0</v>
      </c>
      <c r="K110" s="225">
        <f t="shared" si="67"/>
        <v>0</v>
      </c>
      <c r="L110" s="225">
        <f t="shared" si="68"/>
        <v>0</v>
      </c>
      <c r="M110" s="225">
        <f t="shared" si="69"/>
        <v>0</v>
      </c>
      <c r="N110" s="225">
        <f t="shared" si="70"/>
        <v>0</v>
      </c>
      <c r="O110" s="225">
        <f>VLOOKUP($A110,与件データ!$A$9:$F$115,6,FALSE)</f>
        <v>0</v>
      </c>
      <c r="P110" s="225">
        <f t="shared" si="51"/>
        <v>0</v>
      </c>
      <c r="Q110" s="225">
        <f t="shared" si="71"/>
        <v>0</v>
      </c>
      <c r="R110" s="225">
        <f t="shared" si="53"/>
        <v>0</v>
      </c>
      <c r="S110" s="225">
        <f t="shared" si="72"/>
        <v>0</v>
      </c>
      <c r="T110" s="225">
        <f t="shared" si="73"/>
        <v>0</v>
      </c>
      <c r="U110" s="225">
        <f t="shared" si="74"/>
        <v>0</v>
      </c>
      <c r="V110" s="225">
        <f t="shared" si="75"/>
        <v>0</v>
      </c>
      <c r="W110" s="225">
        <f t="shared" si="76"/>
        <v>0</v>
      </c>
      <c r="X110" s="225">
        <f t="shared" si="77"/>
        <v>0</v>
      </c>
      <c r="Y110" s="225">
        <f t="shared" si="78"/>
        <v>0</v>
      </c>
      <c r="Z110" s="225">
        <f t="shared" si="79"/>
        <v>0</v>
      </c>
      <c r="AA110" s="432">
        <v>1</v>
      </c>
      <c r="AB110" s="432">
        <v>0</v>
      </c>
      <c r="AC110" s="432">
        <v>0</v>
      </c>
      <c r="AD110" s="432">
        <v>0</v>
      </c>
      <c r="AE110" s="432">
        <v>0</v>
      </c>
      <c r="AF110" s="432">
        <v>0</v>
      </c>
      <c r="AG110" s="432">
        <v>0</v>
      </c>
      <c r="AH110" s="432">
        <v>0</v>
      </c>
      <c r="AI110" s="432">
        <v>1</v>
      </c>
    </row>
    <row r="111" spans="1:35">
      <c r="A111" s="54" t="s">
        <v>373</v>
      </c>
      <c r="B111" s="55" t="s">
        <v>626</v>
      </c>
      <c r="C111" s="225">
        <f>VLOOKUP($A111,与件データ!$A$9:$F$115,5,FALSE)</f>
        <v>0</v>
      </c>
      <c r="D111" s="225">
        <f t="shared" si="40"/>
        <v>0</v>
      </c>
      <c r="E111" s="225">
        <f t="shared" si="62"/>
        <v>0</v>
      </c>
      <c r="F111" s="225">
        <f t="shared" si="42"/>
        <v>0</v>
      </c>
      <c r="G111" s="225">
        <f t="shared" si="63"/>
        <v>0</v>
      </c>
      <c r="H111" s="225">
        <f t="shared" si="64"/>
        <v>0</v>
      </c>
      <c r="I111" s="225">
        <f t="shared" si="65"/>
        <v>0</v>
      </c>
      <c r="J111" s="225">
        <f t="shared" si="66"/>
        <v>0</v>
      </c>
      <c r="K111" s="225">
        <f t="shared" si="67"/>
        <v>0</v>
      </c>
      <c r="L111" s="225">
        <f t="shared" si="68"/>
        <v>0</v>
      </c>
      <c r="M111" s="225">
        <f t="shared" si="69"/>
        <v>0</v>
      </c>
      <c r="N111" s="225">
        <f t="shared" si="70"/>
        <v>0</v>
      </c>
      <c r="O111" s="225">
        <f>VLOOKUP($A111,与件データ!$A$9:$F$115,6,FALSE)</f>
        <v>0</v>
      </c>
      <c r="P111" s="225">
        <f t="shared" si="51"/>
        <v>0</v>
      </c>
      <c r="Q111" s="225">
        <f t="shared" si="71"/>
        <v>0</v>
      </c>
      <c r="R111" s="225">
        <f t="shared" si="53"/>
        <v>0</v>
      </c>
      <c r="S111" s="225">
        <f t="shared" si="72"/>
        <v>0</v>
      </c>
      <c r="T111" s="225">
        <f t="shared" si="73"/>
        <v>0</v>
      </c>
      <c r="U111" s="225">
        <f t="shared" si="74"/>
        <v>0</v>
      </c>
      <c r="V111" s="225">
        <f t="shared" si="75"/>
        <v>0</v>
      </c>
      <c r="W111" s="225">
        <f t="shared" si="76"/>
        <v>0</v>
      </c>
      <c r="X111" s="225">
        <f t="shared" si="77"/>
        <v>0</v>
      </c>
      <c r="Y111" s="225">
        <f t="shared" si="78"/>
        <v>0</v>
      </c>
      <c r="Z111" s="225">
        <f t="shared" si="79"/>
        <v>0</v>
      </c>
      <c r="AA111" s="432">
        <v>1</v>
      </c>
      <c r="AB111" s="432">
        <v>0</v>
      </c>
      <c r="AC111" s="432">
        <v>0</v>
      </c>
      <c r="AD111" s="432">
        <v>0</v>
      </c>
      <c r="AE111" s="432">
        <v>0</v>
      </c>
      <c r="AF111" s="432">
        <v>0</v>
      </c>
      <c r="AG111" s="432">
        <v>0</v>
      </c>
      <c r="AH111" s="432">
        <v>0</v>
      </c>
      <c r="AI111" s="432">
        <v>1</v>
      </c>
    </row>
    <row r="112" spans="1:35">
      <c r="A112" s="54" t="s">
        <v>374</v>
      </c>
      <c r="B112" s="55" t="s">
        <v>627</v>
      </c>
      <c r="C112" s="225">
        <f>VLOOKUP($A112,与件データ!$A$9:$F$115,5,FALSE)</f>
        <v>0</v>
      </c>
      <c r="D112" s="225">
        <f t="shared" si="40"/>
        <v>0</v>
      </c>
      <c r="E112" s="225">
        <f t="shared" si="62"/>
        <v>0</v>
      </c>
      <c r="F112" s="225">
        <f t="shared" si="42"/>
        <v>0</v>
      </c>
      <c r="G112" s="225">
        <f t="shared" si="63"/>
        <v>0</v>
      </c>
      <c r="H112" s="225">
        <f t="shared" si="64"/>
        <v>0</v>
      </c>
      <c r="I112" s="225">
        <f t="shared" si="65"/>
        <v>0</v>
      </c>
      <c r="J112" s="225">
        <f t="shared" si="66"/>
        <v>0</v>
      </c>
      <c r="K112" s="225">
        <f t="shared" si="67"/>
        <v>0</v>
      </c>
      <c r="L112" s="225">
        <f t="shared" si="68"/>
        <v>0</v>
      </c>
      <c r="M112" s="225">
        <f t="shared" si="69"/>
        <v>0</v>
      </c>
      <c r="N112" s="225">
        <f t="shared" si="70"/>
        <v>0</v>
      </c>
      <c r="O112" s="225">
        <f>VLOOKUP($A112,与件データ!$A$9:$F$115,6,FALSE)</f>
        <v>0</v>
      </c>
      <c r="P112" s="225">
        <f t="shared" si="51"/>
        <v>0</v>
      </c>
      <c r="Q112" s="225">
        <f t="shared" si="71"/>
        <v>0</v>
      </c>
      <c r="R112" s="225">
        <f t="shared" si="53"/>
        <v>0</v>
      </c>
      <c r="S112" s="225">
        <f t="shared" si="72"/>
        <v>0</v>
      </c>
      <c r="T112" s="225">
        <f t="shared" si="73"/>
        <v>0</v>
      </c>
      <c r="U112" s="225">
        <f t="shared" si="74"/>
        <v>0</v>
      </c>
      <c r="V112" s="225">
        <f t="shared" si="75"/>
        <v>0</v>
      </c>
      <c r="W112" s="225">
        <f t="shared" si="76"/>
        <v>0</v>
      </c>
      <c r="X112" s="225">
        <f t="shared" si="77"/>
        <v>0</v>
      </c>
      <c r="Y112" s="225">
        <f t="shared" si="78"/>
        <v>0</v>
      </c>
      <c r="Z112" s="225">
        <f t="shared" si="79"/>
        <v>0</v>
      </c>
      <c r="AA112" s="432">
        <v>1</v>
      </c>
      <c r="AB112" s="432">
        <v>0</v>
      </c>
      <c r="AC112" s="432">
        <v>0</v>
      </c>
      <c r="AD112" s="432">
        <v>0</v>
      </c>
      <c r="AE112" s="432">
        <v>0</v>
      </c>
      <c r="AF112" s="432">
        <v>0</v>
      </c>
      <c r="AG112" s="432">
        <v>0</v>
      </c>
      <c r="AH112" s="432">
        <v>0</v>
      </c>
      <c r="AI112" s="432">
        <v>1</v>
      </c>
    </row>
    <row r="113" spans="1:35">
      <c r="A113" s="54" t="s">
        <v>375</v>
      </c>
      <c r="B113" s="55" t="s">
        <v>628</v>
      </c>
      <c r="C113" s="225">
        <f>VLOOKUP($A113,与件データ!$A$9:$F$115,5,FALSE)</f>
        <v>0</v>
      </c>
      <c r="D113" s="225">
        <f t="shared" si="40"/>
        <v>0</v>
      </c>
      <c r="E113" s="225">
        <f t="shared" si="62"/>
        <v>0</v>
      </c>
      <c r="F113" s="225">
        <f t="shared" si="42"/>
        <v>0</v>
      </c>
      <c r="G113" s="225">
        <f t="shared" si="63"/>
        <v>0</v>
      </c>
      <c r="H113" s="225">
        <f t="shared" si="64"/>
        <v>0</v>
      </c>
      <c r="I113" s="225">
        <f t="shared" si="65"/>
        <v>0</v>
      </c>
      <c r="J113" s="225">
        <f t="shared" si="66"/>
        <v>0</v>
      </c>
      <c r="K113" s="225">
        <f t="shared" si="67"/>
        <v>0</v>
      </c>
      <c r="L113" s="225">
        <f t="shared" si="68"/>
        <v>0</v>
      </c>
      <c r="M113" s="225">
        <f t="shared" si="69"/>
        <v>0</v>
      </c>
      <c r="N113" s="225">
        <f t="shared" si="70"/>
        <v>0</v>
      </c>
      <c r="O113" s="225">
        <f>VLOOKUP($A113,与件データ!$A$9:$F$115,6,FALSE)</f>
        <v>0</v>
      </c>
      <c r="P113" s="225">
        <f t="shared" si="51"/>
        <v>0</v>
      </c>
      <c r="Q113" s="225">
        <f t="shared" si="71"/>
        <v>0</v>
      </c>
      <c r="R113" s="225">
        <f t="shared" si="53"/>
        <v>0</v>
      </c>
      <c r="S113" s="225">
        <f t="shared" si="72"/>
        <v>0</v>
      </c>
      <c r="T113" s="225">
        <f t="shared" si="73"/>
        <v>0</v>
      </c>
      <c r="U113" s="225">
        <f t="shared" si="74"/>
        <v>0</v>
      </c>
      <c r="V113" s="225">
        <f t="shared" si="75"/>
        <v>0</v>
      </c>
      <c r="W113" s="225">
        <f t="shared" si="76"/>
        <v>0</v>
      </c>
      <c r="X113" s="225">
        <f t="shared" si="77"/>
        <v>0</v>
      </c>
      <c r="Y113" s="225">
        <f t="shared" si="78"/>
        <v>0</v>
      </c>
      <c r="Z113" s="225">
        <f t="shared" si="79"/>
        <v>0</v>
      </c>
      <c r="AA113" s="432">
        <v>1</v>
      </c>
      <c r="AB113" s="432">
        <v>0</v>
      </c>
      <c r="AC113" s="432">
        <v>0</v>
      </c>
      <c r="AD113" s="432">
        <v>0</v>
      </c>
      <c r="AE113" s="432">
        <v>0</v>
      </c>
      <c r="AF113" s="432">
        <v>0</v>
      </c>
      <c r="AG113" s="432">
        <v>0</v>
      </c>
      <c r="AH113" s="432">
        <v>0</v>
      </c>
      <c r="AI113" s="432">
        <v>1</v>
      </c>
    </row>
    <row r="114" spans="1:35">
      <c r="A114" s="54" t="s">
        <v>376</v>
      </c>
      <c r="B114" s="55" t="s">
        <v>629</v>
      </c>
      <c r="C114" s="226">
        <f>VLOOKUP($A114,与件データ!$A$9:$F$115,5,FALSE)</f>
        <v>0</v>
      </c>
      <c r="D114" s="226">
        <f t="shared" si="40"/>
        <v>0</v>
      </c>
      <c r="E114" s="226">
        <f t="shared" si="62"/>
        <v>0</v>
      </c>
      <c r="F114" s="226">
        <f t="shared" si="42"/>
        <v>0</v>
      </c>
      <c r="G114" s="226">
        <f t="shared" si="63"/>
        <v>0</v>
      </c>
      <c r="H114" s="226">
        <f t="shared" si="64"/>
        <v>0</v>
      </c>
      <c r="I114" s="226">
        <f t="shared" si="65"/>
        <v>0</v>
      </c>
      <c r="J114" s="226">
        <f t="shared" si="66"/>
        <v>0</v>
      </c>
      <c r="K114" s="226">
        <f t="shared" si="67"/>
        <v>0</v>
      </c>
      <c r="L114" s="226">
        <f t="shared" si="68"/>
        <v>0</v>
      </c>
      <c r="M114" s="226">
        <f t="shared" si="69"/>
        <v>0</v>
      </c>
      <c r="N114" s="226">
        <f t="shared" si="70"/>
        <v>0</v>
      </c>
      <c r="O114" s="226">
        <f>VLOOKUP($A114,与件データ!$A$9:$F$115,6,FALSE)</f>
        <v>0</v>
      </c>
      <c r="P114" s="226">
        <f t="shared" si="51"/>
        <v>0</v>
      </c>
      <c r="Q114" s="226">
        <f t="shared" si="71"/>
        <v>0</v>
      </c>
      <c r="R114" s="226">
        <f t="shared" si="53"/>
        <v>0</v>
      </c>
      <c r="S114" s="226">
        <f t="shared" si="72"/>
        <v>0</v>
      </c>
      <c r="T114" s="226">
        <f t="shared" si="73"/>
        <v>0</v>
      </c>
      <c r="U114" s="226">
        <f t="shared" si="74"/>
        <v>0</v>
      </c>
      <c r="V114" s="226">
        <f t="shared" si="75"/>
        <v>0</v>
      </c>
      <c r="W114" s="226">
        <f t="shared" si="76"/>
        <v>0</v>
      </c>
      <c r="X114" s="226">
        <f t="shared" si="77"/>
        <v>0</v>
      </c>
      <c r="Y114" s="226">
        <f t="shared" si="78"/>
        <v>0</v>
      </c>
      <c r="Z114" s="226">
        <f t="shared" si="79"/>
        <v>0</v>
      </c>
      <c r="AA114" s="433">
        <v>1</v>
      </c>
      <c r="AB114" s="433">
        <v>1.358086727418413E-4</v>
      </c>
      <c r="AC114" s="433">
        <v>0</v>
      </c>
      <c r="AD114" s="433">
        <v>4.5406738058130778E-5</v>
      </c>
      <c r="AE114" s="433">
        <v>0</v>
      </c>
      <c r="AF114" s="433">
        <v>0</v>
      </c>
      <c r="AG114" s="433">
        <v>2.7436095503402281E-6</v>
      </c>
      <c r="AH114" s="433">
        <v>0</v>
      </c>
      <c r="AI114" s="433">
        <v>0.99981604097964971</v>
      </c>
    </row>
    <row r="115" spans="1:35">
      <c r="A115" s="364" t="s">
        <v>377</v>
      </c>
      <c r="B115" s="365" t="s">
        <v>630</v>
      </c>
      <c r="C115" s="225">
        <f>VLOOKUP($A115,与件データ!$A$9:$F$115,5,FALSE)</f>
        <v>0</v>
      </c>
      <c r="D115" s="225">
        <f t="shared" si="40"/>
        <v>0</v>
      </c>
      <c r="E115" s="225">
        <f t="shared" si="62"/>
        <v>0</v>
      </c>
      <c r="F115" s="225">
        <f t="shared" si="42"/>
        <v>0</v>
      </c>
      <c r="G115" s="225">
        <f t="shared" si="63"/>
        <v>0</v>
      </c>
      <c r="H115" s="225">
        <f t="shared" si="64"/>
        <v>0</v>
      </c>
      <c r="I115" s="225">
        <f t="shared" si="65"/>
        <v>0</v>
      </c>
      <c r="J115" s="225">
        <f t="shared" si="66"/>
        <v>0</v>
      </c>
      <c r="K115" s="225">
        <f t="shared" si="67"/>
        <v>0</v>
      </c>
      <c r="L115" s="225">
        <f t="shared" si="68"/>
        <v>0</v>
      </c>
      <c r="M115" s="225">
        <f t="shared" si="69"/>
        <v>0</v>
      </c>
      <c r="N115" s="225">
        <f t="shared" si="70"/>
        <v>0</v>
      </c>
      <c r="O115" s="225">
        <f>VLOOKUP($A115,与件データ!$A$9:$F$115,6,FALSE)</f>
        <v>0</v>
      </c>
      <c r="P115" s="225">
        <f t="shared" si="51"/>
        <v>0</v>
      </c>
      <c r="Q115" s="225">
        <f t="shared" si="71"/>
        <v>0</v>
      </c>
      <c r="R115" s="225">
        <f t="shared" si="53"/>
        <v>0</v>
      </c>
      <c r="S115" s="225">
        <f t="shared" si="72"/>
        <v>0</v>
      </c>
      <c r="T115" s="225">
        <f t="shared" si="73"/>
        <v>0</v>
      </c>
      <c r="U115" s="225">
        <f t="shared" si="74"/>
        <v>0</v>
      </c>
      <c r="V115" s="225">
        <f t="shared" si="75"/>
        <v>0</v>
      </c>
      <c r="W115" s="225">
        <f t="shared" si="76"/>
        <v>0</v>
      </c>
      <c r="X115" s="225">
        <f t="shared" si="77"/>
        <v>0</v>
      </c>
      <c r="Y115" s="225">
        <f t="shared" si="78"/>
        <v>0</v>
      </c>
      <c r="Z115" s="225">
        <f t="shared" si="79"/>
        <v>0</v>
      </c>
      <c r="AA115" s="432">
        <v>1</v>
      </c>
      <c r="AB115" s="432">
        <v>0</v>
      </c>
      <c r="AC115" s="432">
        <v>0</v>
      </c>
      <c r="AD115" s="432">
        <v>0</v>
      </c>
      <c r="AE115" s="432">
        <v>0</v>
      </c>
      <c r="AF115" s="432">
        <v>0</v>
      </c>
      <c r="AG115" s="432">
        <v>0</v>
      </c>
      <c r="AH115" s="432">
        <v>0</v>
      </c>
      <c r="AI115" s="432">
        <v>1</v>
      </c>
    </row>
    <row r="116" spans="1:35">
      <c r="A116" s="368" t="s">
        <v>378</v>
      </c>
      <c r="B116" s="369" t="s">
        <v>631</v>
      </c>
      <c r="C116" s="227">
        <f>VLOOKUP($A116,与件データ!$A$9:$F$115,5,FALSE)</f>
        <v>0</v>
      </c>
      <c r="D116" s="227">
        <f t="shared" si="40"/>
        <v>0</v>
      </c>
      <c r="E116" s="227">
        <f t="shared" si="62"/>
        <v>0</v>
      </c>
      <c r="F116" s="227">
        <f t="shared" si="42"/>
        <v>0</v>
      </c>
      <c r="G116" s="227">
        <f t="shared" si="63"/>
        <v>0</v>
      </c>
      <c r="H116" s="227">
        <f t="shared" si="64"/>
        <v>0</v>
      </c>
      <c r="I116" s="227">
        <f t="shared" si="65"/>
        <v>0</v>
      </c>
      <c r="J116" s="227">
        <f t="shared" si="66"/>
        <v>0</v>
      </c>
      <c r="K116" s="227">
        <f t="shared" si="67"/>
        <v>0</v>
      </c>
      <c r="L116" s="227">
        <f t="shared" si="68"/>
        <v>0</v>
      </c>
      <c r="M116" s="227">
        <f t="shared" si="69"/>
        <v>0</v>
      </c>
      <c r="N116" s="227">
        <f t="shared" si="70"/>
        <v>0</v>
      </c>
      <c r="O116" s="227">
        <f>VLOOKUP($A116,与件データ!$A$9:$F$115,6,FALSE)</f>
        <v>0</v>
      </c>
      <c r="P116" s="227">
        <f t="shared" si="51"/>
        <v>0</v>
      </c>
      <c r="Q116" s="227">
        <f t="shared" si="71"/>
        <v>0</v>
      </c>
      <c r="R116" s="227">
        <f t="shared" si="53"/>
        <v>0</v>
      </c>
      <c r="S116" s="227">
        <f t="shared" si="72"/>
        <v>0</v>
      </c>
      <c r="T116" s="227">
        <f t="shared" si="73"/>
        <v>0</v>
      </c>
      <c r="U116" s="227">
        <f t="shared" si="74"/>
        <v>0</v>
      </c>
      <c r="V116" s="227">
        <f t="shared" si="75"/>
        <v>0</v>
      </c>
      <c r="W116" s="227">
        <f t="shared" si="76"/>
        <v>0</v>
      </c>
      <c r="X116" s="227">
        <f t="shared" si="77"/>
        <v>0</v>
      </c>
      <c r="Y116" s="227">
        <f t="shared" si="78"/>
        <v>0</v>
      </c>
      <c r="Z116" s="227">
        <f t="shared" si="79"/>
        <v>0</v>
      </c>
      <c r="AA116" s="434">
        <v>1</v>
      </c>
      <c r="AB116" s="434">
        <v>2.3505125679551809E-2</v>
      </c>
      <c r="AC116" s="434">
        <v>1.685051067262187E-3</v>
      </c>
      <c r="AD116" s="434">
        <v>6.8038475665217106E-3</v>
      </c>
      <c r="AE116" s="434">
        <v>4.8911569932512172E-3</v>
      </c>
      <c r="AF116" s="434">
        <v>3.5253199572013786E-4</v>
      </c>
      <c r="AG116" s="434">
        <v>3.4580855018772776E-3</v>
      </c>
      <c r="AH116" s="434">
        <v>1.2907219843301822E-2</v>
      </c>
      <c r="AI116" s="434">
        <v>0.94639698135251382</v>
      </c>
    </row>
    <row r="117" spans="1:35">
      <c r="A117" s="93"/>
      <c r="B117" s="94" t="s">
        <v>87</v>
      </c>
      <c r="C117" s="79">
        <f t="shared" ref="C117:N117" si="80">SUM(C10:C116)</f>
        <v>0</v>
      </c>
      <c r="D117" s="79">
        <f t="shared" si="80"/>
        <v>0</v>
      </c>
      <c r="E117" s="79">
        <f t="shared" si="80"/>
        <v>0</v>
      </c>
      <c r="F117" s="79">
        <f t="shared" si="80"/>
        <v>0</v>
      </c>
      <c r="G117" s="79">
        <f t="shared" si="80"/>
        <v>0</v>
      </c>
      <c r="H117" s="79">
        <f t="shared" si="80"/>
        <v>0</v>
      </c>
      <c r="I117" s="79">
        <f t="shared" si="80"/>
        <v>0</v>
      </c>
      <c r="J117" s="79">
        <f t="shared" si="80"/>
        <v>0</v>
      </c>
      <c r="K117" s="79">
        <f t="shared" si="80"/>
        <v>0</v>
      </c>
      <c r="L117" s="79">
        <f t="shared" si="80"/>
        <v>0</v>
      </c>
      <c r="M117" s="79">
        <f t="shared" si="80"/>
        <v>0</v>
      </c>
      <c r="N117" s="79">
        <f t="shared" si="80"/>
        <v>0</v>
      </c>
      <c r="O117" s="79">
        <f t="shared" ref="O117:Z117" si="81">SUM(O10:O116)</f>
        <v>0</v>
      </c>
      <c r="P117" s="79">
        <f t="shared" si="81"/>
        <v>0</v>
      </c>
      <c r="Q117" s="79">
        <f t="shared" si="81"/>
        <v>0</v>
      </c>
      <c r="R117" s="79">
        <f t="shared" si="81"/>
        <v>0</v>
      </c>
      <c r="S117" s="79">
        <f t="shared" si="81"/>
        <v>0</v>
      </c>
      <c r="T117" s="79">
        <f t="shared" si="81"/>
        <v>0</v>
      </c>
      <c r="U117" s="79">
        <f t="shared" si="81"/>
        <v>0</v>
      </c>
      <c r="V117" s="79">
        <f t="shared" si="81"/>
        <v>0</v>
      </c>
      <c r="W117" s="79">
        <f t="shared" si="81"/>
        <v>0</v>
      </c>
      <c r="X117" s="79">
        <f t="shared" si="81"/>
        <v>0</v>
      </c>
      <c r="Y117" s="79">
        <f t="shared" si="81"/>
        <v>0</v>
      </c>
      <c r="Z117" s="79">
        <f t="shared" si="81"/>
        <v>0</v>
      </c>
      <c r="AA117" s="222">
        <v>1</v>
      </c>
      <c r="AB117" s="222">
        <v>0</v>
      </c>
      <c r="AC117" s="222">
        <v>0</v>
      </c>
      <c r="AD117" s="222">
        <v>0</v>
      </c>
      <c r="AE117" s="222">
        <v>0</v>
      </c>
      <c r="AF117" s="222">
        <v>0</v>
      </c>
      <c r="AG117" s="222">
        <v>0</v>
      </c>
      <c r="AH117" s="222">
        <v>0</v>
      </c>
      <c r="AI117" s="222">
        <v>1</v>
      </c>
    </row>
    <row r="118" spans="1:35">
      <c r="C118" s="3" t="s">
        <v>232</v>
      </c>
      <c r="O118" s="3" t="s">
        <v>232</v>
      </c>
    </row>
  </sheetData>
  <mergeCells count="2">
    <mergeCell ref="C3:N3"/>
    <mergeCell ref="O3:Z3"/>
  </mergeCells>
  <phoneticPr fontId="3"/>
  <pageMargins left="0.70866141732283472" right="0.70866141732283472" top="0.74803149606299213" bottom="0.74803149606299213" header="0.31496062992125984" footer="0.31496062992125984"/>
  <pageSetup paperSize="9" scale="48" fitToWidth="0" orientation="portrait" cellComments="asDisplayed" r:id="rId1"/>
  <headerFooter scaleWithDoc="0">
    <oddHeader>&amp;L&amp;A</oddHeader>
    <oddFooter>&amp;R&amp;F&amp;A</oddFooter>
  </headerFooter>
  <colBreaks count="2" manualBreakCount="2">
    <brk id="14" max="117" man="1"/>
    <brk id="26" max="1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16"/>
  <sheetViews>
    <sheetView view="pageBreakPreview" zoomScaleNormal="100" zoomScaleSheetLayoutView="100" workbookViewId="0">
      <pane xSplit="2" ySplit="7" topLeftCell="C8" activePane="bottomRight" state="frozen"/>
      <selection activeCell="F115" sqref="F115"/>
      <selection pane="topRight" activeCell="F115" sqref="F115"/>
      <selection pane="bottomLeft" activeCell="F115" sqref="F115"/>
      <selection pane="bottomRight"/>
    </sheetView>
  </sheetViews>
  <sheetFormatPr defaultColWidth="9.140625" defaultRowHeight="13.5"/>
  <cols>
    <col min="1" max="1" width="9.140625" style="80"/>
    <col min="2" max="2" width="35.7109375" style="5" customWidth="1"/>
    <col min="3" max="9" width="16.5703125" style="3" customWidth="1"/>
    <col min="10" max="15" width="10.85546875" style="3" customWidth="1"/>
    <col min="16" max="16384" width="9.140625" style="3"/>
  </cols>
  <sheetData>
    <row r="1" spans="1:11" s="1" customFormat="1" ht="17.25">
      <c r="A1" s="45"/>
      <c r="B1" s="2"/>
      <c r="C1" s="46" t="str">
        <f>与件データ!$A$1</f>
        <v>平成２７年（２０１５年）岐阜県産業連関表による経済波及効果分析システム（Ripple2022）</v>
      </c>
    </row>
    <row r="2" spans="1:11" s="1" customFormat="1" ht="17.25">
      <c r="A2" s="45"/>
      <c r="B2" s="2"/>
      <c r="C2" s="46" t="s">
        <v>659</v>
      </c>
    </row>
    <row r="3" spans="1:11">
      <c r="C3" s="538" t="str">
        <f>IF(与件データ!$D$2="","分析テーマ名未入力",CONCATENATE(与件データ!$C$2,与件データ!$D$2))</f>
        <v>分析テーマ名未入力</v>
      </c>
      <c r="D3" s="539"/>
      <c r="E3" s="539"/>
      <c r="F3" s="539"/>
      <c r="G3" s="539"/>
      <c r="H3" s="539"/>
      <c r="I3" s="539"/>
      <c r="K3" s="6"/>
    </row>
    <row r="4" spans="1:11">
      <c r="C4" s="116"/>
      <c r="K4" s="6"/>
    </row>
    <row r="5" spans="1:11">
      <c r="C5" s="116"/>
      <c r="I5" s="6" t="s">
        <v>141</v>
      </c>
      <c r="K5" s="6"/>
    </row>
    <row r="6" spans="1:11" s="80" customFormat="1">
      <c r="A6" s="82"/>
      <c r="B6" s="83"/>
      <c r="C6" s="540" t="s">
        <v>222</v>
      </c>
      <c r="D6" s="541"/>
      <c r="E6" s="542"/>
      <c r="F6" s="543" t="s">
        <v>223</v>
      </c>
      <c r="G6" s="544"/>
      <c r="H6" s="545"/>
      <c r="I6" s="84"/>
    </row>
    <row r="7" spans="1:11" s="91" customFormat="1" ht="40.5">
      <c r="A7" s="85"/>
      <c r="B7" s="86"/>
      <c r="C7" s="87" t="s">
        <v>220</v>
      </c>
      <c r="D7" s="88" t="s">
        <v>218</v>
      </c>
      <c r="E7" s="88" t="s">
        <v>130</v>
      </c>
      <c r="F7" s="87" t="s">
        <v>221</v>
      </c>
      <c r="G7" s="88" t="s">
        <v>219</v>
      </c>
      <c r="H7" s="89" t="s">
        <v>130</v>
      </c>
      <c r="I7" s="90" t="s">
        <v>87</v>
      </c>
    </row>
    <row r="8" spans="1:11" s="92" customFormat="1">
      <c r="A8" s="48" t="s">
        <v>272</v>
      </c>
      <c r="B8" s="49" t="s">
        <v>527</v>
      </c>
      <c r="C8" s="72">
        <f>VLOOKUP($A8,与件データ!$A$9:$F$115,3,FALSE)</f>
        <v>0</v>
      </c>
      <c r="D8" s="243">
        <f>VLOOKUP($A8,'購入者価格から生産者価格への変換（分析年価格）'!$A$10:$F$116,6,FALSE)</f>
        <v>0</v>
      </c>
      <c r="E8" s="243">
        <f>SUM(C8:D8)</f>
        <v>0</v>
      </c>
      <c r="F8" s="72">
        <f>VLOOKUP($A8,与件データ!$A$9:$F$115,4,FALSE)</f>
        <v>0</v>
      </c>
      <c r="G8" s="243">
        <f>VLOOKUP($A8,'購入者価格から生産者価格への変換（分析年価格）'!$A$10:$R$116,18,FALSE)</f>
        <v>0</v>
      </c>
      <c r="H8" s="243">
        <f>SUM(F8:G8)</f>
        <v>0</v>
      </c>
      <c r="I8" s="244">
        <f>SUM(E8,H8)</f>
        <v>0</v>
      </c>
    </row>
    <row r="9" spans="1:11" s="92" customFormat="1">
      <c r="A9" s="54" t="s">
        <v>273</v>
      </c>
      <c r="B9" s="55" t="s">
        <v>528</v>
      </c>
      <c r="C9" s="73">
        <f>VLOOKUP($A9,与件データ!$A$9:$F$115,3,FALSE)</f>
        <v>0</v>
      </c>
      <c r="D9" s="74">
        <f>VLOOKUP($A9,'購入者価格から生産者価格への変換（分析年価格）'!$A$10:$F$116,6,FALSE)</f>
        <v>0</v>
      </c>
      <c r="E9" s="74">
        <f t="shared" ref="E9:E71" si="0">SUM(C9:D9)</f>
        <v>0</v>
      </c>
      <c r="F9" s="73">
        <f>VLOOKUP($A9,与件データ!$A$9:$F$115,4,FALSE)</f>
        <v>0</v>
      </c>
      <c r="G9" s="74">
        <f>VLOOKUP($A9,'購入者価格から生産者価格への変換（分析年価格）'!$A$10:$R$116,18,FALSE)</f>
        <v>0</v>
      </c>
      <c r="H9" s="74">
        <f t="shared" ref="H9:H71" si="1">SUM(F9:G9)</f>
        <v>0</v>
      </c>
      <c r="I9" s="225">
        <f t="shared" ref="I9:I71" si="2">SUM(E9,H9)</f>
        <v>0</v>
      </c>
    </row>
    <row r="10" spans="1:11" s="92" customFormat="1">
      <c r="A10" s="54" t="s">
        <v>274</v>
      </c>
      <c r="B10" s="55" t="s">
        <v>529</v>
      </c>
      <c r="C10" s="73">
        <f>VLOOKUP($A10,与件データ!$A$9:$F$115,3,FALSE)</f>
        <v>0</v>
      </c>
      <c r="D10" s="74">
        <f>VLOOKUP($A10,'購入者価格から生産者価格への変換（分析年価格）'!$A$10:$F$116,6,FALSE)</f>
        <v>0</v>
      </c>
      <c r="E10" s="74">
        <f t="shared" si="0"/>
        <v>0</v>
      </c>
      <c r="F10" s="73">
        <f>VLOOKUP($A10,与件データ!$A$9:$F$115,4,FALSE)</f>
        <v>0</v>
      </c>
      <c r="G10" s="74">
        <f>VLOOKUP($A10,'購入者価格から生産者価格への変換（分析年価格）'!$A$10:$R$116,18,FALSE)</f>
        <v>0</v>
      </c>
      <c r="H10" s="74">
        <f t="shared" si="1"/>
        <v>0</v>
      </c>
      <c r="I10" s="225">
        <f t="shared" si="2"/>
        <v>0</v>
      </c>
    </row>
    <row r="11" spans="1:11" s="92" customFormat="1">
      <c r="A11" s="54" t="s">
        <v>275</v>
      </c>
      <c r="B11" s="55" t="s">
        <v>530</v>
      </c>
      <c r="C11" s="73">
        <f>VLOOKUP($A11,与件データ!$A$9:$F$115,3,FALSE)</f>
        <v>0</v>
      </c>
      <c r="D11" s="74">
        <f>VLOOKUP($A11,'購入者価格から生産者価格への変換（分析年価格）'!$A$10:$F$116,6,FALSE)</f>
        <v>0</v>
      </c>
      <c r="E11" s="74">
        <f t="shared" si="0"/>
        <v>0</v>
      </c>
      <c r="F11" s="73">
        <f>VLOOKUP($A11,与件データ!$A$9:$F$115,4,FALSE)</f>
        <v>0</v>
      </c>
      <c r="G11" s="74">
        <f>VLOOKUP($A11,'購入者価格から生産者価格への変換（分析年価格）'!$A$10:$R$116,18,FALSE)</f>
        <v>0</v>
      </c>
      <c r="H11" s="74">
        <f t="shared" si="1"/>
        <v>0</v>
      </c>
      <c r="I11" s="225">
        <f t="shared" si="2"/>
        <v>0</v>
      </c>
    </row>
    <row r="12" spans="1:11" s="92" customFormat="1">
      <c r="A12" s="59" t="s">
        <v>276</v>
      </c>
      <c r="B12" s="60" t="s">
        <v>531</v>
      </c>
      <c r="C12" s="75">
        <f>VLOOKUP($A12,与件データ!$A$9:$F$115,3,FALSE)</f>
        <v>0</v>
      </c>
      <c r="D12" s="245">
        <f>VLOOKUP($A12,'購入者価格から生産者価格への変換（分析年価格）'!$A$10:$F$116,6,FALSE)</f>
        <v>0</v>
      </c>
      <c r="E12" s="245">
        <f t="shared" si="0"/>
        <v>0</v>
      </c>
      <c r="F12" s="75">
        <f>VLOOKUP($A12,与件データ!$A$9:$F$115,4,FALSE)</f>
        <v>0</v>
      </c>
      <c r="G12" s="245">
        <f>VLOOKUP($A12,'購入者価格から生産者価格への変換（分析年価格）'!$A$10:$R$116,18,FALSE)</f>
        <v>0</v>
      </c>
      <c r="H12" s="245">
        <f t="shared" si="1"/>
        <v>0</v>
      </c>
      <c r="I12" s="226">
        <f t="shared" si="2"/>
        <v>0</v>
      </c>
    </row>
    <row r="13" spans="1:11" s="92" customFormat="1">
      <c r="A13" s="54" t="s">
        <v>277</v>
      </c>
      <c r="B13" s="55" t="s">
        <v>532</v>
      </c>
      <c r="C13" s="73">
        <f>VLOOKUP($A13,与件データ!$A$9:$F$115,3,FALSE)</f>
        <v>0</v>
      </c>
      <c r="D13" s="74">
        <f>VLOOKUP($A13,'購入者価格から生産者価格への変換（分析年価格）'!$A$10:$F$116,6,FALSE)</f>
        <v>0</v>
      </c>
      <c r="E13" s="74">
        <f t="shared" si="0"/>
        <v>0</v>
      </c>
      <c r="F13" s="73">
        <f>VLOOKUP($A13,与件データ!$A$9:$F$115,4,FALSE)</f>
        <v>0</v>
      </c>
      <c r="G13" s="74">
        <f>VLOOKUP($A13,'購入者価格から生産者価格への変換（分析年価格）'!$A$10:$R$116,18,FALSE)</f>
        <v>0</v>
      </c>
      <c r="H13" s="74">
        <f t="shared" si="1"/>
        <v>0</v>
      </c>
      <c r="I13" s="225">
        <f t="shared" si="2"/>
        <v>0</v>
      </c>
    </row>
    <row r="14" spans="1:11" s="92" customFormat="1">
      <c r="A14" s="54" t="s">
        <v>278</v>
      </c>
      <c r="B14" s="55" t="s">
        <v>533</v>
      </c>
      <c r="C14" s="73">
        <f>VLOOKUP($A14,与件データ!$A$9:$F$115,3,FALSE)</f>
        <v>0</v>
      </c>
      <c r="D14" s="74">
        <f>VLOOKUP($A14,'購入者価格から生産者価格への変換（分析年価格）'!$A$10:$F$116,6,FALSE)</f>
        <v>0</v>
      </c>
      <c r="E14" s="74">
        <f t="shared" si="0"/>
        <v>0</v>
      </c>
      <c r="F14" s="73">
        <f>VLOOKUP($A14,与件データ!$A$9:$F$115,4,FALSE)</f>
        <v>0</v>
      </c>
      <c r="G14" s="74">
        <f>VLOOKUP($A14,'購入者価格から生産者価格への変換（分析年価格）'!$A$10:$R$116,18,FALSE)</f>
        <v>0</v>
      </c>
      <c r="H14" s="74">
        <f t="shared" si="1"/>
        <v>0</v>
      </c>
      <c r="I14" s="225">
        <f t="shared" si="2"/>
        <v>0</v>
      </c>
    </row>
    <row r="15" spans="1:11" s="92" customFormat="1">
      <c r="A15" s="54" t="s">
        <v>279</v>
      </c>
      <c r="B15" s="55" t="s">
        <v>534</v>
      </c>
      <c r="C15" s="73">
        <f>VLOOKUP($A15,与件データ!$A$9:$F$115,3,FALSE)</f>
        <v>0</v>
      </c>
      <c r="D15" s="74">
        <f>VLOOKUP($A15,'購入者価格から生産者価格への変換（分析年価格）'!$A$10:$F$116,6,FALSE)</f>
        <v>0</v>
      </c>
      <c r="E15" s="74">
        <f t="shared" si="0"/>
        <v>0</v>
      </c>
      <c r="F15" s="73">
        <f>VLOOKUP($A15,与件データ!$A$9:$F$115,4,FALSE)</f>
        <v>0</v>
      </c>
      <c r="G15" s="74">
        <f>VLOOKUP($A15,'購入者価格から生産者価格への変換（分析年価格）'!$A$10:$R$116,18,FALSE)</f>
        <v>0</v>
      </c>
      <c r="H15" s="74">
        <f t="shared" si="1"/>
        <v>0</v>
      </c>
      <c r="I15" s="225">
        <f t="shared" si="2"/>
        <v>0</v>
      </c>
    </row>
    <row r="16" spans="1:11" s="92" customFormat="1">
      <c r="A16" s="54" t="s">
        <v>280</v>
      </c>
      <c r="B16" s="55" t="s">
        <v>535</v>
      </c>
      <c r="C16" s="73">
        <f>VLOOKUP($A16,与件データ!$A$9:$F$115,3,FALSE)</f>
        <v>0</v>
      </c>
      <c r="D16" s="74">
        <f>VLOOKUP($A16,'購入者価格から生産者価格への変換（分析年価格）'!$A$10:$F$116,6,FALSE)</f>
        <v>0</v>
      </c>
      <c r="E16" s="74">
        <f t="shared" si="0"/>
        <v>0</v>
      </c>
      <c r="F16" s="73">
        <f>VLOOKUP($A16,与件データ!$A$9:$F$115,4,FALSE)</f>
        <v>0</v>
      </c>
      <c r="G16" s="74">
        <f>VLOOKUP($A16,'購入者価格から生産者価格への変換（分析年価格）'!$A$10:$R$116,18,FALSE)</f>
        <v>0</v>
      </c>
      <c r="H16" s="74">
        <f t="shared" si="1"/>
        <v>0</v>
      </c>
      <c r="I16" s="225">
        <f t="shared" si="2"/>
        <v>0</v>
      </c>
    </row>
    <row r="17" spans="1:9" s="92" customFormat="1">
      <c r="A17" s="59" t="s">
        <v>281</v>
      </c>
      <c r="B17" s="60" t="s">
        <v>536</v>
      </c>
      <c r="C17" s="75">
        <f>VLOOKUP($A17,与件データ!$A$9:$F$115,3,FALSE)</f>
        <v>0</v>
      </c>
      <c r="D17" s="245">
        <f>VLOOKUP($A17,'購入者価格から生産者価格への変換（分析年価格）'!$A$10:$F$116,6,FALSE)</f>
        <v>0</v>
      </c>
      <c r="E17" s="245">
        <f t="shared" si="0"/>
        <v>0</v>
      </c>
      <c r="F17" s="75">
        <f>VLOOKUP($A17,与件データ!$A$9:$F$115,4,FALSE)</f>
        <v>0</v>
      </c>
      <c r="G17" s="245">
        <f>VLOOKUP($A17,'購入者価格から生産者価格への変換（分析年価格）'!$A$10:$R$116,18,FALSE)</f>
        <v>0</v>
      </c>
      <c r="H17" s="245">
        <f t="shared" si="1"/>
        <v>0</v>
      </c>
      <c r="I17" s="226">
        <f t="shared" si="2"/>
        <v>0</v>
      </c>
    </row>
    <row r="18" spans="1:9" s="92" customFormat="1">
      <c r="A18" s="64" t="s">
        <v>282</v>
      </c>
      <c r="B18" s="65" t="s">
        <v>793</v>
      </c>
      <c r="C18" s="76">
        <f>VLOOKUP($A18,与件データ!$A$9:$F$115,3,FALSE)</f>
        <v>0</v>
      </c>
      <c r="D18" s="246">
        <f>VLOOKUP($A18,'購入者価格から生産者価格への変換（分析年価格）'!$A$10:$F$116,6,FALSE)</f>
        <v>0</v>
      </c>
      <c r="E18" s="246">
        <f t="shared" si="0"/>
        <v>0</v>
      </c>
      <c r="F18" s="76">
        <f>VLOOKUP($A18,与件データ!$A$9:$F$115,4,FALSE)</f>
        <v>0</v>
      </c>
      <c r="G18" s="246">
        <f>VLOOKUP($A18,'購入者価格から生産者価格への変換（分析年価格）'!$A$10:$R$116,18,FALSE)</f>
        <v>0</v>
      </c>
      <c r="H18" s="246">
        <f t="shared" si="1"/>
        <v>0</v>
      </c>
      <c r="I18" s="224">
        <f t="shared" si="2"/>
        <v>0</v>
      </c>
    </row>
    <row r="19" spans="1:9" s="92" customFormat="1">
      <c r="A19" s="54" t="s">
        <v>283</v>
      </c>
      <c r="B19" s="55" t="s">
        <v>537</v>
      </c>
      <c r="C19" s="73">
        <f>VLOOKUP($A19,与件データ!$A$9:$F$115,3,FALSE)</f>
        <v>0</v>
      </c>
      <c r="D19" s="74">
        <f>VLOOKUP($A19,'購入者価格から生産者価格への変換（分析年価格）'!$A$10:$F$116,6,FALSE)</f>
        <v>0</v>
      </c>
      <c r="E19" s="74">
        <f t="shared" si="0"/>
        <v>0</v>
      </c>
      <c r="F19" s="73">
        <f>VLOOKUP($A19,与件データ!$A$9:$F$115,4,FALSE)</f>
        <v>0</v>
      </c>
      <c r="G19" s="74">
        <f>VLOOKUP($A19,'購入者価格から生産者価格への変換（分析年価格）'!$A$10:$R$116,18,FALSE)</f>
        <v>0</v>
      </c>
      <c r="H19" s="74">
        <f t="shared" si="1"/>
        <v>0</v>
      </c>
      <c r="I19" s="225">
        <f t="shared" si="2"/>
        <v>0</v>
      </c>
    </row>
    <row r="20" spans="1:9" s="92" customFormat="1">
      <c r="A20" s="54" t="s">
        <v>284</v>
      </c>
      <c r="B20" s="55" t="s">
        <v>538</v>
      </c>
      <c r="C20" s="73">
        <f>VLOOKUP($A20,与件データ!$A$9:$F$115,3,FALSE)</f>
        <v>0</v>
      </c>
      <c r="D20" s="74">
        <f>VLOOKUP($A20,'購入者価格から生産者価格への変換（分析年価格）'!$A$10:$F$116,6,FALSE)</f>
        <v>0</v>
      </c>
      <c r="E20" s="74">
        <f t="shared" si="0"/>
        <v>0</v>
      </c>
      <c r="F20" s="73">
        <f>VLOOKUP($A20,与件データ!$A$9:$F$115,4,FALSE)</f>
        <v>0</v>
      </c>
      <c r="G20" s="74">
        <f>VLOOKUP($A20,'購入者価格から生産者価格への変換（分析年価格）'!$A$10:$R$116,18,FALSE)</f>
        <v>0</v>
      </c>
      <c r="H20" s="74">
        <f t="shared" si="1"/>
        <v>0</v>
      </c>
      <c r="I20" s="225">
        <f t="shared" si="2"/>
        <v>0</v>
      </c>
    </row>
    <row r="21" spans="1:9" s="92" customFormat="1">
      <c r="A21" s="54" t="s">
        <v>285</v>
      </c>
      <c r="B21" s="55" t="s">
        <v>539</v>
      </c>
      <c r="C21" s="73">
        <f>VLOOKUP($A21,与件データ!$A$9:$F$115,3,FALSE)</f>
        <v>0</v>
      </c>
      <c r="D21" s="74">
        <f>VLOOKUP($A21,'購入者価格から生産者価格への変換（分析年価格）'!$A$10:$F$116,6,FALSE)</f>
        <v>0</v>
      </c>
      <c r="E21" s="74">
        <f t="shared" si="0"/>
        <v>0</v>
      </c>
      <c r="F21" s="73">
        <f>VLOOKUP($A21,与件データ!$A$9:$F$115,4,FALSE)</f>
        <v>0</v>
      </c>
      <c r="G21" s="74">
        <f>VLOOKUP($A21,'購入者価格から生産者価格への変換（分析年価格）'!$A$10:$R$116,18,FALSE)</f>
        <v>0</v>
      </c>
      <c r="H21" s="74">
        <f t="shared" si="1"/>
        <v>0</v>
      </c>
      <c r="I21" s="225">
        <f t="shared" si="2"/>
        <v>0</v>
      </c>
    </row>
    <row r="22" spans="1:9" s="92" customFormat="1">
      <c r="A22" s="59" t="s">
        <v>286</v>
      </c>
      <c r="B22" s="60" t="s">
        <v>540</v>
      </c>
      <c r="C22" s="75">
        <f>VLOOKUP($A22,与件データ!$A$9:$F$115,3,FALSE)</f>
        <v>0</v>
      </c>
      <c r="D22" s="245">
        <f>VLOOKUP($A22,'購入者価格から生産者価格への変換（分析年価格）'!$A$10:$F$116,6,FALSE)</f>
        <v>0</v>
      </c>
      <c r="E22" s="245">
        <f t="shared" si="0"/>
        <v>0</v>
      </c>
      <c r="F22" s="75">
        <f>VLOOKUP($A22,与件データ!$A$9:$F$115,4,FALSE)</f>
        <v>0</v>
      </c>
      <c r="G22" s="245">
        <f>VLOOKUP($A22,'購入者価格から生産者価格への変換（分析年価格）'!$A$10:$R$116,18,FALSE)</f>
        <v>0</v>
      </c>
      <c r="H22" s="245">
        <f t="shared" si="1"/>
        <v>0</v>
      </c>
      <c r="I22" s="226">
        <f t="shared" si="2"/>
        <v>0</v>
      </c>
    </row>
    <row r="23" spans="1:9" s="92" customFormat="1">
      <c r="A23" s="64" t="s">
        <v>287</v>
      </c>
      <c r="B23" s="65" t="s">
        <v>541</v>
      </c>
      <c r="C23" s="76">
        <f>VLOOKUP($A23,与件データ!$A$9:$F$115,3,FALSE)</f>
        <v>0</v>
      </c>
      <c r="D23" s="246">
        <f>VLOOKUP($A23,'購入者価格から生産者価格への変換（分析年価格）'!$A$10:$F$116,6,FALSE)</f>
        <v>0</v>
      </c>
      <c r="E23" s="246">
        <f t="shared" si="0"/>
        <v>0</v>
      </c>
      <c r="F23" s="76">
        <f>VLOOKUP($A23,与件データ!$A$9:$F$115,4,FALSE)</f>
        <v>0</v>
      </c>
      <c r="G23" s="246">
        <f>VLOOKUP($A23,'購入者価格から生産者価格への変換（分析年価格）'!$A$10:$R$116,18,FALSE)</f>
        <v>0</v>
      </c>
      <c r="H23" s="246">
        <f t="shared" si="1"/>
        <v>0</v>
      </c>
      <c r="I23" s="224">
        <f t="shared" si="2"/>
        <v>0</v>
      </c>
    </row>
    <row r="24" spans="1:9" s="92" customFormat="1">
      <c r="A24" s="54" t="s">
        <v>288</v>
      </c>
      <c r="B24" s="55" t="s">
        <v>542</v>
      </c>
      <c r="C24" s="73">
        <f>VLOOKUP($A24,与件データ!$A$9:$F$115,3,FALSE)</f>
        <v>0</v>
      </c>
      <c r="D24" s="74">
        <f>VLOOKUP($A24,'購入者価格から生産者価格への変換（分析年価格）'!$A$10:$F$116,6,FALSE)</f>
        <v>0</v>
      </c>
      <c r="E24" s="74">
        <f t="shared" si="0"/>
        <v>0</v>
      </c>
      <c r="F24" s="73">
        <f>VLOOKUP($A24,与件データ!$A$9:$F$115,4,FALSE)</f>
        <v>0</v>
      </c>
      <c r="G24" s="74">
        <f>VLOOKUP($A24,'購入者価格から生産者価格への変換（分析年価格）'!$A$10:$R$116,18,FALSE)</f>
        <v>0</v>
      </c>
      <c r="H24" s="74">
        <f t="shared" si="1"/>
        <v>0</v>
      </c>
      <c r="I24" s="225">
        <f t="shared" si="2"/>
        <v>0</v>
      </c>
    </row>
    <row r="25" spans="1:9" s="92" customFormat="1">
      <c r="A25" s="54" t="s">
        <v>289</v>
      </c>
      <c r="B25" s="55" t="s">
        <v>543</v>
      </c>
      <c r="C25" s="73">
        <f>VLOOKUP($A25,与件データ!$A$9:$F$115,3,FALSE)</f>
        <v>0</v>
      </c>
      <c r="D25" s="74">
        <f>VLOOKUP($A25,'購入者価格から生産者価格への変換（分析年価格）'!$A$10:$F$116,6,FALSE)</f>
        <v>0</v>
      </c>
      <c r="E25" s="74">
        <f t="shared" si="0"/>
        <v>0</v>
      </c>
      <c r="F25" s="73">
        <f>VLOOKUP($A25,与件データ!$A$9:$F$115,4,FALSE)</f>
        <v>0</v>
      </c>
      <c r="G25" s="74">
        <f>VLOOKUP($A25,'購入者価格から生産者価格への変換（分析年価格）'!$A$10:$R$116,18,FALSE)</f>
        <v>0</v>
      </c>
      <c r="H25" s="74">
        <f t="shared" si="1"/>
        <v>0</v>
      </c>
      <c r="I25" s="225">
        <f t="shared" si="2"/>
        <v>0</v>
      </c>
    </row>
    <row r="26" spans="1:9" s="92" customFormat="1">
      <c r="A26" s="54" t="s">
        <v>290</v>
      </c>
      <c r="B26" s="55" t="s">
        <v>544</v>
      </c>
      <c r="C26" s="73">
        <f>VLOOKUP($A26,与件データ!$A$9:$F$115,3,FALSE)</f>
        <v>0</v>
      </c>
      <c r="D26" s="74">
        <f>VLOOKUP($A26,'購入者価格から生産者価格への変換（分析年価格）'!$A$10:$F$116,6,FALSE)</f>
        <v>0</v>
      </c>
      <c r="E26" s="74">
        <f t="shared" si="0"/>
        <v>0</v>
      </c>
      <c r="F26" s="73">
        <f>VLOOKUP($A26,与件データ!$A$9:$F$115,4,FALSE)</f>
        <v>0</v>
      </c>
      <c r="G26" s="74">
        <f>VLOOKUP($A26,'購入者価格から生産者価格への変換（分析年価格）'!$A$10:$R$116,18,FALSE)</f>
        <v>0</v>
      </c>
      <c r="H26" s="74">
        <f t="shared" si="1"/>
        <v>0</v>
      </c>
      <c r="I26" s="225">
        <f t="shared" si="2"/>
        <v>0</v>
      </c>
    </row>
    <row r="27" spans="1:9" s="92" customFormat="1">
      <c r="A27" s="59" t="s">
        <v>291</v>
      </c>
      <c r="B27" s="60" t="s">
        <v>545</v>
      </c>
      <c r="C27" s="75">
        <f>VLOOKUP($A27,与件データ!$A$9:$F$115,3,FALSE)</f>
        <v>0</v>
      </c>
      <c r="D27" s="245">
        <f>VLOOKUP($A27,'購入者価格から生産者価格への変換（分析年価格）'!$A$10:$F$116,6,FALSE)</f>
        <v>0</v>
      </c>
      <c r="E27" s="245">
        <f t="shared" si="0"/>
        <v>0</v>
      </c>
      <c r="F27" s="75">
        <f>VLOOKUP($A27,与件データ!$A$9:$F$115,4,FALSE)</f>
        <v>0</v>
      </c>
      <c r="G27" s="245">
        <f>VLOOKUP($A27,'購入者価格から生産者価格への変換（分析年価格）'!$A$10:$R$116,18,FALSE)</f>
        <v>0</v>
      </c>
      <c r="H27" s="245">
        <f t="shared" si="1"/>
        <v>0</v>
      </c>
      <c r="I27" s="226">
        <f t="shared" si="2"/>
        <v>0</v>
      </c>
    </row>
    <row r="28" spans="1:9" s="92" customFormat="1">
      <c r="A28" s="64" t="s">
        <v>292</v>
      </c>
      <c r="B28" s="65" t="s">
        <v>785</v>
      </c>
      <c r="C28" s="76">
        <f>VLOOKUP($A28,与件データ!$A$9:$F$115,3,FALSE)</f>
        <v>0</v>
      </c>
      <c r="D28" s="246">
        <f>VLOOKUP($A28,'購入者価格から生産者価格への変換（分析年価格）'!$A$10:$F$116,6,FALSE)</f>
        <v>0</v>
      </c>
      <c r="E28" s="246">
        <f t="shared" si="0"/>
        <v>0</v>
      </c>
      <c r="F28" s="76">
        <f>VLOOKUP($A28,与件データ!$A$9:$F$115,4,FALSE)</f>
        <v>0</v>
      </c>
      <c r="G28" s="246">
        <f>VLOOKUP($A28,'購入者価格から生産者価格への変換（分析年価格）'!$A$10:$R$116,18,FALSE)</f>
        <v>0</v>
      </c>
      <c r="H28" s="246">
        <f t="shared" si="1"/>
        <v>0</v>
      </c>
      <c r="I28" s="224">
        <f t="shared" si="2"/>
        <v>0</v>
      </c>
    </row>
    <row r="29" spans="1:9" s="92" customFormat="1">
      <c r="A29" s="54" t="s">
        <v>293</v>
      </c>
      <c r="B29" s="55" t="s">
        <v>547</v>
      </c>
      <c r="C29" s="73">
        <f>VLOOKUP($A29,与件データ!$A$9:$F$115,3,FALSE)</f>
        <v>0</v>
      </c>
      <c r="D29" s="74">
        <f>VLOOKUP($A29,'購入者価格から生産者価格への変換（分析年価格）'!$A$10:$F$116,6,FALSE)</f>
        <v>0</v>
      </c>
      <c r="E29" s="74">
        <f t="shared" si="0"/>
        <v>0</v>
      </c>
      <c r="F29" s="73">
        <f>VLOOKUP($A29,与件データ!$A$9:$F$115,4,FALSE)</f>
        <v>0</v>
      </c>
      <c r="G29" s="74">
        <f>VLOOKUP($A29,'購入者価格から生産者価格への変換（分析年価格）'!$A$10:$R$116,18,FALSE)</f>
        <v>0</v>
      </c>
      <c r="H29" s="74">
        <f t="shared" si="1"/>
        <v>0</v>
      </c>
      <c r="I29" s="225">
        <f t="shared" si="2"/>
        <v>0</v>
      </c>
    </row>
    <row r="30" spans="1:9" s="92" customFormat="1">
      <c r="A30" s="54" t="s">
        <v>294</v>
      </c>
      <c r="B30" s="55" t="s">
        <v>784</v>
      </c>
      <c r="C30" s="73">
        <f>VLOOKUP($A30,与件データ!$A$9:$F$115,3,FALSE)</f>
        <v>0</v>
      </c>
      <c r="D30" s="74">
        <f>VLOOKUP($A30,'購入者価格から生産者価格への変換（分析年価格）'!$A$10:$F$116,6,FALSE)</f>
        <v>0</v>
      </c>
      <c r="E30" s="74">
        <f t="shared" si="0"/>
        <v>0</v>
      </c>
      <c r="F30" s="73">
        <f>VLOOKUP($A30,与件データ!$A$9:$F$115,4,FALSE)</f>
        <v>0</v>
      </c>
      <c r="G30" s="74">
        <f>VLOOKUP($A30,'購入者価格から生産者価格への変換（分析年価格）'!$A$10:$R$116,18,FALSE)</f>
        <v>0</v>
      </c>
      <c r="H30" s="74">
        <f t="shared" si="1"/>
        <v>0</v>
      </c>
      <c r="I30" s="225">
        <f t="shared" si="2"/>
        <v>0</v>
      </c>
    </row>
    <row r="31" spans="1:9" s="92" customFormat="1">
      <c r="A31" s="54" t="s">
        <v>295</v>
      </c>
      <c r="B31" s="55" t="s">
        <v>549</v>
      </c>
      <c r="C31" s="73">
        <f>VLOOKUP($A31,与件データ!$A$9:$F$115,3,FALSE)</f>
        <v>0</v>
      </c>
      <c r="D31" s="74">
        <f>VLOOKUP($A31,'購入者価格から生産者価格への変換（分析年価格）'!$A$10:$F$116,6,FALSE)</f>
        <v>0</v>
      </c>
      <c r="E31" s="74">
        <f t="shared" si="0"/>
        <v>0</v>
      </c>
      <c r="F31" s="73">
        <f>VLOOKUP($A31,与件データ!$A$9:$F$115,4,FALSE)</f>
        <v>0</v>
      </c>
      <c r="G31" s="74">
        <f>VLOOKUP($A31,'購入者価格から生産者価格への変換（分析年価格）'!$A$10:$R$116,18,FALSE)</f>
        <v>0</v>
      </c>
      <c r="H31" s="74">
        <f t="shared" si="1"/>
        <v>0</v>
      </c>
      <c r="I31" s="225">
        <f t="shared" si="2"/>
        <v>0</v>
      </c>
    </row>
    <row r="32" spans="1:9" s="92" customFormat="1">
      <c r="A32" s="59" t="s">
        <v>296</v>
      </c>
      <c r="B32" s="60" t="s">
        <v>550</v>
      </c>
      <c r="C32" s="75">
        <f>VLOOKUP($A32,与件データ!$A$9:$F$115,3,FALSE)</f>
        <v>0</v>
      </c>
      <c r="D32" s="245">
        <f>VLOOKUP($A32,'購入者価格から生産者価格への変換（分析年価格）'!$A$10:$F$116,6,FALSE)</f>
        <v>0</v>
      </c>
      <c r="E32" s="245">
        <f t="shared" si="0"/>
        <v>0</v>
      </c>
      <c r="F32" s="75">
        <f>VLOOKUP($A32,与件データ!$A$9:$F$115,4,FALSE)</f>
        <v>0</v>
      </c>
      <c r="G32" s="245">
        <f>VLOOKUP($A32,'購入者価格から生産者価格への変換（分析年価格）'!$A$10:$R$116,18,FALSE)</f>
        <v>0</v>
      </c>
      <c r="H32" s="245">
        <f t="shared" si="1"/>
        <v>0</v>
      </c>
      <c r="I32" s="226">
        <f t="shared" si="2"/>
        <v>0</v>
      </c>
    </row>
    <row r="33" spans="1:9" s="92" customFormat="1">
      <c r="A33" s="64" t="s">
        <v>297</v>
      </c>
      <c r="B33" s="65" t="s">
        <v>551</v>
      </c>
      <c r="C33" s="76">
        <f>VLOOKUP($A33,与件データ!$A$9:$F$115,3,FALSE)</f>
        <v>0</v>
      </c>
      <c r="D33" s="246">
        <f>VLOOKUP($A33,'購入者価格から生産者価格への変換（分析年価格）'!$A$10:$F$116,6,FALSE)</f>
        <v>0</v>
      </c>
      <c r="E33" s="246">
        <f t="shared" si="0"/>
        <v>0</v>
      </c>
      <c r="F33" s="76">
        <f>VLOOKUP($A33,与件データ!$A$9:$F$115,4,FALSE)</f>
        <v>0</v>
      </c>
      <c r="G33" s="246">
        <f>VLOOKUP($A33,'購入者価格から生産者価格への変換（分析年価格）'!$A$10:$R$116,18,FALSE)</f>
        <v>0</v>
      </c>
      <c r="H33" s="246">
        <f t="shared" si="1"/>
        <v>0</v>
      </c>
      <c r="I33" s="224">
        <f t="shared" si="2"/>
        <v>0</v>
      </c>
    </row>
    <row r="34" spans="1:9" s="92" customFormat="1">
      <c r="A34" s="54" t="s">
        <v>298</v>
      </c>
      <c r="B34" s="55" t="s">
        <v>552</v>
      </c>
      <c r="C34" s="73">
        <f>VLOOKUP($A34,与件データ!$A$9:$F$115,3,FALSE)</f>
        <v>0</v>
      </c>
      <c r="D34" s="74">
        <f>VLOOKUP($A34,'購入者価格から生産者価格への変換（分析年価格）'!$A$10:$F$116,6,FALSE)</f>
        <v>0</v>
      </c>
      <c r="E34" s="74">
        <f t="shared" si="0"/>
        <v>0</v>
      </c>
      <c r="F34" s="73">
        <f>VLOOKUP($A34,与件データ!$A$9:$F$115,4,FALSE)</f>
        <v>0</v>
      </c>
      <c r="G34" s="74">
        <f>VLOOKUP($A34,'購入者価格から生産者価格への変換（分析年価格）'!$A$10:$R$116,18,FALSE)</f>
        <v>0</v>
      </c>
      <c r="H34" s="74">
        <f t="shared" si="1"/>
        <v>0</v>
      </c>
      <c r="I34" s="225">
        <f t="shared" si="2"/>
        <v>0</v>
      </c>
    </row>
    <row r="35" spans="1:9" s="92" customFormat="1">
      <c r="A35" s="54" t="s">
        <v>299</v>
      </c>
      <c r="B35" s="55" t="s">
        <v>553</v>
      </c>
      <c r="C35" s="73">
        <f>VLOOKUP($A35,与件データ!$A$9:$F$115,3,FALSE)</f>
        <v>0</v>
      </c>
      <c r="D35" s="74">
        <f>VLOOKUP($A35,'購入者価格から生産者価格への変換（分析年価格）'!$A$10:$F$116,6,FALSE)</f>
        <v>0</v>
      </c>
      <c r="E35" s="74">
        <f t="shared" si="0"/>
        <v>0</v>
      </c>
      <c r="F35" s="73">
        <f>VLOOKUP($A35,与件データ!$A$9:$F$115,4,FALSE)</f>
        <v>0</v>
      </c>
      <c r="G35" s="74">
        <f>VLOOKUP($A35,'購入者価格から生産者価格への変換（分析年価格）'!$A$10:$R$116,18,FALSE)</f>
        <v>0</v>
      </c>
      <c r="H35" s="74">
        <f t="shared" si="1"/>
        <v>0</v>
      </c>
      <c r="I35" s="225">
        <f t="shared" si="2"/>
        <v>0</v>
      </c>
    </row>
    <row r="36" spans="1:9" s="92" customFormat="1">
      <c r="A36" s="54" t="s">
        <v>300</v>
      </c>
      <c r="B36" s="55" t="s">
        <v>554</v>
      </c>
      <c r="C36" s="73">
        <f>VLOOKUP($A36,与件データ!$A$9:$F$115,3,FALSE)</f>
        <v>0</v>
      </c>
      <c r="D36" s="74">
        <f>VLOOKUP($A36,'購入者価格から生産者価格への変換（分析年価格）'!$A$10:$F$116,6,FALSE)</f>
        <v>0</v>
      </c>
      <c r="E36" s="74">
        <f t="shared" si="0"/>
        <v>0</v>
      </c>
      <c r="F36" s="73">
        <f>VLOOKUP($A36,与件データ!$A$9:$F$115,4,FALSE)</f>
        <v>0</v>
      </c>
      <c r="G36" s="74">
        <f>VLOOKUP($A36,'購入者価格から生産者価格への変換（分析年価格）'!$A$10:$R$116,18,FALSE)</f>
        <v>0</v>
      </c>
      <c r="H36" s="74">
        <f t="shared" si="1"/>
        <v>0</v>
      </c>
      <c r="I36" s="225">
        <f t="shared" si="2"/>
        <v>0</v>
      </c>
    </row>
    <row r="37" spans="1:9" s="92" customFormat="1">
      <c r="A37" s="59" t="s">
        <v>301</v>
      </c>
      <c r="B37" s="60" t="s">
        <v>555</v>
      </c>
      <c r="C37" s="75">
        <f>VLOOKUP($A37,与件データ!$A$9:$F$115,3,FALSE)</f>
        <v>0</v>
      </c>
      <c r="D37" s="245">
        <f>VLOOKUP($A37,'購入者価格から生産者価格への変換（分析年価格）'!$A$10:$F$116,6,FALSE)</f>
        <v>0</v>
      </c>
      <c r="E37" s="245">
        <f t="shared" si="0"/>
        <v>0</v>
      </c>
      <c r="F37" s="75">
        <f>VLOOKUP($A37,与件データ!$A$9:$F$115,4,FALSE)</f>
        <v>0</v>
      </c>
      <c r="G37" s="245">
        <f>VLOOKUP($A37,'購入者価格から生産者価格への変換（分析年価格）'!$A$10:$R$116,18,FALSE)</f>
        <v>0</v>
      </c>
      <c r="H37" s="245">
        <f t="shared" si="1"/>
        <v>0</v>
      </c>
      <c r="I37" s="226">
        <f t="shared" si="2"/>
        <v>0</v>
      </c>
    </row>
    <row r="38" spans="1:9" s="92" customFormat="1">
      <c r="A38" s="64" t="s">
        <v>302</v>
      </c>
      <c r="B38" s="65" t="s">
        <v>783</v>
      </c>
      <c r="C38" s="76">
        <f>VLOOKUP($A38,与件データ!$A$9:$F$115,3,FALSE)</f>
        <v>0</v>
      </c>
      <c r="D38" s="246">
        <f>VLOOKUP($A38,'購入者価格から生産者価格への変換（分析年価格）'!$A$10:$F$116,6,FALSE)</f>
        <v>0</v>
      </c>
      <c r="E38" s="246">
        <f t="shared" si="0"/>
        <v>0</v>
      </c>
      <c r="F38" s="76">
        <f>VLOOKUP($A38,与件データ!$A$9:$F$115,4,FALSE)</f>
        <v>0</v>
      </c>
      <c r="G38" s="246">
        <f>VLOOKUP($A38,'購入者価格から生産者価格への変換（分析年価格）'!$A$10:$R$116,18,FALSE)</f>
        <v>0</v>
      </c>
      <c r="H38" s="246">
        <f t="shared" si="1"/>
        <v>0</v>
      </c>
      <c r="I38" s="224">
        <f t="shared" si="2"/>
        <v>0</v>
      </c>
    </row>
    <row r="39" spans="1:9" s="92" customFormat="1">
      <c r="A39" s="54" t="s">
        <v>303</v>
      </c>
      <c r="B39" s="55" t="s">
        <v>782</v>
      </c>
      <c r="C39" s="73">
        <f>VLOOKUP($A39,与件データ!$A$9:$F$115,3,FALSE)</f>
        <v>0</v>
      </c>
      <c r="D39" s="74">
        <f>VLOOKUP($A39,'購入者価格から生産者価格への変換（分析年価格）'!$A$10:$F$116,6,FALSE)</f>
        <v>0</v>
      </c>
      <c r="E39" s="74">
        <f t="shared" si="0"/>
        <v>0</v>
      </c>
      <c r="F39" s="73">
        <f>VLOOKUP($A39,与件データ!$A$9:$F$115,4,FALSE)</f>
        <v>0</v>
      </c>
      <c r="G39" s="74">
        <f>VLOOKUP($A39,'購入者価格から生産者価格への変換（分析年価格）'!$A$10:$R$116,18,FALSE)</f>
        <v>0</v>
      </c>
      <c r="H39" s="74">
        <f t="shared" si="1"/>
        <v>0</v>
      </c>
      <c r="I39" s="225">
        <f t="shared" si="2"/>
        <v>0</v>
      </c>
    </row>
    <row r="40" spans="1:9" s="92" customFormat="1">
      <c r="A40" s="54" t="s">
        <v>304</v>
      </c>
      <c r="B40" s="55" t="s">
        <v>558</v>
      </c>
      <c r="C40" s="73">
        <f>VLOOKUP($A40,与件データ!$A$9:$F$115,3,FALSE)</f>
        <v>0</v>
      </c>
      <c r="D40" s="74">
        <f>VLOOKUP($A40,'購入者価格から生産者価格への変換（分析年価格）'!$A$10:$F$116,6,FALSE)</f>
        <v>0</v>
      </c>
      <c r="E40" s="74">
        <f t="shared" si="0"/>
        <v>0</v>
      </c>
      <c r="F40" s="73">
        <f>VLOOKUP($A40,与件データ!$A$9:$F$115,4,FALSE)</f>
        <v>0</v>
      </c>
      <c r="G40" s="74">
        <f>VLOOKUP($A40,'購入者価格から生産者価格への変換（分析年価格）'!$A$10:$R$116,18,FALSE)</f>
        <v>0</v>
      </c>
      <c r="H40" s="74">
        <f t="shared" si="1"/>
        <v>0</v>
      </c>
      <c r="I40" s="225">
        <f t="shared" si="2"/>
        <v>0</v>
      </c>
    </row>
    <row r="41" spans="1:9" s="92" customFormat="1">
      <c r="A41" s="54" t="s">
        <v>305</v>
      </c>
      <c r="B41" s="55" t="s">
        <v>559</v>
      </c>
      <c r="C41" s="73">
        <f>VLOOKUP($A41,与件データ!$A$9:$F$115,3,FALSE)</f>
        <v>0</v>
      </c>
      <c r="D41" s="74">
        <f>VLOOKUP($A41,'購入者価格から生産者価格への変換（分析年価格）'!$A$10:$F$116,6,FALSE)</f>
        <v>0</v>
      </c>
      <c r="E41" s="74">
        <f t="shared" si="0"/>
        <v>0</v>
      </c>
      <c r="F41" s="73">
        <f>VLOOKUP($A41,与件データ!$A$9:$F$115,4,FALSE)</f>
        <v>0</v>
      </c>
      <c r="G41" s="74">
        <f>VLOOKUP($A41,'購入者価格から生産者価格への変換（分析年価格）'!$A$10:$R$116,18,FALSE)</f>
        <v>0</v>
      </c>
      <c r="H41" s="74">
        <f t="shared" si="1"/>
        <v>0</v>
      </c>
      <c r="I41" s="225">
        <f t="shared" si="2"/>
        <v>0</v>
      </c>
    </row>
    <row r="42" spans="1:9" s="92" customFormat="1">
      <c r="A42" s="59" t="s">
        <v>306</v>
      </c>
      <c r="B42" s="60" t="s">
        <v>560</v>
      </c>
      <c r="C42" s="75">
        <f>VLOOKUP($A42,与件データ!$A$9:$F$115,3,FALSE)</f>
        <v>0</v>
      </c>
      <c r="D42" s="245">
        <f>VLOOKUP($A42,'購入者価格から生産者価格への変換（分析年価格）'!$A$10:$F$116,6,FALSE)</f>
        <v>0</v>
      </c>
      <c r="E42" s="245">
        <f t="shared" si="0"/>
        <v>0</v>
      </c>
      <c r="F42" s="75">
        <f>VLOOKUP($A42,与件データ!$A$9:$F$115,4,FALSE)</f>
        <v>0</v>
      </c>
      <c r="G42" s="245">
        <f>VLOOKUP($A42,'購入者価格から生産者価格への変換（分析年価格）'!$A$10:$R$116,18,FALSE)</f>
        <v>0</v>
      </c>
      <c r="H42" s="245">
        <f t="shared" si="1"/>
        <v>0</v>
      </c>
      <c r="I42" s="226">
        <f t="shared" si="2"/>
        <v>0</v>
      </c>
    </row>
    <row r="43" spans="1:9" s="92" customFormat="1">
      <c r="A43" s="64" t="s">
        <v>307</v>
      </c>
      <c r="B43" s="65" t="s">
        <v>561</v>
      </c>
      <c r="C43" s="76">
        <f>VLOOKUP($A43,与件データ!$A$9:$F$115,3,FALSE)</f>
        <v>0</v>
      </c>
      <c r="D43" s="246">
        <f>VLOOKUP($A43,'購入者価格から生産者価格への変換（分析年価格）'!$A$10:$F$116,6,FALSE)</f>
        <v>0</v>
      </c>
      <c r="E43" s="246">
        <f t="shared" si="0"/>
        <v>0</v>
      </c>
      <c r="F43" s="76">
        <f>VLOOKUP($A43,与件データ!$A$9:$F$115,4,FALSE)</f>
        <v>0</v>
      </c>
      <c r="G43" s="246">
        <f>VLOOKUP($A43,'購入者価格から生産者価格への変換（分析年価格）'!$A$10:$R$116,18,FALSE)</f>
        <v>0</v>
      </c>
      <c r="H43" s="246">
        <f t="shared" si="1"/>
        <v>0</v>
      </c>
      <c r="I43" s="224">
        <f t="shared" si="2"/>
        <v>0</v>
      </c>
    </row>
    <row r="44" spans="1:9" s="92" customFormat="1">
      <c r="A44" s="54" t="s">
        <v>308</v>
      </c>
      <c r="B44" s="55" t="s">
        <v>562</v>
      </c>
      <c r="C44" s="73">
        <f>VLOOKUP($A44,与件データ!$A$9:$F$115,3,FALSE)</f>
        <v>0</v>
      </c>
      <c r="D44" s="74">
        <f>VLOOKUP($A44,'購入者価格から生産者価格への変換（分析年価格）'!$A$10:$F$116,6,FALSE)</f>
        <v>0</v>
      </c>
      <c r="E44" s="74">
        <f t="shared" si="0"/>
        <v>0</v>
      </c>
      <c r="F44" s="73">
        <f>VLOOKUP($A44,与件データ!$A$9:$F$115,4,FALSE)</f>
        <v>0</v>
      </c>
      <c r="G44" s="74">
        <f>VLOOKUP($A44,'購入者価格から生産者価格への変換（分析年価格）'!$A$10:$R$116,18,FALSE)</f>
        <v>0</v>
      </c>
      <c r="H44" s="74">
        <f t="shared" si="1"/>
        <v>0</v>
      </c>
      <c r="I44" s="225">
        <f t="shared" si="2"/>
        <v>0</v>
      </c>
    </row>
    <row r="45" spans="1:9" s="92" customFormat="1">
      <c r="A45" s="54" t="s">
        <v>309</v>
      </c>
      <c r="B45" s="55" t="s">
        <v>781</v>
      </c>
      <c r="C45" s="73">
        <f>VLOOKUP($A45,与件データ!$A$9:$F$115,3,FALSE)</f>
        <v>0</v>
      </c>
      <c r="D45" s="74">
        <f>VLOOKUP($A45,'購入者価格から生産者価格への変換（分析年価格）'!$A$10:$F$116,6,FALSE)</f>
        <v>0</v>
      </c>
      <c r="E45" s="74">
        <f t="shared" si="0"/>
        <v>0</v>
      </c>
      <c r="F45" s="73">
        <f>VLOOKUP($A45,与件データ!$A$9:$F$115,4,FALSE)</f>
        <v>0</v>
      </c>
      <c r="G45" s="74">
        <f>VLOOKUP($A45,'購入者価格から生産者価格への変換（分析年価格）'!$A$10:$R$116,18,FALSE)</f>
        <v>0</v>
      </c>
      <c r="H45" s="74">
        <f t="shared" si="1"/>
        <v>0</v>
      </c>
      <c r="I45" s="225">
        <f t="shared" si="2"/>
        <v>0</v>
      </c>
    </row>
    <row r="46" spans="1:9" s="92" customFormat="1">
      <c r="A46" s="54" t="s">
        <v>310</v>
      </c>
      <c r="B46" s="55" t="s">
        <v>780</v>
      </c>
      <c r="C46" s="73">
        <f>VLOOKUP($A46,与件データ!$A$9:$F$115,3,FALSE)</f>
        <v>0</v>
      </c>
      <c r="D46" s="74">
        <f>VLOOKUP($A46,'購入者価格から生産者価格への変換（分析年価格）'!$A$10:$F$116,6,FALSE)</f>
        <v>0</v>
      </c>
      <c r="E46" s="74">
        <f t="shared" si="0"/>
        <v>0</v>
      </c>
      <c r="F46" s="73">
        <f>VLOOKUP($A46,与件データ!$A$9:$F$115,4,FALSE)</f>
        <v>0</v>
      </c>
      <c r="G46" s="74">
        <f>VLOOKUP($A46,'購入者価格から生産者価格への変換（分析年価格）'!$A$10:$R$116,18,FALSE)</f>
        <v>0</v>
      </c>
      <c r="H46" s="74">
        <f t="shared" si="1"/>
        <v>0</v>
      </c>
      <c r="I46" s="225">
        <f t="shared" si="2"/>
        <v>0</v>
      </c>
    </row>
    <row r="47" spans="1:9" s="92" customFormat="1">
      <c r="A47" s="59" t="s">
        <v>311</v>
      </c>
      <c r="B47" s="60" t="s">
        <v>565</v>
      </c>
      <c r="C47" s="75">
        <f>VLOOKUP($A47,与件データ!$A$9:$F$115,3,FALSE)</f>
        <v>0</v>
      </c>
      <c r="D47" s="245">
        <f>VLOOKUP($A47,'購入者価格から生産者価格への変換（分析年価格）'!$A$10:$F$116,6,FALSE)</f>
        <v>0</v>
      </c>
      <c r="E47" s="245">
        <f t="shared" si="0"/>
        <v>0</v>
      </c>
      <c r="F47" s="75">
        <f>VLOOKUP($A47,与件データ!$A$9:$F$115,4,FALSE)</f>
        <v>0</v>
      </c>
      <c r="G47" s="245">
        <f>VLOOKUP($A47,'購入者価格から生産者価格への変換（分析年価格）'!$A$10:$R$116,18,FALSE)</f>
        <v>0</v>
      </c>
      <c r="H47" s="245">
        <f t="shared" si="1"/>
        <v>0</v>
      </c>
      <c r="I47" s="226">
        <f t="shared" si="2"/>
        <v>0</v>
      </c>
    </row>
    <row r="48" spans="1:9" s="92" customFormat="1">
      <c r="A48" s="64" t="s">
        <v>312</v>
      </c>
      <c r="B48" s="65" t="s">
        <v>566</v>
      </c>
      <c r="C48" s="76">
        <f>VLOOKUP($A48,与件データ!$A$9:$F$115,3,FALSE)</f>
        <v>0</v>
      </c>
      <c r="D48" s="246">
        <f>VLOOKUP($A48,'購入者価格から生産者価格への変換（分析年価格）'!$A$10:$F$116,6,FALSE)</f>
        <v>0</v>
      </c>
      <c r="E48" s="246">
        <f t="shared" si="0"/>
        <v>0</v>
      </c>
      <c r="F48" s="76">
        <f>VLOOKUP($A48,与件データ!$A$9:$F$115,4,FALSE)</f>
        <v>0</v>
      </c>
      <c r="G48" s="246">
        <f>VLOOKUP($A48,'購入者価格から生産者価格への変換（分析年価格）'!$A$10:$R$116,18,FALSE)</f>
        <v>0</v>
      </c>
      <c r="H48" s="246">
        <f t="shared" si="1"/>
        <v>0</v>
      </c>
      <c r="I48" s="224">
        <f t="shared" si="2"/>
        <v>0</v>
      </c>
    </row>
    <row r="49" spans="1:9" s="92" customFormat="1">
      <c r="A49" s="54" t="s">
        <v>313</v>
      </c>
      <c r="B49" s="55" t="s">
        <v>779</v>
      </c>
      <c r="C49" s="73">
        <f>VLOOKUP($A49,与件データ!$A$9:$F$115,3,FALSE)</f>
        <v>0</v>
      </c>
      <c r="D49" s="74">
        <f>VLOOKUP($A49,'購入者価格から生産者価格への変換（分析年価格）'!$A$10:$F$116,6,FALSE)</f>
        <v>0</v>
      </c>
      <c r="E49" s="74">
        <f t="shared" si="0"/>
        <v>0</v>
      </c>
      <c r="F49" s="73">
        <f>VLOOKUP($A49,与件データ!$A$9:$F$115,4,FALSE)</f>
        <v>0</v>
      </c>
      <c r="G49" s="74">
        <f>VLOOKUP($A49,'購入者価格から生産者価格への変換（分析年価格）'!$A$10:$R$116,18,FALSE)</f>
        <v>0</v>
      </c>
      <c r="H49" s="74">
        <f t="shared" si="1"/>
        <v>0</v>
      </c>
      <c r="I49" s="225">
        <f t="shared" si="2"/>
        <v>0</v>
      </c>
    </row>
    <row r="50" spans="1:9" s="92" customFormat="1">
      <c r="A50" s="54" t="s">
        <v>314</v>
      </c>
      <c r="B50" s="55" t="s">
        <v>778</v>
      </c>
      <c r="C50" s="73">
        <f>VLOOKUP($A50,与件データ!$A$9:$F$115,3,FALSE)</f>
        <v>0</v>
      </c>
      <c r="D50" s="74">
        <f>VLOOKUP($A50,'購入者価格から生産者価格への変換（分析年価格）'!$A$10:$F$116,6,FALSE)</f>
        <v>0</v>
      </c>
      <c r="E50" s="74">
        <f t="shared" si="0"/>
        <v>0</v>
      </c>
      <c r="F50" s="73">
        <f>VLOOKUP($A50,与件データ!$A$9:$F$115,4,FALSE)</f>
        <v>0</v>
      </c>
      <c r="G50" s="74">
        <f>VLOOKUP($A50,'購入者価格から生産者価格への変換（分析年価格）'!$A$10:$R$116,18,FALSE)</f>
        <v>0</v>
      </c>
      <c r="H50" s="74">
        <f t="shared" si="1"/>
        <v>0</v>
      </c>
      <c r="I50" s="225">
        <f t="shared" si="2"/>
        <v>0</v>
      </c>
    </row>
    <row r="51" spans="1:9" s="92" customFormat="1">
      <c r="A51" s="54" t="s">
        <v>315</v>
      </c>
      <c r="B51" s="55" t="s">
        <v>569</v>
      </c>
      <c r="C51" s="73">
        <f>VLOOKUP($A51,与件データ!$A$9:$F$115,3,FALSE)</f>
        <v>0</v>
      </c>
      <c r="D51" s="74">
        <f>VLOOKUP($A51,'購入者価格から生産者価格への変換（分析年価格）'!$A$10:$F$116,6,FALSE)</f>
        <v>0</v>
      </c>
      <c r="E51" s="74">
        <f t="shared" si="0"/>
        <v>0</v>
      </c>
      <c r="F51" s="73">
        <f>VLOOKUP($A51,与件データ!$A$9:$F$115,4,FALSE)</f>
        <v>0</v>
      </c>
      <c r="G51" s="74">
        <f>VLOOKUP($A51,'購入者価格から生産者価格への変換（分析年価格）'!$A$10:$R$116,18,FALSE)</f>
        <v>0</v>
      </c>
      <c r="H51" s="74">
        <f t="shared" si="1"/>
        <v>0</v>
      </c>
      <c r="I51" s="225">
        <f t="shared" si="2"/>
        <v>0</v>
      </c>
    </row>
    <row r="52" spans="1:9" s="92" customFormat="1">
      <c r="A52" s="59" t="s">
        <v>316</v>
      </c>
      <c r="B52" s="60" t="s">
        <v>570</v>
      </c>
      <c r="C52" s="75">
        <f>VLOOKUP($A52,与件データ!$A$9:$F$115,3,FALSE)</f>
        <v>0</v>
      </c>
      <c r="D52" s="245">
        <f>VLOOKUP($A52,'購入者価格から生産者価格への変換（分析年価格）'!$A$10:$F$116,6,FALSE)</f>
        <v>0</v>
      </c>
      <c r="E52" s="245">
        <f t="shared" si="0"/>
        <v>0</v>
      </c>
      <c r="F52" s="75">
        <f>VLOOKUP($A52,与件データ!$A$9:$F$115,4,FALSE)</f>
        <v>0</v>
      </c>
      <c r="G52" s="245">
        <f>VLOOKUP($A52,'購入者価格から生産者価格への変換（分析年価格）'!$A$10:$R$116,18,FALSE)</f>
        <v>0</v>
      </c>
      <c r="H52" s="245">
        <f t="shared" si="1"/>
        <v>0</v>
      </c>
      <c r="I52" s="226">
        <f t="shared" si="2"/>
        <v>0</v>
      </c>
    </row>
    <row r="53" spans="1:9" s="92" customFormat="1">
      <c r="A53" s="64" t="s">
        <v>317</v>
      </c>
      <c r="B53" s="65" t="s">
        <v>571</v>
      </c>
      <c r="C53" s="76">
        <f>VLOOKUP($A53,与件データ!$A$9:$F$115,3,FALSE)</f>
        <v>0</v>
      </c>
      <c r="D53" s="246">
        <f>VLOOKUP($A53,'購入者価格から生産者価格への変換（分析年価格）'!$A$10:$F$116,6,FALSE)</f>
        <v>0</v>
      </c>
      <c r="E53" s="246">
        <f t="shared" si="0"/>
        <v>0</v>
      </c>
      <c r="F53" s="76">
        <f>VLOOKUP($A53,与件データ!$A$9:$F$115,4,FALSE)</f>
        <v>0</v>
      </c>
      <c r="G53" s="246">
        <f>VLOOKUP($A53,'購入者価格から生産者価格への変換（分析年価格）'!$A$10:$R$116,18,FALSE)</f>
        <v>0</v>
      </c>
      <c r="H53" s="246">
        <f t="shared" si="1"/>
        <v>0</v>
      </c>
      <c r="I53" s="224">
        <f t="shared" si="2"/>
        <v>0</v>
      </c>
    </row>
    <row r="54" spans="1:9" s="92" customFormat="1">
      <c r="A54" s="54" t="s">
        <v>318</v>
      </c>
      <c r="B54" s="55" t="s">
        <v>572</v>
      </c>
      <c r="C54" s="73">
        <f>VLOOKUP($A54,与件データ!$A$9:$F$115,3,FALSE)</f>
        <v>0</v>
      </c>
      <c r="D54" s="74">
        <f>VLOOKUP($A54,'購入者価格から生産者価格への変換（分析年価格）'!$A$10:$F$116,6,FALSE)</f>
        <v>0</v>
      </c>
      <c r="E54" s="74">
        <f t="shared" si="0"/>
        <v>0</v>
      </c>
      <c r="F54" s="73">
        <f>VLOOKUP($A54,与件データ!$A$9:$F$115,4,FALSE)</f>
        <v>0</v>
      </c>
      <c r="G54" s="74">
        <f>VLOOKUP($A54,'購入者価格から生産者価格への変換（分析年価格）'!$A$10:$R$116,18,FALSE)</f>
        <v>0</v>
      </c>
      <c r="H54" s="74">
        <f t="shared" si="1"/>
        <v>0</v>
      </c>
      <c r="I54" s="225">
        <f t="shared" si="2"/>
        <v>0</v>
      </c>
    </row>
    <row r="55" spans="1:9" s="92" customFormat="1">
      <c r="A55" s="54" t="s">
        <v>319</v>
      </c>
      <c r="B55" s="55" t="s">
        <v>573</v>
      </c>
      <c r="C55" s="73">
        <f>VLOOKUP($A55,与件データ!$A$9:$F$115,3,FALSE)</f>
        <v>0</v>
      </c>
      <c r="D55" s="74">
        <f>VLOOKUP($A55,'購入者価格から生産者価格への変換（分析年価格）'!$A$10:$F$116,6,FALSE)</f>
        <v>0</v>
      </c>
      <c r="E55" s="74">
        <f t="shared" si="0"/>
        <v>0</v>
      </c>
      <c r="F55" s="73">
        <f>VLOOKUP($A55,与件データ!$A$9:$F$115,4,FALSE)</f>
        <v>0</v>
      </c>
      <c r="G55" s="74">
        <f>VLOOKUP($A55,'購入者価格から生産者価格への変換（分析年価格）'!$A$10:$R$116,18,FALSE)</f>
        <v>0</v>
      </c>
      <c r="H55" s="74">
        <f t="shared" si="1"/>
        <v>0</v>
      </c>
      <c r="I55" s="225">
        <f t="shared" si="2"/>
        <v>0</v>
      </c>
    </row>
    <row r="56" spans="1:9" s="92" customFormat="1">
      <c r="A56" s="54" t="s">
        <v>320</v>
      </c>
      <c r="B56" s="55" t="s">
        <v>574</v>
      </c>
      <c r="C56" s="73">
        <f>VLOOKUP($A56,与件データ!$A$9:$F$115,3,FALSE)</f>
        <v>0</v>
      </c>
      <c r="D56" s="74">
        <f>VLOOKUP($A56,'購入者価格から生産者価格への変換（分析年価格）'!$A$10:$F$116,6,FALSE)</f>
        <v>0</v>
      </c>
      <c r="E56" s="74">
        <f t="shared" si="0"/>
        <v>0</v>
      </c>
      <c r="F56" s="73">
        <f>VLOOKUP($A56,与件データ!$A$9:$F$115,4,FALSE)</f>
        <v>0</v>
      </c>
      <c r="G56" s="74">
        <f>VLOOKUP($A56,'購入者価格から生産者価格への変換（分析年価格）'!$A$10:$R$116,18,FALSE)</f>
        <v>0</v>
      </c>
      <c r="H56" s="74">
        <f t="shared" si="1"/>
        <v>0</v>
      </c>
      <c r="I56" s="225">
        <f t="shared" si="2"/>
        <v>0</v>
      </c>
    </row>
    <row r="57" spans="1:9" s="92" customFormat="1">
      <c r="A57" s="59" t="s">
        <v>321</v>
      </c>
      <c r="B57" s="60" t="s">
        <v>575</v>
      </c>
      <c r="C57" s="75">
        <f>VLOOKUP($A57,与件データ!$A$9:$F$115,3,FALSE)</f>
        <v>0</v>
      </c>
      <c r="D57" s="245">
        <f>VLOOKUP($A57,'購入者価格から生産者価格への変換（分析年価格）'!$A$10:$F$116,6,FALSE)</f>
        <v>0</v>
      </c>
      <c r="E57" s="245">
        <f t="shared" si="0"/>
        <v>0</v>
      </c>
      <c r="F57" s="75">
        <f>VLOOKUP($A57,与件データ!$A$9:$F$115,4,FALSE)</f>
        <v>0</v>
      </c>
      <c r="G57" s="245">
        <f>VLOOKUP($A57,'購入者価格から生産者価格への変換（分析年価格）'!$A$10:$R$116,18,FALSE)</f>
        <v>0</v>
      </c>
      <c r="H57" s="245">
        <f t="shared" si="1"/>
        <v>0</v>
      </c>
      <c r="I57" s="226">
        <f t="shared" si="2"/>
        <v>0</v>
      </c>
    </row>
    <row r="58" spans="1:9" s="92" customFormat="1">
      <c r="A58" s="64" t="s">
        <v>322</v>
      </c>
      <c r="B58" s="65" t="s">
        <v>576</v>
      </c>
      <c r="C58" s="76">
        <f>VLOOKUP($A58,与件データ!$A$9:$F$115,3,FALSE)</f>
        <v>0</v>
      </c>
      <c r="D58" s="246">
        <f>VLOOKUP($A58,'購入者価格から生産者価格への変換（分析年価格）'!$A$10:$F$116,6,FALSE)</f>
        <v>0</v>
      </c>
      <c r="E58" s="246">
        <f t="shared" si="0"/>
        <v>0</v>
      </c>
      <c r="F58" s="76">
        <f>VLOOKUP($A58,与件データ!$A$9:$F$115,4,FALSE)</f>
        <v>0</v>
      </c>
      <c r="G58" s="246">
        <f>VLOOKUP($A58,'購入者価格から生産者価格への変換（分析年価格）'!$A$10:$R$116,18,FALSE)</f>
        <v>0</v>
      </c>
      <c r="H58" s="246">
        <f t="shared" si="1"/>
        <v>0</v>
      </c>
      <c r="I58" s="224">
        <f t="shared" si="2"/>
        <v>0</v>
      </c>
    </row>
    <row r="59" spans="1:9" s="92" customFormat="1">
      <c r="A59" s="54" t="s">
        <v>323</v>
      </c>
      <c r="B59" s="55" t="s">
        <v>577</v>
      </c>
      <c r="C59" s="73">
        <f>VLOOKUP($A59,与件データ!$A$9:$F$115,3,FALSE)</f>
        <v>0</v>
      </c>
      <c r="D59" s="74">
        <f>VLOOKUP($A59,'購入者価格から生産者価格への変換（分析年価格）'!$A$10:$F$116,6,FALSE)</f>
        <v>0</v>
      </c>
      <c r="E59" s="74">
        <f t="shared" si="0"/>
        <v>0</v>
      </c>
      <c r="F59" s="73">
        <f>VLOOKUP($A59,与件データ!$A$9:$F$115,4,FALSE)</f>
        <v>0</v>
      </c>
      <c r="G59" s="74">
        <f>VLOOKUP($A59,'購入者価格から生産者価格への変換（分析年価格）'!$A$10:$R$116,18,FALSE)</f>
        <v>0</v>
      </c>
      <c r="H59" s="74">
        <f t="shared" si="1"/>
        <v>0</v>
      </c>
      <c r="I59" s="225">
        <f t="shared" si="2"/>
        <v>0</v>
      </c>
    </row>
    <row r="60" spans="1:9" s="92" customFormat="1">
      <c r="A60" s="54" t="s">
        <v>324</v>
      </c>
      <c r="B60" s="55" t="s">
        <v>578</v>
      </c>
      <c r="C60" s="73">
        <f>VLOOKUP($A60,与件データ!$A$9:$F$115,3,FALSE)</f>
        <v>0</v>
      </c>
      <c r="D60" s="74">
        <f>VLOOKUP($A60,'購入者価格から生産者価格への変換（分析年価格）'!$A$10:$F$116,6,FALSE)</f>
        <v>0</v>
      </c>
      <c r="E60" s="74">
        <f t="shared" si="0"/>
        <v>0</v>
      </c>
      <c r="F60" s="73">
        <f>VLOOKUP($A60,与件データ!$A$9:$F$115,4,FALSE)</f>
        <v>0</v>
      </c>
      <c r="G60" s="74">
        <f>VLOOKUP($A60,'購入者価格から生産者価格への変換（分析年価格）'!$A$10:$R$116,18,FALSE)</f>
        <v>0</v>
      </c>
      <c r="H60" s="74">
        <f t="shared" si="1"/>
        <v>0</v>
      </c>
      <c r="I60" s="225">
        <f t="shared" si="2"/>
        <v>0</v>
      </c>
    </row>
    <row r="61" spans="1:9" s="92" customFormat="1">
      <c r="A61" s="54" t="s">
        <v>325</v>
      </c>
      <c r="B61" s="55" t="s">
        <v>579</v>
      </c>
      <c r="C61" s="73">
        <f>VLOOKUP($A61,与件データ!$A$9:$F$115,3,FALSE)</f>
        <v>0</v>
      </c>
      <c r="D61" s="74">
        <f>VLOOKUP($A61,'購入者価格から生産者価格への変換（分析年価格）'!$A$10:$F$116,6,FALSE)</f>
        <v>0</v>
      </c>
      <c r="E61" s="74">
        <f t="shared" si="0"/>
        <v>0</v>
      </c>
      <c r="F61" s="73">
        <f>VLOOKUP($A61,与件データ!$A$9:$F$115,4,FALSE)</f>
        <v>0</v>
      </c>
      <c r="G61" s="74">
        <f>VLOOKUP($A61,'購入者価格から生産者価格への変換（分析年価格）'!$A$10:$R$116,18,FALSE)</f>
        <v>0</v>
      </c>
      <c r="H61" s="74">
        <f t="shared" si="1"/>
        <v>0</v>
      </c>
      <c r="I61" s="225">
        <f t="shared" si="2"/>
        <v>0</v>
      </c>
    </row>
    <row r="62" spans="1:9" s="92" customFormat="1">
      <c r="A62" s="59" t="s">
        <v>326</v>
      </c>
      <c r="B62" s="60" t="s">
        <v>580</v>
      </c>
      <c r="C62" s="75">
        <f>VLOOKUP($A62,与件データ!$A$9:$F$115,3,FALSE)</f>
        <v>0</v>
      </c>
      <c r="D62" s="245">
        <f>VLOOKUP($A62,'購入者価格から生産者価格への変換（分析年価格）'!$A$10:$F$116,6,FALSE)</f>
        <v>0</v>
      </c>
      <c r="E62" s="245">
        <f t="shared" si="0"/>
        <v>0</v>
      </c>
      <c r="F62" s="75">
        <f>VLOOKUP($A62,与件データ!$A$9:$F$115,4,FALSE)</f>
        <v>0</v>
      </c>
      <c r="G62" s="245">
        <f>VLOOKUP($A62,'購入者価格から生産者価格への変換（分析年価格）'!$A$10:$R$116,18,FALSE)</f>
        <v>0</v>
      </c>
      <c r="H62" s="245">
        <f t="shared" si="1"/>
        <v>0</v>
      </c>
      <c r="I62" s="226">
        <f t="shared" si="2"/>
        <v>0</v>
      </c>
    </row>
    <row r="63" spans="1:9" s="92" customFormat="1">
      <c r="A63" s="64" t="s">
        <v>327</v>
      </c>
      <c r="B63" s="65" t="s">
        <v>581</v>
      </c>
      <c r="C63" s="76">
        <f>VLOOKUP($A63,与件データ!$A$9:$F$115,3,FALSE)</f>
        <v>0</v>
      </c>
      <c r="D63" s="246">
        <f>VLOOKUP($A63,'購入者価格から生産者価格への変換（分析年価格）'!$A$10:$F$116,6,FALSE)</f>
        <v>0</v>
      </c>
      <c r="E63" s="246">
        <f t="shared" si="0"/>
        <v>0</v>
      </c>
      <c r="F63" s="76">
        <f>VLOOKUP($A63,与件データ!$A$9:$F$115,4,FALSE)</f>
        <v>0</v>
      </c>
      <c r="G63" s="246">
        <f>VLOOKUP($A63,'購入者価格から生産者価格への変換（分析年価格）'!$A$10:$R$116,18,FALSE)</f>
        <v>0</v>
      </c>
      <c r="H63" s="246">
        <f t="shared" si="1"/>
        <v>0</v>
      </c>
      <c r="I63" s="224">
        <f t="shared" si="2"/>
        <v>0</v>
      </c>
    </row>
    <row r="64" spans="1:9" s="92" customFormat="1">
      <c r="A64" s="54" t="s">
        <v>328</v>
      </c>
      <c r="B64" s="55" t="s">
        <v>582</v>
      </c>
      <c r="C64" s="73">
        <f>VLOOKUP($A64,与件データ!$A$9:$F$115,3,FALSE)</f>
        <v>0</v>
      </c>
      <c r="D64" s="74">
        <f>VLOOKUP($A64,'購入者価格から生産者価格への変換（分析年価格）'!$A$10:$F$116,6,FALSE)</f>
        <v>0</v>
      </c>
      <c r="E64" s="74">
        <f t="shared" si="0"/>
        <v>0</v>
      </c>
      <c r="F64" s="73">
        <f>VLOOKUP($A64,与件データ!$A$9:$F$115,4,FALSE)</f>
        <v>0</v>
      </c>
      <c r="G64" s="74">
        <f>VLOOKUP($A64,'購入者価格から生産者価格への変換（分析年価格）'!$A$10:$R$116,18,FALSE)</f>
        <v>0</v>
      </c>
      <c r="H64" s="74">
        <f t="shared" si="1"/>
        <v>0</v>
      </c>
      <c r="I64" s="225">
        <f t="shared" si="2"/>
        <v>0</v>
      </c>
    </row>
    <row r="65" spans="1:9" s="92" customFormat="1">
      <c r="A65" s="54" t="s">
        <v>329</v>
      </c>
      <c r="B65" s="55" t="s">
        <v>583</v>
      </c>
      <c r="C65" s="73">
        <f>VLOOKUP($A65,与件データ!$A$9:$F$115,3,FALSE)</f>
        <v>0</v>
      </c>
      <c r="D65" s="74">
        <f>VLOOKUP($A65,'購入者価格から生産者価格への変換（分析年価格）'!$A$10:$F$116,6,FALSE)</f>
        <v>0</v>
      </c>
      <c r="E65" s="74">
        <f t="shared" si="0"/>
        <v>0</v>
      </c>
      <c r="F65" s="73">
        <f>VLOOKUP($A65,与件データ!$A$9:$F$115,4,FALSE)</f>
        <v>0</v>
      </c>
      <c r="G65" s="74">
        <f>VLOOKUP($A65,'購入者価格から生産者価格への変換（分析年価格）'!$A$10:$R$116,18,FALSE)</f>
        <v>0</v>
      </c>
      <c r="H65" s="74">
        <f t="shared" si="1"/>
        <v>0</v>
      </c>
      <c r="I65" s="225">
        <f t="shared" si="2"/>
        <v>0</v>
      </c>
    </row>
    <row r="66" spans="1:9" s="92" customFormat="1">
      <c r="A66" s="54" t="s">
        <v>330</v>
      </c>
      <c r="B66" s="55" t="s">
        <v>584</v>
      </c>
      <c r="C66" s="73">
        <f>VLOOKUP($A66,与件データ!$A$9:$F$115,3,FALSE)</f>
        <v>0</v>
      </c>
      <c r="D66" s="74">
        <f>VLOOKUP($A66,'購入者価格から生産者価格への変換（分析年価格）'!$A$10:$F$116,6,FALSE)</f>
        <v>0</v>
      </c>
      <c r="E66" s="74">
        <f t="shared" si="0"/>
        <v>0</v>
      </c>
      <c r="F66" s="73">
        <f>VLOOKUP($A66,与件データ!$A$9:$F$115,4,FALSE)</f>
        <v>0</v>
      </c>
      <c r="G66" s="74">
        <f>VLOOKUP($A66,'購入者価格から生産者価格への変換（分析年価格）'!$A$10:$R$116,18,FALSE)</f>
        <v>0</v>
      </c>
      <c r="H66" s="74">
        <f t="shared" si="1"/>
        <v>0</v>
      </c>
      <c r="I66" s="225">
        <f t="shared" si="2"/>
        <v>0</v>
      </c>
    </row>
    <row r="67" spans="1:9" s="92" customFormat="1">
      <c r="A67" s="59" t="s">
        <v>331</v>
      </c>
      <c r="B67" s="60" t="s">
        <v>585</v>
      </c>
      <c r="C67" s="75">
        <f>VLOOKUP($A67,与件データ!$A$9:$F$115,3,FALSE)</f>
        <v>0</v>
      </c>
      <c r="D67" s="245">
        <f>VLOOKUP($A67,'購入者価格から生産者価格への変換（分析年価格）'!$A$10:$F$116,6,FALSE)</f>
        <v>0</v>
      </c>
      <c r="E67" s="245">
        <f t="shared" si="0"/>
        <v>0</v>
      </c>
      <c r="F67" s="75">
        <f>VLOOKUP($A67,与件データ!$A$9:$F$115,4,FALSE)</f>
        <v>0</v>
      </c>
      <c r="G67" s="245">
        <f>VLOOKUP($A67,'購入者価格から生産者価格への変換（分析年価格）'!$A$10:$R$116,18,FALSE)</f>
        <v>0</v>
      </c>
      <c r="H67" s="245">
        <f t="shared" si="1"/>
        <v>0</v>
      </c>
      <c r="I67" s="226">
        <f t="shared" si="2"/>
        <v>0</v>
      </c>
    </row>
    <row r="68" spans="1:9" s="92" customFormat="1">
      <c r="A68" s="64" t="s">
        <v>332</v>
      </c>
      <c r="B68" s="65" t="s">
        <v>586</v>
      </c>
      <c r="C68" s="76">
        <f>VLOOKUP($A68,与件データ!$A$9:$F$115,3,FALSE)</f>
        <v>0</v>
      </c>
      <c r="D68" s="246">
        <f>VLOOKUP($A68,'購入者価格から生産者価格への変換（分析年価格）'!$A$10:$F$116,6,FALSE)</f>
        <v>0</v>
      </c>
      <c r="E68" s="246">
        <f t="shared" si="0"/>
        <v>0</v>
      </c>
      <c r="F68" s="76">
        <f>VLOOKUP($A68,与件データ!$A$9:$F$115,4,FALSE)</f>
        <v>0</v>
      </c>
      <c r="G68" s="246">
        <f>VLOOKUP($A68,'購入者価格から生産者価格への変換（分析年価格）'!$A$10:$R$116,18,FALSE)</f>
        <v>0</v>
      </c>
      <c r="H68" s="246">
        <f t="shared" si="1"/>
        <v>0</v>
      </c>
      <c r="I68" s="224">
        <f t="shared" si="2"/>
        <v>0</v>
      </c>
    </row>
    <row r="69" spans="1:9" s="92" customFormat="1">
      <c r="A69" s="54" t="s">
        <v>333</v>
      </c>
      <c r="B69" s="55" t="s">
        <v>587</v>
      </c>
      <c r="C69" s="73">
        <f>VLOOKUP($A69,与件データ!$A$9:$F$115,3,FALSE)</f>
        <v>0</v>
      </c>
      <c r="D69" s="74">
        <f>VLOOKUP($A69,'購入者価格から生産者価格への変換（分析年価格）'!$A$10:$F$116,6,FALSE)</f>
        <v>0</v>
      </c>
      <c r="E69" s="74">
        <f t="shared" si="0"/>
        <v>0</v>
      </c>
      <c r="F69" s="73">
        <f>VLOOKUP($A69,与件データ!$A$9:$F$115,4,FALSE)</f>
        <v>0</v>
      </c>
      <c r="G69" s="74">
        <f>VLOOKUP($A69,'購入者価格から生産者価格への変換（分析年価格）'!$A$10:$R$116,18,FALSE)</f>
        <v>0</v>
      </c>
      <c r="H69" s="74">
        <f t="shared" si="1"/>
        <v>0</v>
      </c>
      <c r="I69" s="225">
        <f t="shared" si="2"/>
        <v>0</v>
      </c>
    </row>
    <row r="70" spans="1:9" s="92" customFormat="1">
      <c r="A70" s="54" t="s">
        <v>334</v>
      </c>
      <c r="B70" s="55" t="s">
        <v>588</v>
      </c>
      <c r="C70" s="73">
        <f>VLOOKUP($A70,与件データ!$A$9:$F$115,3,FALSE)</f>
        <v>0</v>
      </c>
      <c r="D70" s="74">
        <f>VLOOKUP($A70,'購入者価格から生産者価格への変換（分析年価格）'!$A$10:$F$116,6,FALSE)</f>
        <v>0</v>
      </c>
      <c r="E70" s="74">
        <f t="shared" si="0"/>
        <v>0</v>
      </c>
      <c r="F70" s="73">
        <f>VLOOKUP($A70,与件データ!$A$9:$F$115,4,FALSE)</f>
        <v>0</v>
      </c>
      <c r="G70" s="74">
        <f>VLOOKUP($A70,'購入者価格から生産者価格への変換（分析年価格）'!$A$10:$R$116,18,FALSE)</f>
        <v>0</v>
      </c>
      <c r="H70" s="74">
        <f t="shared" si="1"/>
        <v>0</v>
      </c>
      <c r="I70" s="225">
        <f t="shared" si="2"/>
        <v>0</v>
      </c>
    </row>
    <row r="71" spans="1:9" s="92" customFormat="1">
      <c r="A71" s="54" t="s">
        <v>335</v>
      </c>
      <c r="B71" s="55" t="s">
        <v>589</v>
      </c>
      <c r="C71" s="73">
        <f>VLOOKUP($A71,与件データ!$A$9:$F$115,3,FALSE)</f>
        <v>0</v>
      </c>
      <c r="D71" s="74">
        <f>VLOOKUP($A71,'購入者価格から生産者価格への変換（分析年価格）'!$A$10:$F$116,6,FALSE)</f>
        <v>0</v>
      </c>
      <c r="E71" s="74">
        <f t="shared" si="0"/>
        <v>0</v>
      </c>
      <c r="F71" s="73">
        <f>VLOOKUP($A71,与件データ!$A$9:$F$115,4,FALSE)</f>
        <v>0</v>
      </c>
      <c r="G71" s="74">
        <f>VLOOKUP($A71,'購入者価格から生産者価格への変換（分析年価格）'!$A$10:$R$116,18,FALSE)</f>
        <v>0</v>
      </c>
      <c r="H71" s="74">
        <f t="shared" si="1"/>
        <v>0</v>
      </c>
      <c r="I71" s="225">
        <f t="shared" si="2"/>
        <v>0</v>
      </c>
    </row>
    <row r="72" spans="1:9" s="92" customFormat="1">
      <c r="A72" s="59" t="s">
        <v>336</v>
      </c>
      <c r="B72" s="60" t="s">
        <v>590</v>
      </c>
      <c r="C72" s="75">
        <f>VLOOKUP($A72,与件データ!$A$9:$F$115,3,FALSE)</f>
        <v>0</v>
      </c>
      <c r="D72" s="245">
        <f>VLOOKUP($A72,'購入者価格から生産者価格への変換（分析年価格）'!$A$10:$F$116,6,FALSE)</f>
        <v>0</v>
      </c>
      <c r="E72" s="245">
        <f t="shared" ref="E72:E114" si="3">SUM(C72:D72)</f>
        <v>0</v>
      </c>
      <c r="F72" s="75">
        <f>VLOOKUP($A72,与件データ!$A$9:$F$115,4,FALSE)</f>
        <v>0</v>
      </c>
      <c r="G72" s="245">
        <f>VLOOKUP($A72,'購入者価格から生産者価格への変換（分析年価格）'!$A$10:$R$116,18,FALSE)</f>
        <v>0</v>
      </c>
      <c r="H72" s="245">
        <f t="shared" ref="H72:H114" si="4">SUM(F72:G72)</f>
        <v>0</v>
      </c>
      <c r="I72" s="226">
        <f t="shared" ref="I72:I114" si="5">SUM(E72,H72)</f>
        <v>0</v>
      </c>
    </row>
    <row r="73" spans="1:9" s="92" customFormat="1">
      <c r="A73" s="64" t="s">
        <v>337</v>
      </c>
      <c r="B73" s="65" t="s">
        <v>591</v>
      </c>
      <c r="C73" s="76">
        <f>VLOOKUP($A73,与件データ!$A$9:$F$115,3,FALSE)</f>
        <v>0</v>
      </c>
      <c r="D73" s="246">
        <f>VLOOKUP($A73,'購入者価格から生産者価格への変換（分析年価格）'!$A$10:$F$116,6,FALSE)</f>
        <v>0</v>
      </c>
      <c r="E73" s="246">
        <f t="shared" si="3"/>
        <v>0</v>
      </c>
      <c r="F73" s="76">
        <f>VLOOKUP($A73,与件データ!$A$9:$F$115,4,FALSE)</f>
        <v>0</v>
      </c>
      <c r="G73" s="246">
        <f>VLOOKUP($A73,'購入者価格から生産者価格への変換（分析年価格）'!$A$10:$R$116,18,FALSE)</f>
        <v>0</v>
      </c>
      <c r="H73" s="246">
        <f t="shared" si="4"/>
        <v>0</v>
      </c>
      <c r="I73" s="224">
        <f t="shared" si="5"/>
        <v>0</v>
      </c>
    </row>
    <row r="74" spans="1:9" s="92" customFormat="1">
      <c r="A74" s="54" t="s">
        <v>338</v>
      </c>
      <c r="B74" s="55" t="s">
        <v>592</v>
      </c>
      <c r="C74" s="73">
        <f>VLOOKUP($A74,与件データ!$A$9:$F$115,3,FALSE)</f>
        <v>0</v>
      </c>
      <c r="D74" s="74">
        <f>VLOOKUP($A74,'購入者価格から生産者価格への変換（分析年価格）'!$A$10:$F$116,6,FALSE)</f>
        <v>0</v>
      </c>
      <c r="E74" s="74">
        <f t="shared" si="3"/>
        <v>0</v>
      </c>
      <c r="F74" s="73">
        <f>VLOOKUP($A74,与件データ!$A$9:$F$115,4,FALSE)</f>
        <v>0</v>
      </c>
      <c r="G74" s="74">
        <f>VLOOKUP($A74,'購入者価格から生産者価格への変換（分析年価格）'!$A$10:$R$116,18,FALSE)</f>
        <v>0</v>
      </c>
      <c r="H74" s="74">
        <f t="shared" si="4"/>
        <v>0</v>
      </c>
      <c r="I74" s="225">
        <f t="shared" si="5"/>
        <v>0</v>
      </c>
    </row>
    <row r="75" spans="1:9" s="92" customFormat="1">
      <c r="A75" s="54" t="s">
        <v>339</v>
      </c>
      <c r="B75" s="55" t="s">
        <v>593</v>
      </c>
      <c r="C75" s="73">
        <f>VLOOKUP($A75,与件データ!$A$9:$F$115,3,FALSE)</f>
        <v>0</v>
      </c>
      <c r="D75" s="74">
        <f>VLOOKUP($A75,'購入者価格から生産者価格への変換（分析年価格）'!$A$10:$F$116,6,FALSE)</f>
        <v>0</v>
      </c>
      <c r="E75" s="74">
        <f t="shared" si="3"/>
        <v>0</v>
      </c>
      <c r="F75" s="73">
        <f>VLOOKUP($A75,与件データ!$A$9:$F$115,4,FALSE)</f>
        <v>0</v>
      </c>
      <c r="G75" s="74">
        <f>VLOOKUP($A75,'購入者価格から生産者価格への変換（分析年価格）'!$A$10:$R$116,18,FALSE)</f>
        <v>0</v>
      </c>
      <c r="H75" s="74">
        <f t="shared" si="4"/>
        <v>0</v>
      </c>
      <c r="I75" s="225">
        <f t="shared" si="5"/>
        <v>0</v>
      </c>
    </row>
    <row r="76" spans="1:9" s="92" customFormat="1">
      <c r="A76" s="54" t="s">
        <v>340</v>
      </c>
      <c r="B76" s="55" t="s">
        <v>594</v>
      </c>
      <c r="C76" s="73">
        <f>VLOOKUP($A76,与件データ!$A$9:$F$115,3,FALSE)</f>
        <v>0</v>
      </c>
      <c r="D76" s="74">
        <f>VLOOKUP($A76,'購入者価格から生産者価格への変換（分析年価格）'!$A$10:$F$116,6,FALSE)</f>
        <v>0</v>
      </c>
      <c r="E76" s="74">
        <f t="shared" si="3"/>
        <v>0</v>
      </c>
      <c r="F76" s="73">
        <f>VLOOKUP($A76,与件データ!$A$9:$F$115,4,FALSE)</f>
        <v>0</v>
      </c>
      <c r="G76" s="74">
        <f>VLOOKUP($A76,'購入者価格から生産者価格への変換（分析年価格）'!$A$10:$R$116,18,FALSE)</f>
        <v>0</v>
      </c>
      <c r="H76" s="74">
        <f t="shared" si="4"/>
        <v>0</v>
      </c>
      <c r="I76" s="225">
        <f t="shared" si="5"/>
        <v>0</v>
      </c>
    </row>
    <row r="77" spans="1:9" s="92" customFormat="1">
      <c r="A77" s="59" t="s">
        <v>341</v>
      </c>
      <c r="B77" s="60" t="s">
        <v>595</v>
      </c>
      <c r="C77" s="75">
        <f>VLOOKUP($A77,与件データ!$A$9:$F$115,3,FALSE)</f>
        <v>0</v>
      </c>
      <c r="D77" s="245">
        <f>VLOOKUP($A77,'購入者価格から生産者価格への変換（分析年価格）'!$A$10:$F$116,6,FALSE)</f>
        <v>0</v>
      </c>
      <c r="E77" s="245">
        <f t="shared" si="3"/>
        <v>0</v>
      </c>
      <c r="F77" s="75">
        <f>VLOOKUP($A77,与件データ!$A$9:$F$115,4,FALSE)</f>
        <v>0</v>
      </c>
      <c r="G77" s="245">
        <f>VLOOKUP($A77,'購入者価格から生産者価格への変換（分析年価格）'!$A$10:$R$116,18,FALSE)</f>
        <v>0</v>
      </c>
      <c r="H77" s="245">
        <f t="shared" si="4"/>
        <v>0</v>
      </c>
      <c r="I77" s="226">
        <f t="shared" si="5"/>
        <v>0</v>
      </c>
    </row>
    <row r="78" spans="1:9" s="92" customFormat="1">
      <c r="A78" s="64" t="s">
        <v>342</v>
      </c>
      <c r="B78" s="65" t="s">
        <v>596</v>
      </c>
      <c r="C78" s="76">
        <f>VLOOKUP($A78,与件データ!$A$9:$F$115,3,FALSE)</f>
        <v>0</v>
      </c>
      <c r="D78" s="246">
        <f>VLOOKUP($A78,'購入者価格から生産者価格への変換（分析年価格）'!$A$10:$F$116,6,FALSE)</f>
        <v>0</v>
      </c>
      <c r="E78" s="246">
        <f t="shared" si="3"/>
        <v>0</v>
      </c>
      <c r="F78" s="76">
        <f>VLOOKUP($A78,与件データ!$A$9:$F$115,4,FALSE)</f>
        <v>0</v>
      </c>
      <c r="G78" s="246">
        <f>VLOOKUP($A78,'購入者価格から生産者価格への変換（分析年価格）'!$A$10:$R$116,18,FALSE)</f>
        <v>0</v>
      </c>
      <c r="H78" s="246">
        <f t="shared" si="4"/>
        <v>0</v>
      </c>
      <c r="I78" s="224">
        <f t="shared" si="5"/>
        <v>0</v>
      </c>
    </row>
    <row r="79" spans="1:9" s="92" customFormat="1">
      <c r="A79" s="54" t="s">
        <v>343</v>
      </c>
      <c r="B79" s="55" t="s">
        <v>597</v>
      </c>
      <c r="C79" s="73">
        <f>VLOOKUP($A79,与件データ!$A$9:$F$115,3,FALSE)</f>
        <v>0</v>
      </c>
      <c r="D79" s="74">
        <f>VLOOKUP($A79,'購入者価格から生産者価格への変換（分析年価格）'!$A$10:$F$116,6,FALSE)</f>
        <v>0</v>
      </c>
      <c r="E79" s="74">
        <f t="shared" si="3"/>
        <v>0</v>
      </c>
      <c r="F79" s="73">
        <f>VLOOKUP($A79,与件データ!$A$9:$F$115,4,FALSE)</f>
        <v>0</v>
      </c>
      <c r="G79" s="74">
        <f>VLOOKUP($A79,'購入者価格から生産者価格への変換（分析年価格）'!$A$10:$R$116,18,FALSE)</f>
        <v>0</v>
      </c>
      <c r="H79" s="74">
        <f t="shared" si="4"/>
        <v>0</v>
      </c>
      <c r="I79" s="225">
        <f t="shared" si="5"/>
        <v>0</v>
      </c>
    </row>
    <row r="80" spans="1:9" s="92" customFormat="1">
      <c r="A80" s="54" t="s">
        <v>344</v>
      </c>
      <c r="B80" s="55" t="s">
        <v>598</v>
      </c>
      <c r="C80" s="73">
        <f>VLOOKUP($A80,与件データ!$A$9:$F$115,3,FALSE)</f>
        <v>0</v>
      </c>
      <c r="D80" s="74">
        <f>VLOOKUP($A80,'購入者価格から生産者価格への変換（分析年価格）'!$A$10:$F$116,6,FALSE)</f>
        <v>0</v>
      </c>
      <c r="E80" s="74">
        <f t="shared" si="3"/>
        <v>0</v>
      </c>
      <c r="F80" s="73">
        <f>VLOOKUP($A80,与件データ!$A$9:$F$115,4,FALSE)</f>
        <v>0</v>
      </c>
      <c r="G80" s="74">
        <f>VLOOKUP($A80,'購入者価格から生産者価格への変換（分析年価格）'!$A$10:$R$116,18,FALSE)</f>
        <v>0</v>
      </c>
      <c r="H80" s="74">
        <f t="shared" si="4"/>
        <v>0</v>
      </c>
      <c r="I80" s="225">
        <f t="shared" si="5"/>
        <v>0</v>
      </c>
    </row>
    <row r="81" spans="1:9" s="92" customFormat="1">
      <c r="A81" s="54" t="s">
        <v>345</v>
      </c>
      <c r="B81" s="55" t="s">
        <v>599</v>
      </c>
      <c r="C81" s="73">
        <f>VLOOKUP($A81,与件データ!$A$9:$F$115,3,FALSE)</f>
        <v>0</v>
      </c>
      <c r="D81" s="74">
        <f>VLOOKUP($A81,'購入者価格から生産者価格への変換（分析年価格）'!$A$10:$F$116,6,FALSE)</f>
        <v>0</v>
      </c>
      <c r="E81" s="74">
        <f t="shared" si="3"/>
        <v>0</v>
      </c>
      <c r="F81" s="73">
        <f>VLOOKUP($A81,与件データ!$A$9:$F$115,4,FALSE)</f>
        <v>0</v>
      </c>
      <c r="G81" s="74">
        <f>VLOOKUP($A81,'購入者価格から生産者価格への変換（分析年価格）'!$A$10:$R$116,18,FALSE)</f>
        <v>0</v>
      </c>
      <c r="H81" s="74">
        <f t="shared" si="4"/>
        <v>0</v>
      </c>
      <c r="I81" s="225">
        <f t="shared" si="5"/>
        <v>0</v>
      </c>
    </row>
    <row r="82" spans="1:9" s="92" customFormat="1">
      <c r="A82" s="59" t="s">
        <v>346</v>
      </c>
      <c r="B82" s="60" t="s">
        <v>600</v>
      </c>
      <c r="C82" s="75">
        <f>VLOOKUP($A82,与件データ!$A$9:$F$115,3,FALSE)</f>
        <v>0</v>
      </c>
      <c r="D82" s="245">
        <f>VLOOKUP($A82,'購入者価格から生産者価格への変換（分析年価格）'!$A$10:$F$116,6,FALSE)</f>
        <v>0</v>
      </c>
      <c r="E82" s="245">
        <f t="shared" si="3"/>
        <v>0</v>
      </c>
      <c r="F82" s="75">
        <f>VLOOKUP($A82,与件データ!$A$9:$F$115,4,FALSE)</f>
        <v>0</v>
      </c>
      <c r="G82" s="245">
        <f>VLOOKUP($A82,'購入者価格から生産者価格への変換（分析年価格）'!$A$10:$R$116,18,FALSE)</f>
        <v>0</v>
      </c>
      <c r="H82" s="245">
        <f t="shared" si="4"/>
        <v>0</v>
      </c>
      <c r="I82" s="226">
        <f t="shared" si="5"/>
        <v>0</v>
      </c>
    </row>
    <row r="83" spans="1:9" s="92" customFormat="1">
      <c r="A83" s="64" t="s">
        <v>347</v>
      </c>
      <c r="B83" s="65" t="s">
        <v>601</v>
      </c>
      <c r="C83" s="76">
        <f>VLOOKUP($A83,与件データ!$A$9:$F$115,3,FALSE)</f>
        <v>0</v>
      </c>
      <c r="D83" s="246">
        <f>VLOOKUP($A83,'購入者価格から生産者価格への変換（分析年価格）'!$A$10:$F$116,6,FALSE)</f>
        <v>0</v>
      </c>
      <c r="E83" s="246">
        <f t="shared" si="3"/>
        <v>0</v>
      </c>
      <c r="F83" s="76">
        <f>VLOOKUP($A83,与件データ!$A$9:$F$115,4,FALSE)</f>
        <v>0</v>
      </c>
      <c r="G83" s="246">
        <f>VLOOKUP($A83,'購入者価格から生産者価格への変換（分析年価格）'!$A$10:$R$116,18,FALSE)</f>
        <v>0</v>
      </c>
      <c r="H83" s="246">
        <f t="shared" si="4"/>
        <v>0</v>
      </c>
      <c r="I83" s="224">
        <f t="shared" si="5"/>
        <v>0</v>
      </c>
    </row>
    <row r="84" spans="1:9" s="92" customFormat="1">
      <c r="A84" s="54" t="s">
        <v>348</v>
      </c>
      <c r="B84" s="55" t="s">
        <v>602</v>
      </c>
      <c r="C84" s="73">
        <f>VLOOKUP($A84,与件データ!$A$9:$F$115,3,FALSE)</f>
        <v>0</v>
      </c>
      <c r="D84" s="74">
        <f>VLOOKUP($A84,'購入者価格から生産者価格への変換（分析年価格）'!$A$10:$F$116,6,FALSE)</f>
        <v>0</v>
      </c>
      <c r="E84" s="74">
        <f t="shared" si="3"/>
        <v>0</v>
      </c>
      <c r="F84" s="73">
        <f>VLOOKUP($A84,与件データ!$A$9:$F$115,4,FALSE)</f>
        <v>0</v>
      </c>
      <c r="G84" s="74">
        <f>VLOOKUP($A84,'購入者価格から生産者価格への変換（分析年価格）'!$A$10:$R$116,18,FALSE)</f>
        <v>0</v>
      </c>
      <c r="H84" s="74">
        <f t="shared" si="4"/>
        <v>0</v>
      </c>
      <c r="I84" s="225">
        <f t="shared" si="5"/>
        <v>0</v>
      </c>
    </row>
    <row r="85" spans="1:9" s="92" customFormat="1">
      <c r="A85" s="54" t="s">
        <v>349</v>
      </c>
      <c r="B85" s="55" t="s">
        <v>603</v>
      </c>
      <c r="C85" s="73">
        <f>VLOOKUP($A85,与件データ!$A$9:$F$115,3,FALSE)</f>
        <v>0</v>
      </c>
      <c r="D85" s="74">
        <f>VLOOKUP($A85,'購入者価格から生産者価格への変換（分析年価格）'!$A$10:$F$116,6,FALSE)</f>
        <v>0</v>
      </c>
      <c r="E85" s="74">
        <f t="shared" si="3"/>
        <v>0</v>
      </c>
      <c r="F85" s="73">
        <f>VLOOKUP($A85,与件データ!$A$9:$F$115,4,FALSE)</f>
        <v>0</v>
      </c>
      <c r="G85" s="74">
        <f>VLOOKUP($A85,'購入者価格から生産者価格への変換（分析年価格）'!$A$10:$R$116,18,FALSE)</f>
        <v>0</v>
      </c>
      <c r="H85" s="74">
        <f t="shared" si="4"/>
        <v>0</v>
      </c>
      <c r="I85" s="225">
        <f t="shared" si="5"/>
        <v>0</v>
      </c>
    </row>
    <row r="86" spans="1:9" s="92" customFormat="1">
      <c r="A86" s="54" t="s">
        <v>350</v>
      </c>
      <c r="B86" s="55" t="s">
        <v>604</v>
      </c>
      <c r="C86" s="73">
        <f>VLOOKUP($A86,与件データ!$A$9:$F$115,3,FALSE)</f>
        <v>0</v>
      </c>
      <c r="D86" s="74">
        <f>VLOOKUP($A86,'購入者価格から生産者価格への変換（分析年価格）'!$A$10:$F$116,6,FALSE)</f>
        <v>0</v>
      </c>
      <c r="E86" s="74">
        <f t="shared" si="3"/>
        <v>0</v>
      </c>
      <c r="F86" s="73">
        <f>VLOOKUP($A86,与件データ!$A$9:$F$115,4,FALSE)</f>
        <v>0</v>
      </c>
      <c r="G86" s="74">
        <f>VLOOKUP($A86,'購入者価格から生産者価格への変換（分析年価格）'!$A$10:$R$116,18,FALSE)</f>
        <v>0</v>
      </c>
      <c r="H86" s="74">
        <f t="shared" si="4"/>
        <v>0</v>
      </c>
      <c r="I86" s="225">
        <f t="shared" si="5"/>
        <v>0</v>
      </c>
    </row>
    <row r="87" spans="1:9" s="92" customFormat="1">
      <c r="A87" s="59" t="s">
        <v>351</v>
      </c>
      <c r="B87" s="60" t="s">
        <v>605</v>
      </c>
      <c r="C87" s="75">
        <f>VLOOKUP($A87,与件データ!$A$9:$F$115,3,FALSE)</f>
        <v>0</v>
      </c>
      <c r="D87" s="245">
        <f>VLOOKUP($A87,'購入者価格から生産者価格への変換（分析年価格）'!$A$10:$F$116,6,FALSE)</f>
        <v>0</v>
      </c>
      <c r="E87" s="245">
        <f t="shared" si="3"/>
        <v>0</v>
      </c>
      <c r="F87" s="75">
        <f>VLOOKUP($A87,与件データ!$A$9:$F$115,4,FALSE)</f>
        <v>0</v>
      </c>
      <c r="G87" s="245">
        <f>VLOOKUP($A87,'購入者価格から生産者価格への変換（分析年価格）'!$A$10:$R$116,18,FALSE)</f>
        <v>0</v>
      </c>
      <c r="H87" s="245">
        <f t="shared" si="4"/>
        <v>0</v>
      </c>
      <c r="I87" s="226">
        <f t="shared" si="5"/>
        <v>0</v>
      </c>
    </row>
    <row r="88" spans="1:9" s="92" customFormat="1">
      <c r="A88" s="64" t="s">
        <v>352</v>
      </c>
      <c r="B88" s="65" t="s">
        <v>606</v>
      </c>
      <c r="C88" s="76">
        <f>VLOOKUP($A88,与件データ!$A$9:$F$115,3,FALSE)</f>
        <v>0</v>
      </c>
      <c r="D88" s="246">
        <f>VLOOKUP($A88,'購入者価格から生産者価格への変換（分析年価格）'!$A$10:$F$116,6,FALSE)</f>
        <v>0</v>
      </c>
      <c r="E88" s="246">
        <f t="shared" si="3"/>
        <v>0</v>
      </c>
      <c r="F88" s="76">
        <f>VLOOKUP($A88,与件データ!$A$9:$F$115,4,FALSE)</f>
        <v>0</v>
      </c>
      <c r="G88" s="246">
        <f>VLOOKUP($A88,'購入者価格から生産者価格への変換（分析年価格）'!$A$10:$R$116,18,FALSE)</f>
        <v>0</v>
      </c>
      <c r="H88" s="246">
        <f t="shared" si="4"/>
        <v>0</v>
      </c>
      <c r="I88" s="224">
        <f t="shared" si="5"/>
        <v>0</v>
      </c>
    </row>
    <row r="89" spans="1:9" s="92" customFormat="1">
      <c r="A89" s="54" t="s">
        <v>353</v>
      </c>
      <c r="B89" s="55" t="s">
        <v>607</v>
      </c>
      <c r="C89" s="73">
        <f>VLOOKUP($A89,与件データ!$A$9:$F$115,3,FALSE)</f>
        <v>0</v>
      </c>
      <c r="D89" s="74">
        <f>VLOOKUP($A89,'購入者価格から生産者価格への変換（分析年価格）'!$A$10:$F$116,6,FALSE)</f>
        <v>0</v>
      </c>
      <c r="E89" s="74">
        <f t="shared" si="3"/>
        <v>0</v>
      </c>
      <c r="F89" s="73">
        <f>VLOOKUP($A89,与件データ!$A$9:$F$115,4,FALSE)</f>
        <v>0</v>
      </c>
      <c r="G89" s="74">
        <f>VLOOKUP($A89,'購入者価格から生産者価格への変換（分析年価格）'!$A$10:$R$116,18,FALSE)</f>
        <v>0</v>
      </c>
      <c r="H89" s="74">
        <f t="shared" si="4"/>
        <v>0</v>
      </c>
      <c r="I89" s="225">
        <f t="shared" si="5"/>
        <v>0</v>
      </c>
    </row>
    <row r="90" spans="1:9" s="92" customFormat="1">
      <c r="A90" s="54" t="s">
        <v>354</v>
      </c>
      <c r="B90" s="55" t="s">
        <v>608</v>
      </c>
      <c r="C90" s="73">
        <f>VLOOKUP($A90,与件データ!$A$9:$F$115,3,FALSE)</f>
        <v>0</v>
      </c>
      <c r="D90" s="74">
        <f>VLOOKUP($A90,'購入者価格から生産者価格への変換（分析年価格）'!$A$10:$F$116,6,FALSE)</f>
        <v>0</v>
      </c>
      <c r="E90" s="74">
        <f t="shared" si="3"/>
        <v>0</v>
      </c>
      <c r="F90" s="73">
        <f>VLOOKUP($A90,与件データ!$A$9:$F$115,4,FALSE)</f>
        <v>0</v>
      </c>
      <c r="G90" s="74">
        <f>VLOOKUP($A90,'購入者価格から生産者価格への変換（分析年価格）'!$A$10:$R$116,18,FALSE)</f>
        <v>0</v>
      </c>
      <c r="H90" s="74">
        <f t="shared" si="4"/>
        <v>0</v>
      </c>
      <c r="I90" s="225">
        <f t="shared" si="5"/>
        <v>0</v>
      </c>
    </row>
    <row r="91" spans="1:9" s="92" customFormat="1">
      <c r="A91" s="54" t="s">
        <v>355</v>
      </c>
      <c r="B91" s="55" t="s">
        <v>609</v>
      </c>
      <c r="C91" s="73">
        <f>VLOOKUP($A91,与件データ!$A$9:$F$115,3,FALSE)</f>
        <v>0</v>
      </c>
      <c r="D91" s="74">
        <f>VLOOKUP($A91,'購入者価格から生産者価格への変換（分析年価格）'!$A$10:$F$116,6,FALSE)</f>
        <v>0</v>
      </c>
      <c r="E91" s="74">
        <f t="shared" si="3"/>
        <v>0</v>
      </c>
      <c r="F91" s="73">
        <f>VLOOKUP($A91,与件データ!$A$9:$F$115,4,FALSE)</f>
        <v>0</v>
      </c>
      <c r="G91" s="74">
        <f>VLOOKUP($A91,'購入者価格から生産者価格への変換（分析年価格）'!$A$10:$R$116,18,FALSE)</f>
        <v>0</v>
      </c>
      <c r="H91" s="74">
        <f t="shared" si="4"/>
        <v>0</v>
      </c>
      <c r="I91" s="225">
        <f t="shared" si="5"/>
        <v>0</v>
      </c>
    </row>
    <row r="92" spans="1:9" s="92" customFormat="1">
      <c r="A92" s="59" t="s">
        <v>356</v>
      </c>
      <c r="B92" s="60" t="s">
        <v>610</v>
      </c>
      <c r="C92" s="75">
        <f>VLOOKUP($A92,与件データ!$A$9:$F$115,3,FALSE)</f>
        <v>0</v>
      </c>
      <c r="D92" s="245">
        <f>VLOOKUP($A92,'購入者価格から生産者価格への変換（分析年価格）'!$A$10:$F$116,6,FALSE)</f>
        <v>0</v>
      </c>
      <c r="E92" s="245">
        <f t="shared" si="3"/>
        <v>0</v>
      </c>
      <c r="F92" s="75">
        <f>VLOOKUP($A92,与件データ!$A$9:$F$115,4,FALSE)</f>
        <v>0</v>
      </c>
      <c r="G92" s="245">
        <f>VLOOKUP($A92,'購入者価格から生産者価格への変換（分析年価格）'!$A$10:$R$116,18,FALSE)</f>
        <v>0</v>
      </c>
      <c r="H92" s="245">
        <f t="shared" si="4"/>
        <v>0</v>
      </c>
      <c r="I92" s="226">
        <f t="shared" si="5"/>
        <v>0</v>
      </c>
    </row>
    <row r="93" spans="1:9" s="92" customFormat="1">
      <c r="A93" s="64" t="s">
        <v>357</v>
      </c>
      <c r="B93" s="65" t="s">
        <v>611</v>
      </c>
      <c r="C93" s="76">
        <f>VLOOKUP($A93,与件データ!$A$9:$F$115,3,FALSE)</f>
        <v>0</v>
      </c>
      <c r="D93" s="246">
        <f>VLOOKUP($A93,'購入者価格から生産者価格への変換（分析年価格）'!$A$10:$F$116,6,FALSE)</f>
        <v>0</v>
      </c>
      <c r="E93" s="246">
        <f t="shared" si="3"/>
        <v>0</v>
      </c>
      <c r="F93" s="76">
        <f>VLOOKUP($A93,与件データ!$A$9:$F$115,4,FALSE)</f>
        <v>0</v>
      </c>
      <c r="G93" s="246">
        <f>VLOOKUP($A93,'購入者価格から生産者価格への変換（分析年価格）'!$A$10:$R$116,18,FALSE)</f>
        <v>0</v>
      </c>
      <c r="H93" s="246">
        <f t="shared" si="4"/>
        <v>0</v>
      </c>
      <c r="I93" s="224">
        <f t="shared" si="5"/>
        <v>0</v>
      </c>
    </row>
    <row r="94" spans="1:9" s="92" customFormat="1">
      <c r="A94" s="54" t="s">
        <v>358</v>
      </c>
      <c r="B94" s="55" t="s">
        <v>612</v>
      </c>
      <c r="C94" s="73">
        <f>VLOOKUP($A94,与件データ!$A$9:$F$115,3,FALSE)</f>
        <v>0</v>
      </c>
      <c r="D94" s="74">
        <f>VLOOKUP($A94,'購入者価格から生産者価格への変換（分析年価格）'!$A$10:$F$116,6,FALSE)</f>
        <v>0</v>
      </c>
      <c r="E94" s="74">
        <f t="shared" si="3"/>
        <v>0</v>
      </c>
      <c r="F94" s="73">
        <f>VLOOKUP($A94,与件データ!$A$9:$F$115,4,FALSE)</f>
        <v>0</v>
      </c>
      <c r="G94" s="74">
        <f>VLOOKUP($A94,'購入者価格から生産者価格への変換（分析年価格）'!$A$10:$R$116,18,FALSE)</f>
        <v>0</v>
      </c>
      <c r="H94" s="74">
        <f t="shared" si="4"/>
        <v>0</v>
      </c>
      <c r="I94" s="225">
        <f t="shared" si="5"/>
        <v>0</v>
      </c>
    </row>
    <row r="95" spans="1:9" s="92" customFormat="1">
      <c r="A95" s="54" t="s">
        <v>359</v>
      </c>
      <c r="B95" s="55" t="s">
        <v>613</v>
      </c>
      <c r="C95" s="73">
        <f>VLOOKUP($A95,与件データ!$A$9:$F$115,3,FALSE)</f>
        <v>0</v>
      </c>
      <c r="D95" s="74">
        <f>VLOOKUP($A95,'購入者価格から生産者価格への変換（分析年価格）'!$A$10:$F$116,6,FALSE)</f>
        <v>0</v>
      </c>
      <c r="E95" s="74">
        <f t="shared" si="3"/>
        <v>0</v>
      </c>
      <c r="F95" s="73">
        <f>VLOOKUP($A95,与件データ!$A$9:$F$115,4,FALSE)</f>
        <v>0</v>
      </c>
      <c r="G95" s="74">
        <f>VLOOKUP($A95,'購入者価格から生産者価格への変換（分析年価格）'!$A$10:$R$116,18,FALSE)</f>
        <v>0</v>
      </c>
      <c r="H95" s="74">
        <f t="shared" si="4"/>
        <v>0</v>
      </c>
      <c r="I95" s="225">
        <f t="shared" si="5"/>
        <v>0</v>
      </c>
    </row>
    <row r="96" spans="1:9" s="92" customFormat="1">
      <c r="A96" s="54" t="s">
        <v>360</v>
      </c>
      <c r="B96" s="55" t="s">
        <v>614</v>
      </c>
      <c r="C96" s="73">
        <f>VLOOKUP($A96,与件データ!$A$9:$F$115,3,FALSE)</f>
        <v>0</v>
      </c>
      <c r="D96" s="74">
        <f>VLOOKUP($A96,'購入者価格から生産者価格への変換（分析年価格）'!$A$10:$F$116,6,FALSE)</f>
        <v>0</v>
      </c>
      <c r="E96" s="74">
        <f t="shared" si="3"/>
        <v>0</v>
      </c>
      <c r="F96" s="73">
        <f>VLOOKUP($A96,与件データ!$A$9:$F$115,4,FALSE)</f>
        <v>0</v>
      </c>
      <c r="G96" s="74">
        <f>VLOOKUP($A96,'購入者価格から生産者価格への変換（分析年価格）'!$A$10:$R$116,18,FALSE)</f>
        <v>0</v>
      </c>
      <c r="H96" s="74">
        <f t="shared" si="4"/>
        <v>0</v>
      </c>
      <c r="I96" s="225">
        <f t="shared" si="5"/>
        <v>0</v>
      </c>
    </row>
    <row r="97" spans="1:9" s="92" customFormat="1">
      <c r="A97" s="59" t="s">
        <v>361</v>
      </c>
      <c r="B97" s="60" t="s">
        <v>615</v>
      </c>
      <c r="C97" s="75">
        <f>VLOOKUP($A97,与件データ!$A$9:$F$115,3,FALSE)</f>
        <v>0</v>
      </c>
      <c r="D97" s="245">
        <f>VLOOKUP($A97,'購入者価格から生産者価格への変換（分析年価格）'!$A$10:$F$116,6,FALSE)</f>
        <v>0</v>
      </c>
      <c r="E97" s="245">
        <f t="shared" si="3"/>
        <v>0</v>
      </c>
      <c r="F97" s="75">
        <f>VLOOKUP($A97,与件データ!$A$9:$F$115,4,FALSE)</f>
        <v>0</v>
      </c>
      <c r="G97" s="245">
        <f>VLOOKUP($A97,'購入者価格から生産者価格への変換（分析年価格）'!$A$10:$R$116,18,FALSE)</f>
        <v>0</v>
      </c>
      <c r="H97" s="245">
        <f t="shared" si="4"/>
        <v>0</v>
      </c>
      <c r="I97" s="226">
        <f t="shared" si="5"/>
        <v>0</v>
      </c>
    </row>
    <row r="98" spans="1:9" s="92" customFormat="1">
      <c r="A98" s="64" t="s">
        <v>362</v>
      </c>
      <c r="B98" s="65" t="s">
        <v>777</v>
      </c>
      <c r="C98" s="76">
        <f>VLOOKUP($A98,与件データ!$A$9:$F$115,3,FALSE)</f>
        <v>0</v>
      </c>
      <c r="D98" s="246">
        <f>VLOOKUP($A98,'購入者価格から生産者価格への変換（分析年価格）'!$A$10:$F$116,6,FALSE)</f>
        <v>0</v>
      </c>
      <c r="E98" s="246">
        <f t="shared" si="3"/>
        <v>0</v>
      </c>
      <c r="F98" s="76">
        <f>VLOOKUP($A98,与件データ!$A$9:$F$115,4,FALSE)</f>
        <v>0</v>
      </c>
      <c r="G98" s="246">
        <f>VLOOKUP($A98,'購入者価格から生産者価格への変換（分析年価格）'!$A$10:$R$116,18,FALSE)</f>
        <v>0</v>
      </c>
      <c r="H98" s="246">
        <f t="shared" si="4"/>
        <v>0</v>
      </c>
      <c r="I98" s="224">
        <f t="shared" si="5"/>
        <v>0</v>
      </c>
    </row>
    <row r="99" spans="1:9" s="92" customFormat="1">
      <c r="A99" s="54" t="s">
        <v>363</v>
      </c>
      <c r="B99" s="55" t="s">
        <v>776</v>
      </c>
      <c r="C99" s="73">
        <f>VLOOKUP($A99,与件データ!$A$9:$F$115,3,FALSE)</f>
        <v>0</v>
      </c>
      <c r="D99" s="74">
        <f>VLOOKUP($A99,'購入者価格から生産者価格への変換（分析年価格）'!$A$10:$F$116,6,FALSE)</f>
        <v>0</v>
      </c>
      <c r="E99" s="74">
        <f t="shared" si="3"/>
        <v>0</v>
      </c>
      <c r="F99" s="73">
        <f>VLOOKUP($A99,与件データ!$A$9:$F$115,4,FALSE)</f>
        <v>0</v>
      </c>
      <c r="G99" s="74">
        <f>VLOOKUP($A99,'購入者価格から生産者価格への変換（分析年価格）'!$A$10:$R$116,18,FALSE)</f>
        <v>0</v>
      </c>
      <c r="H99" s="74">
        <f t="shared" si="4"/>
        <v>0</v>
      </c>
      <c r="I99" s="225">
        <f t="shared" si="5"/>
        <v>0</v>
      </c>
    </row>
    <row r="100" spans="1:9" s="92" customFormat="1">
      <c r="A100" s="54" t="s">
        <v>364</v>
      </c>
      <c r="B100" s="55" t="s">
        <v>618</v>
      </c>
      <c r="C100" s="73">
        <f>VLOOKUP($A100,与件データ!$A$9:$F$115,3,FALSE)</f>
        <v>0</v>
      </c>
      <c r="D100" s="74">
        <f>VLOOKUP($A100,'購入者価格から生産者価格への変換（分析年価格）'!$A$10:$F$116,6,FALSE)</f>
        <v>0</v>
      </c>
      <c r="E100" s="74">
        <f t="shared" si="3"/>
        <v>0</v>
      </c>
      <c r="F100" s="73">
        <f>VLOOKUP($A100,与件データ!$A$9:$F$115,4,FALSE)</f>
        <v>0</v>
      </c>
      <c r="G100" s="74">
        <f>VLOOKUP($A100,'購入者価格から生産者価格への変換（分析年価格）'!$A$10:$R$116,18,FALSE)</f>
        <v>0</v>
      </c>
      <c r="H100" s="74">
        <f t="shared" si="4"/>
        <v>0</v>
      </c>
      <c r="I100" s="225">
        <f t="shared" si="5"/>
        <v>0</v>
      </c>
    </row>
    <row r="101" spans="1:9" s="92" customFormat="1">
      <c r="A101" s="54" t="s">
        <v>365</v>
      </c>
      <c r="B101" s="55" t="s">
        <v>619</v>
      </c>
      <c r="C101" s="73">
        <f>VLOOKUP($A101,与件データ!$A$9:$F$115,3,FALSE)</f>
        <v>0</v>
      </c>
      <c r="D101" s="74">
        <f>VLOOKUP($A101,'購入者価格から生産者価格への変換（分析年価格）'!$A$10:$F$116,6,FALSE)</f>
        <v>0</v>
      </c>
      <c r="E101" s="74">
        <f t="shared" si="3"/>
        <v>0</v>
      </c>
      <c r="F101" s="73">
        <f>VLOOKUP($A101,与件データ!$A$9:$F$115,4,FALSE)</f>
        <v>0</v>
      </c>
      <c r="G101" s="74">
        <f>VLOOKUP($A101,'購入者価格から生産者価格への変換（分析年価格）'!$A$10:$R$116,18,FALSE)</f>
        <v>0</v>
      </c>
      <c r="H101" s="74">
        <f t="shared" si="4"/>
        <v>0</v>
      </c>
      <c r="I101" s="225">
        <f t="shared" si="5"/>
        <v>0</v>
      </c>
    </row>
    <row r="102" spans="1:9" s="92" customFormat="1">
      <c r="A102" s="59" t="s">
        <v>366</v>
      </c>
      <c r="B102" s="60" t="s">
        <v>620</v>
      </c>
      <c r="C102" s="75">
        <f>VLOOKUP($A102,与件データ!$A$9:$F$115,3,FALSE)</f>
        <v>0</v>
      </c>
      <c r="D102" s="245">
        <f>VLOOKUP($A102,'購入者価格から生産者価格への変換（分析年価格）'!$A$10:$F$116,6,FALSE)</f>
        <v>0</v>
      </c>
      <c r="E102" s="245">
        <f t="shared" si="3"/>
        <v>0</v>
      </c>
      <c r="F102" s="75">
        <f>VLOOKUP($A102,与件データ!$A$9:$F$115,4,FALSE)</f>
        <v>0</v>
      </c>
      <c r="G102" s="245">
        <f>VLOOKUP($A102,'購入者価格から生産者価格への変換（分析年価格）'!$A$10:$R$116,18,FALSE)</f>
        <v>0</v>
      </c>
      <c r="H102" s="245">
        <f t="shared" si="4"/>
        <v>0</v>
      </c>
      <c r="I102" s="226">
        <f t="shared" si="5"/>
        <v>0</v>
      </c>
    </row>
    <row r="103" spans="1:9" s="92" customFormat="1">
      <c r="A103" s="64" t="s">
        <v>367</v>
      </c>
      <c r="B103" s="65" t="s">
        <v>775</v>
      </c>
      <c r="C103" s="76">
        <f>VLOOKUP($A103,与件データ!$A$9:$F$115,3,FALSE)</f>
        <v>0</v>
      </c>
      <c r="D103" s="246">
        <f>VLOOKUP($A103,'購入者価格から生産者価格への変換（分析年価格）'!$A$10:$F$116,6,FALSE)</f>
        <v>0</v>
      </c>
      <c r="E103" s="246">
        <f t="shared" si="3"/>
        <v>0</v>
      </c>
      <c r="F103" s="76">
        <f>VLOOKUP($A103,与件データ!$A$9:$F$115,4,FALSE)</f>
        <v>0</v>
      </c>
      <c r="G103" s="246">
        <f>VLOOKUP($A103,'購入者価格から生産者価格への変換（分析年価格）'!$A$10:$R$116,18,FALSE)</f>
        <v>0</v>
      </c>
      <c r="H103" s="246">
        <f t="shared" si="4"/>
        <v>0</v>
      </c>
      <c r="I103" s="224">
        <f t="shared" si="5"/>
        <v>0</v>
      </c>
    </row>
    <row r="104" spans="1:9" s="92" customFormat="1">
      <c r="A104" s="54" t="s">
        <v>368</v>
      </c>
      <c r="B104" s="55" t="s">
        <v>621</v>
      </c>
      <c r="C104" s="73">
        <f>VLOOKUP($A104,与件データ!$A$9:$F$115,3,FALSE)</f>
        <v>0</v>
      </c>
      <c r="D104" s="74">
        <f>VLOOKUP($A104,'購入者価格から生産者価格への変換（分析年価格）'!$A$10:$F$116,6,FALSE)</f>
        <v>0</v>
      </c>
      <c r="E104" s="74">
        <f t="shared" si="3"/>
        <v>0</v>
      </c>
      <c r="F104" s="73">
        <f>VLOOKUP($A104,与件データ!$A$9:$F$115,4,FALSE)</f>
        <v>0</v>
      </c>
      <c r="G104" s="74">
        <f>VLOOKUP($A104,'購入者価格から生産者価格への変換（分析年価格）'!$A$10:$R$116,18,FALSE)</f>
        <v>0</v>
      </c>
      <c r="H104" s="74">
        <f t="shared" si="4"/>
        <v>0</v>
      </c>
      <c r="I104" s="225">
        <f t="shared" si="5"/>
        <v>0</v>
      </c>
    </row>
    <row r="105" spans="1:9" s="92" customFormat="1">
      <c r="A105" s="54" t="s">
        <v>369</v>
      </c>
      <c r="B105" s="55" t="s">
        <v>622</v>
      </c>
      <c r="C105" s="73">
        <f>VLOOKUP($A105,与件データ!$A$9:$F$115,3,FALSE)</f>
        <v>0</v>
      </c>
      <c r="D105" s="74">
        <f>VLOOKUP($A105,'購入者価格から生産者価格への変換（分析年価格）'!$A$10:$F$116,6,FALSE)</f>
        <v>0</v>
      </c>
      <c r="E105" s="74">
        <f t="shared" si="3"/>
        <v>0</v>
      </c>
      <c r="F105" s="73">
        <f>VLOOKUP($A105,与件データ!$A$9:$F$115,4,FALSE)</f>
        <v>0</v>
      </c>
      <c r="G105" s="74">
        <f>VLOOKUP($A105,'購入者価格から生産者価格への変換（分析年価格）'!$A$10:$R$116,18,FALSE)</f>
        <v>0</v>
      </c>
      <c r="H105" s="74">
        <f t="shared" si="4"/>
        <v>0</v>
      </c>
      <c r="I105" s="225">
        <f t="shared" si="5"/>
        <v>0</v>
      </c>
    </row>
    <row r="106" spans="1:9" s="92" customFormat="1">
      <c r="A106" s="54" t="s">
        <v>370</v>
      </c>
      <c r="B106" s="55" t="s">
        <v>623</v>
      </c>
      <c r="C106" s="73">
        <f>VLOOKUP($A106,与件データ!$A$9:$F$115,3,FALSE)</f>
        <v>0</v>
      </c>
      <c r="D106" s="74">
        <f>VLOOKUP($A106,'購入者価格から生産者価格への変換（分析年価格）'!$A$10:$F$116,6,FALSE)</f>
        <v>0</v>
      </c>
      <c r="E106" s="74">
        <f t="shared" si="3"/>
        <v>0</v>
      </c>
      <c r="F106" s="73">
        <f>VLOOKUP($A106,与件データ!$A$9:$F$115,4,FALSE)</f>
        <v>0</v>
      </c>
      <c r="G106" s="74">
        <f>VLOOKUP($A106,'購入者価格から生産者価格への変換（分析年価格）'!$A$10:$R$116,18,FALSE)</f>
        <v>0</v>
      </c>
      <c r="H106" s="74">
        <f t="shared" si="4"/>
        <v>0</v>
      </c>
      <c r="I106" s="225">
        <f t="shared" si="5"/>
        <v>0</v>
      </c>
    </row>
    <row r="107" spans="1:9" s="92" customFormat="1">
      <c r="A107" s="59" t="s">
        <v>371</v>
      </c>
      <c r="B107" s="60" t="s">
        <v>624</v>
      </c>
      <c r="C107" s="75">
        <f>VLOOKUP($A107,与件データ!$A$9:$F$115,3,FALSE)</f>
        <v>0</v>
      </c>
      <c r="D107" s="245">
        <f>VLOOKUP($A107,'購入者価格から生産者価格への変換（分析年価格）'!$A$10:$F$116,6,FALSE)</f>
        <v>0</v>
      </c>
      <c r="E107" s="245">
        <f t="shared" si="3"/>
        <v>0</v>
      </c>
      <c r="F107" s="75">
        <f>VLOOKUP($A107,与件データ!$A$9:$F$115,4,FALSE)</f>
        <v>0</v>
      </c>
      <c r="G107" s="245">
        <f>VLOOKUP($A107,'購入者価格から生産者価格への変換（分析年価格）'!$A$10:$R$116,18,FALSE)</f>
        <v>0</v>
      </c>
      <c r="H107" s="245">
        <f t="shared" si="4"/>
        <v>0</v>
      </c>
      <c r="I107" s="226">
        <f t="shared" si="5"/>
        <v>0</v>
      </c>
    </row>
    <row r="108" spans="1:9" s="92" customFormat="1">
      <c r="A108" s="64" t="s">
        <v>372</v>
      </c>
      <c r="B108" s="65" t="s">
        <v>625</v>
      </c>
      <c r="C108" s="76">
        <f>VLOOKUP($A108,与件データ!$A$9:$F$115,3,FALSE)</f>
        <v>0</v>
      </c>
      <c r="D108" s="246">
        <f>VLOOKUP($A108,'購入者価格から生産者価格への変換（分析年価格）'!$A$10:$F$116,6,FALSE)</f>
        <v>0</v>
      </c>
      <c r="E108" s="246">
        <f t="shared" si="3"/>
        <v>0</v>
      </c>
      <c r="F108" s="76">
        <f>VLOOKUP($A108,与件データ!$A$9:$F$115,4,FALSE)</f>
        <v>0</v>
      </c>
      <c r="G108" s="246">
        <f>VLOOKUP($A108,'購入者価格から生産者価格への変換（分析年価格）'!$A$10:$R$116,18,FALSE)</f>
        <v>0</v>
      </c>
      <c r="H108" s="246">
        <f t="shared" si="4"/>
        <v>0</v>
      </c>
      <c r="I108" s="224">
        <f t="shared" si="5"/>
        <v>0</v>
      </c>
    </row>
    <row r="109" spans="1:9" s="92" customFormat="1">
      <c r="A109" s="54" t="s">
        <v>373</v>
      </c>
      <c r="B109" s="55" t="s">
        <v>626</v>
      </c>
      <c r="C109" s="73">
        <f>VLOOKUP($A109,与件データ!$A$9:$F$115,3,FALSE)</f>
        <v>0</v>
      </c>
      <c r="D109" s="74">
        <f>VLOOKUP($A109,'購入者価格から生産者価格への変換（分析年価格）'!$A$10:$F$116,6,FALSE)</f>
        <v>0</v>
      </c>
      <c r="E109" s="74">
        <f t="shared" si="3"/>
        <v>0</v>
      </c>
      <c r="F109" s="73">
        <f>VLOOKUP($A109,与件データ!$A$9:$F$115,4,FALSE)</f>
        <v>0</v>
      </c>
      <c r="G109" s="74">
        <f>VLOOKUP($A109,'購入者価格から生産者価格への変換（分析年価格）'!$A$10:$R$116,18,FALSE)</f>
        <v>0</v>
      </c>
      <c r="H109" s="74">
        <f t="shared" si="4"/>
        <v>0</v>
      </c>
      <c r="I109" s="225">
        <f t="shared" si="5"/>
        <v>0</v>
      </c>
    </row>
    <row r="110" spans="1:9" s="92" customFormat="1">
      <c r="A110" s="54" t="s">
        <v>374</v>
      </c>
      <c r="B110" s="55" t="s">
        <v>627</v>
      </c>
      <c r="C110" s="73">
        <f>VLOOKUP($A110,与件データ!$A$9:$F$115,3,FALSE)</f>
        <v>0</v>
      </c>
      <c r="D110" s="74">
        <f>VLOOKUP($A110,'購入者価格から生産者価格への変換（分析年価格）'!$A$10:$F$116,6,FALSE)</f>
        <v>0</v>
      </c>
      <c r="E110" s="74">
        <f t="shared" si="3"/>
        <v>0</v>
      </c>
      <c r="F110" s="73">
        <f>VLOOKUP($A110,与件データ!$A$9:$F$115,4,FALSE)</f>
        <v>0</v>
      </c>
      <c r="G110" s="74">
        <f>VLOOKUP($A110,'購入者価格から生産者価格への変換（分析年価格）'!$A$10:$R$116,18,FALSE)</f>
        <v>0</v>
      </c>
      <c r="H110" s="74">
        <f t="shared" si="4"/>
        <v>0</v>
      </c>
      <c r="I110" s="225">
        <f t="shared" si="5"/>
        <v>0</v>
      </c>
    </row>
    <row r="111" spans="1:9" s="92" customFormat="1">
      <c r="A111" s="54" t="s">
        <v>375</v>
      </c>
      <c r="B111" s="55" t="s">
        <v>628</v>
      </c>
      <c r="C111" s="73">
        <f>VLOOKUP($A111,与件データ!$A$9:$F$115,3,FALSE)</f>
        <v>0</v>
      </c>
      <c r="D111" s="74">
        <f>VLOOKUP($A111,'購入者価格から生産者価格への変換（分析年価格）'!$A$10:$F$116,6,FALSE)</f>
        <v>0</v>
      </c>
      <c r="E111" s="74">
        <f t="shared" si="3"/>
        <v>0</v>
      </c>
      <c r="F111" s="73">
        <f>VLOOKUP($A111,与件データ!$A$9:$F$115,4,FALSE)</f>
        <v>0</v>
      </c>
      <c r="G111" s="74">
        <f>VLOOKUP($A111,'購入者価格から生産者価格への変換（分析年価格）'!$A$10:$R$116,18,FALSE)</f>
        <v>0</v>
      </c>
      <c r="H111" s="74">
        <f t="shared" si="4"/>
        <v>0</v>
      </c>
      <c r="I111" s="225">
        <f t="shared" si="5"/>
        <v>0</v>
      </c>
    </row>
    <row r="112" spans="1:9" s="92" customFormat="1">
      <c r="A112" s="54" t="s">
        <v>376</v>
      </c>
      <c r="B112" s="55" t="s">
        <v>629</v>
      </c>
      <c r="C112" s="73">
        <f>VLOOKUP($A112,与件データ!$A$9:$F$115,3,FALSE)</f>
        <v>0</v>
      </c>
      <c r="D112" s="74">
        <f>VLOOKUP($A112,'購入者価格から生産者価格への変換（分析年価格）'!$A$10:$F$116,6,FALSE)</f>
        <v>0</v>
      </c>
      <c r="E112" s="74">
        <f t="shared" si="3"/>
        <v>0</v>
      </c>
      <c r="F112" s="73">
        <f>VLOOKUP($A112,与件データ!$A$9:$F$115,4,FALSE)</f>
        <v>0</v>
      </c>
      <c r="G112" s="74">
        <f>VLOOKUP($A112,'購入者価格から生産者価格への変換（分析年価格）'!$A$10:$R$116,18,FALSE)</f>
        <v>0</v>
      </c>
      <c r="H112" s="74">
        <f t="shared" si="4"/>
        <v>0</v>
      </c>
      <c r="I112" s="225">
        <f t="shared" si="5"/>
        <v>0</v>
      </c>
    </row>
    <row r="113" spans="1:9" s="92" customFormat="1">
      <c r="A113" s="364" t="s">
        <v>377</v>
      </c>
      <c r="B113" s="365" t="s">
        <v>630</v>
      </c>
      <c r="C113" s="76">
        <f>VLOOKUP($A113,与件データ!$A$9:$F$115,3,FALSE)</f>
        <v>0</v>
      </c>
      <c r="D113" s="246">
        <f>VLOOKUP($A113,'購入者価格から生産者価格への変換（分析年価格）'!$A$10:$F$116,6,FALSE)</f>
        <v>0</v>
      </c>
      <c r="E113" s="246">
        <f t="shared" si="3"/>
        <v>0</v>
      </c>
      <c r="F113" s="76">
        <f>VLOOKUP($A113,与件データ!$A$9:$F$115,4,FALSE)</f>
        <v>0</v>
      </c>
      <c r="G113" s="246">
        <f>VLOOKUP($A113,'購入者価格から生産者価格への変換（分析年価格）'!$A$10:$R$116,18,FALSE)</f>
        <v>0</v>
      </c>
      <c r="H113" s="246">
        <f t="shared" si="4"/>
        <v>0</v>
      </c>
      <c r="I113" s="224">
        <f t="shared" si="5"/>
        <v>0</v>
      </c>
    </row>
    <row r="114" spans="1:9" s="92" customFormat="1">
      <c r="A114" s="368" t="s">
        <v>378</v>
      </c>
      <c r="B114" s="369" t="s">
        <v>631</v>
      </c>
      <c r="C114" s="77">
        <f>VLOOKUP($A114,与件データ!$A$9:$F$115,3,FALSE)</f>
        <v>0</v>
      </c>
      <c r="D114" s="247">
        <f>VLOOKUP($A114,'購入者価格から生産者価格への変換（分析年価格）'!$A$10:$F$116,6,FALSE)</f>
        <v>0</v>
      </c>
      <c r="E114" s="247">
        <f t="shared" si="3"/>
        <v>0</v>
      </c>
      <c r="F114" s="77">
        <f>VLOOKUP($A114,与件データ!$A$9:$F$115,4,FALSE)</f>
        <v>0</v>
      </c>
      <c r="G114" s="247">
        <f>VLOOKUP($A114,'購入者価格から生産者価格への変換（分析年価格）'!$A$10:$R$116,18,FALSE)</f>
        <v>0</v>
      </c>
      <c r="H114" s="247">
        <f t="shared" si="4"/>
        <v>0</v>
      </c>
      <c r="I114" s="227">
        <f t="shared" si="5"/>
        <v>0</v>
      </c>
    </row>
    <row r="115" spans="1:9" s="92" customFormat="1">
      <c r="A115" s="93"/>
      <c r="B115" s="94" t="s">
        <v>87</v>
      </c>
      <c r="C115" s="78">
        <f t="shared" ref="C115:I115" si="6">SUM(C8:C114)</f>
        <v>0</v>
      </c>
      <c r="D115" s="248">
        <f t="shared" si="6"/>
        <v>0</v>
      </c>
      <c r="E115" s="248">
        <f t="shared" si="6"/>
        <v>0</v>
      </c>
      <c r="F115" s="78">
        <f t="shared" si="6"/>
        <v>0</v>
      </c>
      <c r="G115" s="248">
        <f t="shared" si="6"/>
        <v>0</v>
      </c>
      <c r="H115" s="249">
        <f t="shared" si="6"/>
        <v>0</v>
      </c>
      <c r="I115" s="79">
        <f t="shared" si="6"/>
        <v>0</v>
      </c>
    </row>
    <row r="116" spans="1:9">
      <c r="C116" s="3" t="s">
        <v>232</v>
      </c>
    </row>
  </sheetData>
  <mergeCells count="3">
    <mergeCell ref="C6:E6"/>
    <mergeCell ref="F6:H6"/>
    <mergeCell ref="C3:I3"/>
  </mergeCells>
  <phoneticPr fontId="3"/>
  <pageMargins left="0.70866141732283472" right="0.70866141732283472" top="0.74803149606299213" bottom="0.74803149606299213" header="0.31496062992125984" footer="0.31496062992125984"/>
  <pageSetup paperSize="9" scale="49" fitToWidth="0" orientation="portrait" cellComments="asDisplayed" r:id="rId1"/>
  <headerFooter scaleWithDoc="0">
    <oddHeader>&amp;L&amp;A</oddHeader>
    <oddFooter>&amp;R&amp;F&amp;A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117"/>
  <sheetViews>
    <sheetView view="pageBreakPreview" zoomScaleNormal="100" zoomScaleSheetLayoutView="100" workbookViewId="0">
      <pane xSplit="2" ySplit="8" topLeftCell="C9" activePane="bottomRight" state="frozen"/>
      <selection activeCell="F115" sqref="F115"/>
      <selection pane="topRight" activeCell="F115" sqref="F115"/>
      <selection pane="bottomLeft" activeCell="F115" sqref="F115"/>
      <selection pane="bottomRight"/>
    </sheetView>
  </sheetViews>
  <sheetFormatPr defaultColWidth="9.140625" defaultRowHeight="13.5"/>
  <cols>
    <col min="1" max="1" width="9.140625" style="80"/>
    <col min="2" max="2" width="35.7109375" style="5" customWidth="1"/>
    <col min="3" max="16" width="17.5703125" style="3" customWidth="1"/>
    <col min="17" max="17" width="18.140625" style="3" bestFit="1" customWidth="1"/>
    <col min="18" max="18" width="13.140625" style="3" bestFit="1" customWidth="1"/>
    <col min="19" max="16384" width="9.140625" style="3"/>
  </cols>
  <sheetData>
    <row r="1" spans="1:18" s="1" customFormat="1" ht="17.25">
      <c r="A1" s="45"/>
      <c r="B1" s="2"/>
      <c r="C1" s="105" t="str">
        <f>与件データ!$A$1</f>
        <v>平成２７年（２０１５年）岐阜県産業連関表による経済波及効果分析システム（Ripple2022）</v>
      </c>
      <c r="J1" s="105"/>
    </row>
    <row r="2" spans="1:18" s="1" customFormat="1" ht="17.25">
      <c r="A2" s="45"/>
      <c r="B2" s="2"/>
      <c r="C2" s="46" t="s">
        <v>660</v>
      </c>
      <c r="J2" s="46"/>
    </row>
    <row r="3" spans="1:18">
      <c r="C3" s="538" t="str">
        <f>IF(与件データ!$D$2="","分析テーマ名未入力",CONCATENATE(与件データ!$C$2,与件データ!$D$2))</f>
        <v>分析テーマ名未入力</v>
      </c>
      <c r="D3" s="546"/>
      <c r="E3" s="546"/>
      <c r="F3" s="546"/>
      <c r="G3" s="546"/>
      <c r="H3" s="546"/>
      <c r="I3" s="546"/>
      <c r="J3" s="538" t="str">
        <f>IF(与件データ!$D$2="","分析テーマ名未入力",CONCATENATE(与件データ!$C$2,与件データ!$D$2))</f>
        <v>分析テーマ名未入力</v>
      </c>
      <c r="K3" s="539"/>
      <c r="L3" s="539"/>
      <c r="M3" s="539"/>
      <c r="N3" s="539"/>
      <c r="O3" s="539"/>
      <c r="P3" s="539"/>
    </row>
    <row r="4" spans="1:18">
      <c r="A4" s="3"/>
      <c r="C4" s="116"/>
      <c r="I4" s="6" t="s">
        <v>141</v>
      </c>
      <c r="J4" s="116"/>
      <c r="P4" s="6" t="s">
        <v>141</v>
      </c>
      <c r="Q4" s="6"/>
    </row>
    <row r="5" spans="1:18">
      <c r="A5" s="108"/>
      <c r="B5" s="109"/>
      <c r="C5" s="547" t="s">
        <v>202</v>
      </c>
      <c r="D5" s="548"/>
      <c r="E5" s="548"/>
      <c r="F5" s="548"/>
      <c r="G5" s="548"/>
      <c r="H5" s="548"/>
      <c r="I5" s="549"/>
      <c r="J5" s="547" t="s">
        <v>202</v>
      </c>
      <c r="K5" s="548"/>
      <c r="L5" s="548"/>
      <c r="M5" s="548"/>
      <c r="N5" s="548"/>
      <c r="O5" s="548"/>
      <c r="P5" s="549"/>
      <c r="Q5" s="108" t="s">
        <v>235</v>
      </c>
      <c r="R5" s="167" t="s">
        <v>236</v>
      </c>
    </row>
    <row r="6" spans="1:18">
      <c r="A6" s="106"/>
      <c r="B6" s="107"/>
      <c r="C6" s="547" t="s">
        <v>199</v>
      </c>
      <c r="D6" s="548"/>
      <c r="E6" s="548"/>
      <c r="F6" s="548"/>
      <c r="G6" s="548"/>
      <c r="H6" s="548"/>
      <c r="I6" s="549"/>
      <c r="J6" s="547" t="s">
        <v>636</v>
      </c>
      <c r="K6" s="548"/>
      <c r="L6" s="548"/>
      <c r="M6" s="548"/>
      <c r="N6" s="548"/>
      <c r="O6" s="548"/>
      <c r="P6" s="549"/>
      <c r="Q6" s="82" t="s">
        <v>227</v>
      </c>
      <c r="R6" s="83" t="s">
        <v>227</v>
      </c>
    </row>
    <row r="7" spans="1:18" s="80" customFormat="1">
      <c r="A7" s="106"/>
      <c r="B7" s="107"/>
      <c r="C7" s="540" t="s">
        <v>222</v>
      </c>
      <c r="D7" s="541"/>
      <c r="E7" s="542"/>
      <c r="F7" s="543" t="s">
        <v>223</v>
      </c>
      <c r="G7" s="544"/>
      <c r="H7" s="545"/>
      <c r="I7" s="182"/>
      <c r="J7" s="540" t="s">
        <v>222</v>
      </c>
      <c r="K7" s="541"/>
      <c r="L7" s="542"/>
      <c r="M7" s="543" t="s">
        <v>223</v>
      </c>
      <c r="N7" s="544"/>
      <c r="O7" s="545"/>
      <c r="P7" s="182"/>
      <c r="Q7" s="106"/>
      <c r="R7" s="107"/>
    </row>
    <row r="8" spans="1:18" s="91" customFormat="1" ht="40.5">
      <c r="A8" s="85"/>
      <c r="B8" s="86"/>
      <c r="C8" s="87" t="s">
        <v>220</v>
      </c>
      <c r="D8" s="88" t="s">
        <v>218</v>
      </c>
      <c r="E8" s="88" t="s">
        <v>130</v>
      </c>
      <c r="F8" s="87" t="s">
        <v>221</v>
      </c>
      <c r="G8" s="88" t="s">
        <v>219</v>
      </c>
      <c r="H8" s="89" t="s">
        <v>130</v>
      </c>
      <c r="I8" s="183" t="s">
        <v>87</v>
      </c>
      <c r="J8" s="87" t="s">
        <v>220</v>
      </c>
      <c r="K8" s="88" t="s">
        <v>218</v>
      </c>
      <c r="L8" s="88" t="s">
        <v>130</v>
      </c>
      <c r="M8" s="87" t="s">
        <v>221</v>
      </c>
      <c r="N8" s="88" t="s">
        <v>219</v>
      </c>
      <c r="O8" s="89" t="s">
        <v>130</v>
      </c>
      <c r="P8" s="183" t="s">
        <v>87</v>
      </c>
      <c r="Q8" s="85">
        <f>与件データ!$G$119</f>
        <v>2015</v>
      </c>
      <c r="R8" s="86">
        <f>与件データ!$G$119</f>
        <v>2015</v>
      </c>
    </row>
    <row r="9" spans="1:18" s="92" customFormat="1">
      <c r="A9" s="48" t="s">
        <v>272</v>
      </c>
      <c r="B9" s="49" t="s">
        <v>527</v>
      </c>
      <c r="C9" s="72">
        <f t="array" ref="C9:C115">MMULT(I_M,'与件データ（生産者価格表示）（分析年価格）'!C8:C114)</f>
        <v>0</v>
      </c>
      <c r="D9" s="243">
        <f t="array" ref="D9:D115">MMULT(I_M,'与件データ（生産者価格表示）（分析年価格）'!D8:D114)</f>
        <v>0</v>
      </c>
      <c r="E9" s="250">
        <f>SUM(C9:D9)</f>
        <v>0</v>
      </c>
      <c r="F9" s="72">
        <f>VLOOKUP($A9,'与件データ（生産者価格表示）（分析年価格）'!$A$8:$I$114,6,FALSE)</f>
        <v>0</v>
      </c>
      <c r="G9" s="243">
        <f>VLOOKUP($A9,'与件データ（生産者価格表示）（分析年価格）'!$A$8:$I$114,7,FALSE)</f>
        <v>0</v>
      </c>
      <c r="H9" s="243">
        <f>SUM(F9:G9)</f>
        <v>0</v>
      </c>
      <c r="I9" s="244">
        <f>SUM(E9,H9)</f>
        <v>0</v>
      </c>
      <c r="J9" s="72">
        <f>県産品需要額!C9*$Q9</f>
        <v>0</v>
      </c>
      <c r="K9" s="243">
        <f>県産品需要額!D9*$Q9</f>
        <v>0</v>
      </c>
      <c r="L9" s="243">
        <f t="shared" ref="L9:L39" si="0">SUM(J9:K9)</f>
        <v>0</v>
      </c>
      <c r="M9" s="72">
        <f>県産品需要額!F9*$Q9</f>
        <v>0</v>
      </c>
      <c r="N9" s="243">
        <f>県産品需要額!G9*$Q9</f>
        <v>0</v>
      </c>
      <c r="O9" s="243">
        <f t="shared" ref="O9:O39" si="1">SUM(M9:N9)</f>
        <v>0</v>
      </c>
      <c r="P9" s="244">
        <f t="shared" ref="P9:P39" si="2">SUM(L9,O9)</f>
        <v>0</v>
      </c>
      <c r="Q9" s="168">
        <f>1/R9</f>
        <v>1</v>
      </c>
      <c r="R9" s="426">
        <f>IF($R$8=2015,1,VLOOKUP($A9,デフレータ!$A$5:$I$111,HLOOKUP($R$8,デフレータ!$A$3:$I$112,110,FALSE),FALSE))</f>
        <v>1</v>
      </c>
    </row>
    <row r="10" spans="1:18" s="92" customFormat="1">
      <c r="A10" s="54" t="s">
        <v>273</v>
      </c>
      <c r="B10" s="55" t="s">
        <v>528</v>
      </c>
      <c r="C10" s="73">
        <v>0</v>
      </c>
      <c r="D10" s="74">
        <v>0</v>
      </c>
      <c r="E10" s="251">
        <f t="shared" ref="E10:E72" si="3">SUM(C10:D10)</f>
        <v>0</v>
      </c>
      <c r="F10" s="73">
        <f>VLOOKUP($A10,'与件データ（生産者価格表示）（分析年価格）'!$A$8:$I$114,6,FALSE)</f>
        <v>0</v>
      </c>
      <c r="G10" s="74">
        <f>VLOOKUP($A10,'与件データ（生産者価格表示）（分析年価格）'!$A$8:$I$114,7,FALSE)</f>
        <v>0</v>
      </c>
      <c r="H10" s="74">
        <f t="shared" ref="H10:H72" si="4">SUM(F10:G10)</f>
        <v>0</v>
      </c>
      <c r="I10" s="225">
        <f t="shared" ref="I10:I72" si="5">SUM(E10,H10)</f>
        <v>0</v>
      </c>
      <c r="J10" s="73">
        <f>県産品需要額!C10*$Q10</f>
        <v>0</v>
      </c>
      <c r="K10" s="74">
        <f>県産品需要額!D10*$Q10</f>
        <v>0</v>
      </c>
      <c r="L10" s="74">
        <f t="shared" si="0"/>
        <v>0</v>
      </c>
      <c r="M10" s="73">
        <f>県産品需要額!F10*$Q10</f>
        <v>0</v>
      </c>
      <c r="N10" s="74">
        <f>県産品需要額!G10*$Q10</f>
        <v>0</v>
      </c>
      <c r="O10" s="74">
        <f t="shared" si="1"/>
        <v>0</v>
      </c>
      <c r="P10" s="225">
        <f t="shared" si="2"/>
        <v>0</v>
      </c>
      <c r="Q10" s="169">
        <f t="shared" ref="Q10:Q72" si="6">1/R10</f>
        <v>1</v>
      </c>
      <c r="R10" s="427">
        <f>IF($R$8=2015,1,VLOOKUP($A10,デフレータ!$A$5:$I$111,HLOOKUP($R$8,デフレータ!$A$3:$I$112,110,FALSE),FALSE))</f>
        <v>1</v>
      </c>
    </row>
    <row r="11" spans="1:18" s="92" customFormat="1">
      <c r="A11" s="54" t="s">
        <v>274</v>
      </c>
      <c r="B11" s="55" t="s">
        <v>529</v>
      </c>
      <c r="C11" s="73">
        <v>0</v>
      </c>
      <c r="D11" s="74">
        <v>0</v>
      </c>
      <c r="E11" s="251">
        <f t="shared" si="3"/>
        <v>0</v>
      </c>
      <c r="F11" s="73">
        <f>VLOOKUP($A11,'与件データ（生産者価格表示）（分析年価格）'!$A$8:$I$114,6,FALSE)</f>
        <v>0</v>
      </c>
      <c r="G11" s="74">
        <f>VLOOKUP($A11,'与件データ（生産者価格表示）（分析年価格）'!$A$8:$I$114,7,FALSE)</f>
        <v>0</v>
      </c>
      <c r="H11" s="74">
        <f t="shared" si="4"/>
        <v>0</v>
      </c>
      <c r="I11" s="225">
        <f t="shared" si="5"/>
        <v>0</v>
      </c>
      <c r="J11" s="73">
        <f>県産品需要額!C11*$Q11</f>
        <v>0</v>
      </c>
      <c r="K11" s="74">
        <f>県産品需要額!D11*$Q11</f>
        <v>0</v>
      </c>
      <c r="L11" s="74">
        <f t="shared" si="0"/>
        <v>0</v>
      </c>
      <c r="M11" s="73">
        <f>県産品需要額!F11*$Q11</f>
        <v>0</v>
      </c>
      <c r="N11" s="74">
        <f>県産品需要額!G11*$Q11</f>
        <v>0</v>
      </c>
      <c r="O11" s="74">
        <f t="shared" si="1"/>
        <v>0</v>
      </c>
      <c r="P11" s="225">
        <f t="shared" si="2"/>
        <v>0</v>
      </c>
      <c r="Q11" s="169">
        <f t="shared" si="6"/>
        <v>1</v>
      </c>
      <c r="R11" s="427">
        <f>IF($R$8=2015,1,VLOOKUP($A11,デフレータ!$A$5:$I$111,HLOOKUP($R$8,デフレータ!$A$3:$I$112,110,FALSE),FALSE))</f>
        <v>1</v>
      </c>
    </row>
    <row r="12" spans="1:18" s="92" customFormat="1">
      <c r="A12" s="54" t="s">
        <v>275</v>
      </c>
      <c r="B12" s="55" t="s">
        <v>530</v>
      </c>
      <c r="C12" s="73">
        <v>0</v>
      </c>
      <c r="D12" s="74">
        <v>0</v>
      </c>
      <c r="E12" s="251">
        <f t="shared" si="3"/>
        <v>0</v>
      </c>
      <c r="F12" s="73">
        <f>VLOOKUP($A12,'与件データ（生産者価格表示）（分析年価格）'!$A$8:$I$114,6,FALSE)</f>
        <v>0</v>
      </c>
      <c r="G12" s="74">
        <f>VLOOKUP($A12,'与件データ（生産者価格表示）（分析年価格）'!$A$8:$I$114,7,FALSE)</f>
        <v>0</v>
      </c>
      <c r="H12" s="74">
        <f t="shared" si="4"/>
        <v>0</v>
      </c>
      <c r="I12" s="225">
        <f t="shared" si="5"/>
        <v>0</v>
      </c>
      <c r="J12" s="73">
        <f>県産品需要額!C12*$Q12</f>
        <v>0</v>
      </c>
      <c r="K12" s="74">
        <f>県産品需要額!D12*$Q12</f>
        <v>0</v>
      </c>
      <c r="L12" s="74">
        <f t="shared" si="0"/>
        <v>0</v>
      </c>
      <c r="M12" s="73">
        <f>県産品需要額!F12*$Q12</f>
        <v>0</v>
      </c>
      <c r="N12" s="74">
        <f>県産品需要額!G12*$Q12</f>
        <v>0</v>
      </c>
      <c r="O12" s="74">
        <f t="shared" si="1"/>
        <v>0</v>
      </c>
      <c r="P12" s="225">
        <f t="shared" si="2"/>
        <v>0</v>
      </c>
      <c r="Q12" s="169">
        <f t="shared" si="6"/>
        <v>1</v>
      </c>
      <c r="R12" s="427">
        <f>IF($R$8=2015,1,VLOOKUP($A12,デフレータ!$A$5:$I$111,HLOOKUP($R$8,デフレータ!$A$3:$I$112,110,FALSE),FALSE))</f>
        <v>1</v>
      </c>
    </row>
    <row r="13" spans="1:18" s="92" customFormat="1">
      <c r="A13" s="54" t="s">
        <v>276</v>
      </c>
      <c r="B13" s="55" t="s">
        <v>531</v>
      </c>
      <c r="C13" s="73">
        <v>0</v>
      </c>
      <c r="D13" s="74">
        <v>0</v>
      </c>
      <c r="E13" s="251">
        <f t="shared" si="3"/>
        <v>0</v>
      </c>
      <c r="F13" s="73">
        <f>VLOOKUP($A13,'与件データ（生産者価格表示）（分析年価格）'!$A$8:$I$114,6,FALSE)</f>
        <v>0</v>
      </c>
      <c r="G13" s="74">
        <f>VLOOKUP($A13,'与件データ（生産者価格表示）（分析年価格）'!$A$8:$I$114,7,FALSE)</f>
        <v>0</v>
      </c>
      <c r="H13" s="74">
        <f t="shared" si="4"/>
        <v>0</v>
      </c>
      <c r="I13" s="225">
        <f t="shared" si="5"/>
        <v>0</v>
      </c>
      <c r="J13" s="73">
        <f>県産品需要額!C13*$Q13</f>
        <v>0</v>
      </c>
      <c r="K13" s="74">
        <f>県産品需要額!D13*$Q13</f>
        <v>0</v>
      </c>
      <c r="L13" s="74">
        <f t="shared" si="0"/>
        <v>0</v>
      </c>
      <c r="M13" s="73">
        <f>県産品需要額!F13*$Q13</f>
        <v>0</v>
      </c>
      <c r="N13" s="74">
        <f>県産品需要額!G13*$Q13</f>
        <v>0</v>
      </c>
      <c r="O13" s="74">
        <f t="shared" si="1"/>
        <v>0</v>
      </c>
      <c r="P13" s="225">
        <f t="shared" si="2"/>
        <v>0</v>
      </c>
      <c r="Q13" s="169">
        <f t="shared" si="6"/>
        <v>1</v>
      </c>
      <c r="R13" s="427">
        <f>IF($R$8=2015,1,VLOOKUP($A13,デフレータ!$A$5:$I$111,HLOOKUP($R$8,デフレータ!$A$3:$I$112,110,FALSE),FALSE))</f>
        <v>1</v>
      </c>
    </row>
    <row r="14" spans="1:18" s="92" customFormat="1">
      <c r="A14" s="59" t="s">
        <v>277</v>
      </c>
      <c r="B14" s="60" t="s">
        <v>532</v>
      </c>
      <c r="C14" s="75">
        <v>0</v>
      </c>
      <c r="D14" s="245">
        <v>0</v>
      </c>
      <c r="E14" s="252">
        <f t="shared" si="3"/>
        <v>0</v>
      </c>
      <c r="F14" s="75">
        <f>VLOOKUP($A14,'与件データ（生産者価格表示）（分析年価格）'!$A$8:$I$114,6,FALSE)</f>
        <v>0</v>
      </c>
      <c r="G14" s="245">
        <f>VLOOKUP($A14,'与件データ（生産者価格表示）（分析年価格）'!$A$8:$I$114,7,FALSE)</f>
        <v>0</v>
      </c>
      <c r="H14" s="245">
        <f t="shared" si="4"/>
        <v>0</v>
      </c>
      <c r="I14" s="226">
        <f t="shared" si="5"/>
        <v>0</v>
      </c>
      <c r="J14" s="75">
        <f>県産品需要額!C14*$Q14</f>
        <v>0</v>
      </c>
      <c r="K14" s="245">
        <f>県産品需要額!D14*$Q14</f>
        <v>0</v>
      </c>
      <c r="L14" s="245">
        <f t="shared" si="0"/>
        <v>0</v>
      </c>
      <c r="M14" s="75">
        <f>県産品需要額!F14*$Q14</f>
        <v>0</v>
      </c>
      <c r="N14" s="245">
        <f>県産品需要額!G14*$Q14</f>
        <v>0</v>
      </c>
      <c r="O14" s="245">
        <f t="shared" si="1"/>
        <v>0</v>
      </c>
      <c r="P14" s="226">
        <f t="shared" si="2"/>
        <v>0</v>
      </c>
      <c r="Q14" s="170">
        <f t="shared" si="6"/>
        <v>1</v>
      </c>
      <c r="R14" s="428">
        <f>IF($R$8=2015,1,VLOOKUP($A14,デフレータ!$A$5:$I$111,HLOOKUP($R$8,デフレータ!$A$3:$I$112,110,FALSE),FALSE))</f>
        <v>1</v>
      </c>
    </row>
    <row r="15" spans="1:18" s="92" customFormat="1">
      <c r="A15" s="54" t="s">
        <v>278</v>
      </c>
      <c r="B15" s="55" t="s">
        <v>533</v>
      </c>
      <c r="C15" s="73">
        <v>0</v>
      </c>
      <c r="D15" s="74">
        <v>0</v>
      </c>
      <c r="E15" s="251">
        <f t="shared" si="3"/>
        <v>0</v>
      </c>
      <c r="F15" s="73">
        <f>VLOOKUP($A15,'与件データ（生産者価格表示）（分析年価格）'!$A$8:$I$114,6,FALSE)</f>
        <v>0</v>
      </c>
      <c r="G15" s="74">
        <f>VLOOKUP($A15,'与件データ（生産者価格表示）（分析年価格）'!$A$8:$I$114,7,FALSE)</f>
        <v>0</v>
      </c>
      <c r="H15" s="74">
        <f t="shared" si="4"/>
        <v>0</v>
      </c>
      <c r="I15" s="225">
        <f t="shared" si="5"/>
        <v>0</v>
      </c>
      <c r="J15" s="73">
        <f>県産品需要額!C15*$Q15</f>
        <v>0</v>
      </c>
      <c r="K15" s="74">
        <f>県産品需要額!D15*$Q15</f>
        <v>0</v>
      </c>
      <c r="L15" s="74">
        <f t="shared" si="0"/>
        <v>0</v>
      </c>
      <c r="M15" s="73">
        <f>県産品需要額!F15*$Q15</f>
        <v>0</v>
      </c>
      <c r="N15" s="74">
        <f>県産品需要額!G15*$Q15</f>
        <v>0</v>
      </c>
      <c r="O15" s="74">
        <f t="shared" si="1"/>
        <v>0</v>
      </c>
      <c r="P15" s="225">
        <f t="shared" si="2"/>
        <v>0</v>
      </c>
      <c r="Q15" s="169">
        <f t="shared" si="6"/>
        <v>1</v>
      </c>
      <c r="R15" s="427">
        <f>IF($R$8=2015,1,VLOOKUP($A15,デフレータ!$A$5:$I$111,HLOOKUP($R$8,デフレータ!$A$3:$I$112,110,FALSE),FALSE))</f>
        <v>1</v>
      </c>
    </row>
    <row r="16" spans="1:18" s="92" customFormat="1">
      <c r="A16" s="54" t="s">
        <v>279</v>
      </c>
      <c r="B16" s="55" t="s">
        <v>534</v>
      </c>
      <c r="C16" s="73">
        <v>0</v>
      </c>
      <c r="D16" s="74">
        <v>0</v>
      </c>
      <c r="E16" s="251">
        <f t="shared" si="3"/>
        <v>0</v>
      </c>
      <c r="F16" s="73">
        <f>VLOOKUP($A16,'与件データ（生産者価格表示）（分析年価格）'!$A$8:$I$114,6,FALSE)</f>
        <v>0</v>
      </c>
      <c r="G16" s="74">
        <f>VLOOKUP($A16,'与件データ（生産者価格表示）（分析年価格）'!$A$8:$I$114,7,FALSE)</f>
        <v>0</v>
      </c>
      <c r="H16" s="74">
        <f t="shared" si="4"/>
        <v>0</v>
      </c>
      <c r="I16" s="225">
        <f t="shared" si="5"/>
        <v>0</v>
      </c>
      <c r="J16" s="73">
        <f>県産品需要額!C16*$Q16</f>
        <v>0</v>
      </c>
      <c r="K16" s="74">
        <f>県産品需要額!D16*$Q16</f>
        <v>0</v>
      </c>
      <c r="L16" s="74">
        <f t="shared" si="0"/>
        <v>0</v>
      </c>
      <c r="M16" s="73">
        <f>県産品需要額!F16*$Q16</f>
        <v>0</v>
      </c>
      <c r="N16" s="74">
        <f>県産品需要額!G16*$Q16</f>
        <v>0</v>
      </c>
      <c r="O16" s="74">
        <f t="shared" si="1"/>
        <v>0</v>
      </c>
      <c r="P16" s="225">
        <f t="shared" si="2"/>
        <v>0</v>
      </c>
      <c r="Q16" s="169">
        <f t="shared" si="6"/>
        <v>1</v>
      </c>
      <c r="R16" s="427">
        <f>IF($R$8=2015,1,VLOOKUP($A16,デフレータ!$A$5:$I$111,HLOOKUP($R$8,デフレータ!$A$3:$I$112,110,FALSE),FALSE))</f>
        <v>1</v>
      </c>
    </row>
    <row r="17" spans="1:18" s="92" customFormat="1">
      <c r="A17" s="54" t="s">
        <v>280</v>
      </c>
      <c r="B17" s="55" t="s">
        <v>535</v>
      </c>
      <c r="C17" s="73">
        <v>0</v>
      </c>
      <c r="D17" s="74">
        <v>0</v>
      </c>
      <c r="E17" s="251">
        <f t="shared" si="3"/>
        <v>0</v>
      </c>
      <c r="F17" s="73">
        <f>VLOOKUP($A17,'与件データ（生産者価格表示）（分析年価格）'!$A$8:$I$114,6,FALSE)</f>
        <v>0</v>
      </c>
      <c r="G17" s="74">
        <f>VLOOKUP($A17,'与件データ（生産者価格表示）（分析年価格）'!$A$8:$I$114,7,FALSE)</f>
        <v>0</v>
      </c>
      <c r="H17" s="74">
        <f t="shared" si="4"/>
        <v>0</v>
      </c>
      <c r="I17" s="225">
        <f t="shared" si="5"/>
        <v>0</v>
      </c>
      <c r="J17" s="73">
        <f>県産品需要額!C17*$Q17</f>
        <v>0</v>
      </c>
      <c r="K17" s="74">
        <f>県産品需要額!D17*$Q17</f>
        <v>0</v>
      </c>
      <c r="L17" s="74">
        <f t="shared" si="0"/>
        <v>0</v>
      </c>
      <c r="M17" s="73">
        <f>県産品需要額!F17*$Q17</f>
        <v>0</v>
      </c>
      <c r="N17" s="74">
        <f>県産品需要額!G17*$Q17</f>
        <v>0</v>
      </c>
      <c r="O17" s="74">
        <f t="shared" si="1"/>
        <v>0</v>
      </c>
      <c r="P17" s="225">
        <f t="shared" si="2"/>
        <v>0</v>
      </c>
      <c r="Q17" s="169">
        <f t="shared" si="6"/>
        <v>1</v>
      </c>
      <c r="R17" s="427">
        <f>IF($R$8=2015,1,VLOOKUP($A17,デフレータ!$A$5:$I$111,HLOOKUP($R$8,デフレータ!$A$3:$I$112,110,FALSE),FALSE))</f>
        <v>1</v>
      </c>
    </row>
    <row r="18" spans="1:18" s="92" customFormat="1">
      <c r="A18" s="59" t="s">
        <v>281</v>
      </c>
      <c r="B18" s="60" t="s">
        <v>536</v>
      </c>
      <c r="C18" s="75">
        <v>0</v>
      </c>
      <c r="D18" s="245">
        <v>0</v>
      </c>
      <c r="E18" s="252">
        <f t="shared" si="3"/>
        <v>0</v>
      </c>
      <c r="F18" s="75">
        <f>VLOOKUP($A18,'与件データ（生産者価格表示）（分析年価格）'!$A$8:$I$114,6,FALSE)</f>
        <v>0</v>
      </c>
      <c r="G18" s="245">
        <f>VLOOKUP($A18,'与件データ（生産者価格表示）（分析年価格）'!$A$8:$I$114,7,FALSE)</f>
        <v>0</v>
      </c>
      <c r="H18" s="245">
        <f t="shared" si="4"/>
        <v>0</v>
      </c>
      <c r="I18" s="226">
        <f t="shared" si="5"/>
        <v>0</v>
      </c>
      <c r="J18" s="75">
        <f>県産品需要額!C18*$Q18</f>
        <v>0</v>
      </c>
      <c r="K18" s="245">
        <f>県産品需要額!D18*$Q18</f>
        <v>0</v>
      </c>
      <c r="L18" s="245">
        <f t="shared" si="0"/>
        <v>0</v>
      </c>
      <c r="M18" s="75">
        <f>県産品需要額!F18*$Q18</f>
        <v>0</v>
      </c>
      <c r="N18" s="245">
        <f>県産品需要額!G18*$Q18</f>
        <v>0</v>
      </c>
      <c r="O18" s="245">
        <f t="shared" si="1"/>
        <v>0</v>
      </c>
      <c r="P18" s="226">
        <f t="shared" si="2"/>
        <v>0</v>
      </c>
      <c r="Q18" s="170">
        <f t="shared" si="6"/>
        <v>1</v>
      </c>
      <c r="R18" s="428">
        <f>IF($R$8=2015,1,VLOOKUP($A18,デフレータ!$A$5:$I$111,HLOOKUP($R$8,デフレータ!$A$3:$I$112,110,FALSE),FALSE))</f>
        <v>1</v>
      </c>
    </row>
    <row r="19" spans="1:18" s="92" customFormat="1">
      <c r="A19" s="64" t="s">
        <v>282</v>
      </c>
      <c r="B19" s="65" t="s">
        <v>794</v>
      </c>
      <c r="C19" s="76">
        <v>0</v>
      </c>
      <c r="D19" s="246">
        <v>0</v>
      </c>
      <c r="E19" s="253">
        <f t="shared" si="3"/>
        <v>0</v>
      </c>
      <c r="F19" s="76">
        <f>VLOOKUP($A19,'与件データ（生産者価格表示）（分析年価格）'!$A$8:$I$114,6,FALSE)</f>
        <v>0</v>
      </c>
      <c r="G19" s="246">
        <f>VLOOKUP($A19,'与件データ（生産者価格表示）（分析年価格）'!$A$8:$I$114,7,FALSE)</f>
        <v>0</v>
      </c>
      <c r="H19" s="246">
        <f t="shared" si="4"/>
        <v>0</v>
      </c>
      <c r="I19" s="224">
        <f t="shared" si="5"/>
        <v>0</v>
      </c>
      <c r="J19" s="76">
        <f>県産品需要額!C19*$Q19</f>
        <v>0</v>
      </c>
      <c r="K19" s="246">
        <f>県産品需要額!D19*$Q19</f>
        <v>0</v>
      </c>
      <c r="L19" s="246">
        <f t="shared" si="0"/>
        <v>0</v>
      </c>
      <c r="M19" s="76">
        <f>県産品需要額!F19*$Q19</f>
        <v>0</v>
      </c>
      <c r="N19" s="246">
        <f>県産品需要額!G19*$Q19</f>
        <v>0</v>
      </c>
      <c r="O19" s="246">
        <f t="shared" si="1"/>
        <v>0</v>
      </c>
      <c r="P19" s="224">
        <f t="shared" si="2"/>
        <v>0</v>
      </c>
      <c r="Q19" s="171">
        <f t="shared" si="6"/>
        <v>1</v>
      </c>
      <c r="R19" s="429">
        <f>IF($R$8=2015,1,VLOOKUP($A19,デフレータ!$A$5:$I$111,HLOOKUP($R$8,デフレータ!$A$3:$I$112,110,FALSE),FALSE))</f>
        <v>1</v>
      </c>
    </row>
    <row r="20" spans="1:18" s="92" customFormat="1">
      <c r="A20" s="54" t="s">
        <v>283</v>
      </c>
      <c r="B20" s="55" t="s">
        <v>537</v>
      </c>
      <c r="C20" s="73">
        <v>0</v>
      </c>
      <c r="D20" s="74">
        <v>0</v>
      </c>
      <c r="E20" s="251">
        <f t="shared" si="3"/>
        <v>0</v>
      </c>
      <c r="F20" s="73">
        <f>VLOOKUP($A20,'与件データ（生産者価格表示）（分析年価格）'!$A$8:$I$114,6,FALSE)</f>
        <v>0</v>
      </c>
      <c r="G20" s="74">
        <f>VLOOKUP($A20,'与件データ（生産者価格表示）（分析年価格）'!$A$8:$I$114,7,FALSE)</f>
        <v>0</v>
      </c>
      <c r="H20" s="74">
        <f t="shared" si="4"/>
        <v>0</v>
      </c>
      <c r="I20" s="225">
        <f t="shared" si="5"/>
        <v>0</v>
      </c>
      <c r="J20" s="73">
        <f>県産品需要額!C20*$Q20</f>
        <v>0</v>
      </c>
      <c r="K20" s="74">
        <f>県産品需要額!D20*$Q20</f>
        <v>0</v>
      </c>
      <c r="L20" s="74">
        <f t="shared" si="0"/>
        <v>0</v>
      </c>
      <c r="M20" s="73">
        <f>県産品需要額!F20*$Q20</f>
        <v>0</v>
      </c>
      <c r="N20" s="74">
        <f>県産品需要額!G20*$Q20</f>
        <v>0</v>
      </c>
      <c r="O20" s="74">
        <f t="shared" si="1"/>
        <v>0</v>
      </c>
      <c r="P20" s="225">
        <f t="shared" si="2"/>
        <v>0</v>
      </c>
      <c r="Q20" s="169">
        <f t="shared" si="6"/>
        <v>1</v>
      </c>
      <c r="R20" s="427">
        <f>IF($R$8=2015,1,VLOOKUP($A20,デフレータ!$A$5:$I$111,HLOOKUP($R$8,デフレータ!$A$3:$I$112,110,FALSE),FALSE))</f>
        <v>1</v>
      </c>
    </row>
    <row r="21" spans="1:18" s="92" customFormat="1">
      <c r="A21" s="54" t="s">
        <v>284</v>
      </c>
      <c r="B21" s="55" t="s">
        <v>538</v>
      </c>
      <c r="C21" s="73">
        <v>0</v>
      </c>
      <c r="D21" s="74">
        <v>0</v>
      </c>
      <c r="E21" s="251">
        <f t="shared" si="3"/>
        <v>0</v>
      </c>
      <c r="F21" s="73">
        <f>VLOOKUP($A21,'与件データ（生産者価格表示）（分析年価格）'!$A$8:$I$114,6,FALSE)</f>
        <v>0</v>
      </c>
      <c r="G21" s="74">
        <f>VLOOKUP($A21,'与件データ（生産者価格表示）（分析年価格）'!$A$8:$I$114,7,FALSE)</f>
        <v>0</v>
      </c>
      <c r="H21" s="74">
        <f t="shared" si="4"/>
        <v>0</v>
      </c>
      <c r="I21" s="225">
        <f t="shared" si="5"/>
        <v>0</v>
      </c>
      <c r="J21" s="73">
        <f>県産品需要額!C21*$Q21</f>
        <v>0</v>
      </c>
      <c r="K21" s="74">
        <f>県産品需要額!D21*$Q21</f>
        <v>0</v>
      </c>
      <c r="L21" s="74">
        <f t="shared" si="0"/>
        <v>0</v>
      </c>
      <c r="M21" s="73">
        <f>県産品需要額!F21*$Q21</f>
        <v>0</v>
      </c>
      <c r="N21" s="74">
        <f>県産品需要額!G21*$Q21</f>
        <v>0</v>
      </c>
      <c r="O21" s="74">
        <f t="shared" si="1"/>
        <v>0</v>
      </c>
      <c r="P21" s="225">
        <f t="shared" si="2"/>
        <v>0</v>
      </c>
      <c r="Q21" s="169">
        <f t="shared" si="6"/>
        <v>1</v>
      </c>
      <c r="R21" s="427">
        <f>IF($R$8=2015,1,VLOOKUP($A21,デフレータ!$A$5:$I$111,HLOOKUP($R$8,デフレータ!$A$3:$I$112,110,FALSE),FALSE))</f>
        <v>1</v>
      </c>
    </row>
    <row r="22" spans="1:18" s="92" customFormat="1">
      <c r="A22" s="54" t="s">
        <v>285</v>
      </c>
      <c r="B22" s="55" t="s">
        <v>539</v>
      </c>
      <c r="C22" s="73">
        <v>0</v>
      </c>
      <c r="D22" s="74">
        <v>0</v>
      </c>
      <c r="E22" s="251">
        <f t="shared" si="3"/>
        <v>0</v>
      </c>
      <c r="F22" s="73">
        <f>VLOOKUP($A22,'与件データ（生産者価格表示）（分析年価格）'!$A$8:$I$114,6,FALSE)</f>
        <v>0</v>
      </c>
      <c r="G22" s="74">
        <f>VLOOKUP($A22,'与件データ（生産者価格表示）（分析年価格）'!$A$8:$I$114,7,FALSE)</f>
        <v>0</v>
      </c>
      <c r="H22" s="74">
        <f t="shared" si="4"/>
        <v>0</v>
      </c>
      <c r="I22" s="225">
        <f t="shared" si="5"/>
        <v>0</v>
      </c>
      <c r="J22" s="73">
        <f>県産品需要額!C22*$Q22</f>
        <v>0</v>
      </c>
      <c r="K22" s="74">
        <f>県産品需要額!D22*$Q22</f>
        <v>0</v>
      </c>
      <c r="L22" s="74">
        <f t="shared" si="0"/>
        <v>0</v>
      </c>
      <c r="M22" s="73">
        <f>県産品需要額!F22*$Q22</f>
        <v>0</v>
      </c>
      <c r="N22" s="74">
        <f>県産品需要額!G22*$Q22</f>
        <v>0</v>
      </c>
      <c r="O22" s="74">
        <f t="shared" si="1"/>
        <v>0</v>
      </c>
      <c r="P22" s="225">
        <f t="shared" si="2"/>
        <v>0</v>
      </c>
      <c r="Q22" s="169">
        <f t="shared" si="6"/>
        <v>1</v>
      </c>
      <c r="R22" s="427">
        <f>IF($R$8=2015,1,VLOOKUP($A22,デフレータ!$A$5:$I$111,HLOOKUP($R$8,デフレータ!$A$3:$I$112,110,FALSE),FALSE))</f>
        <v>1</v>
      </c>
    </row>
    <row r="23" spans="1:18" s="92" customFormat="1">
      <c r="A23" s="59" t="s">
        <v>286</v>
      </c>
      <c r="B23" s="60" t="s">
        <v>540</v>
      </c>
      <c r="C23" s="75">
        <v>0</v>
      </c>
      <c r="D23" s="245">
        <v>0</v>
      </c>
      <c r="E23" s="252">
        <f t="shared" si="3"/>
        <v>0</v>
      </c>
      <c r="F23" s="75">
        <f>VLOOKUP($A23,'与件データ（生産者価格表示）（分析年価格）'!$A$8:$I$114,6,FALSE)</f>
        <v>0</v>
      </c>
      <c r="G23" s="245">
        <f>VLOOKUP($A23,'与件データ（生産者価格表示）（分析年価格）'!$A$8:$I$114,7,FALSE)</f>
        <v>0</v>
      </c>
      <c r="H23" s="245">
        <f t="shared" si="4"/>
        <v>0</v>
      </c>
      <c r="I23" s="226">
        <f t="shared" si="5"/>
        <v>0</v>
      </c>
      <c r="J23" s="75">
        <f>県産品需要額!C23*$Q23</f>
        <v>0</v>
      </c>
      <c r="K23" s="245">
        <f>県産品需要額!D23*$Q23</f>
        <v>0</v>
      </c>
      <c r="L23" s="245">
        <f t="shared" si="0"/>
        <v>0</v>
      </c>
      <c r="M23" s="75">
        <f>県産品需要額!F23*$Q23</f>
        <v>0</v>
      </c>
      <c r="N23" s="245">
        <f>県産品需要額!G23*$Q23</f>
        <v>0</v>
      </c>
      <c r="O23" s="245">
        <f t="shared" si="1"/>
        <v>0</v>
      </c>
      <c r="P23" s="226">
        <f t="shared" si="2"/>
        <v>0</v>
      </c>
      <c r="Q23" s="170">
        <f t="shared" si="6"/>
        <v>1</v>
      </c>
      <c r="R23" s="428">
        <f>IF($R$8=2015,1,VLOOKUP($A23,デフレータ!$A$5:$I$111,HLOOKUP($R$8,デフレータ!$A$3:$I$112,110,FALSE),FALSE))</f>
        <v>1</v>
      </c>
    </row>
    <row r="24" spans="1:18" s="92" customFormat="1">
      <c r="A24" s="64" t="s">
        <v>287</v>
      </c>
      <c r="B24" s="65" t="s">
        <v>541</v>
      </c>
      <c r="C24" s="76">
        <v>0</v>
      </c>
      <c r="D24" s="246">
        <v>0</v>
      </c>
      <c r="E24" s="253">
        <f t="shared" si="3"/>
        <v>0</v>
      </c>
      <c r="F24" s="76">
        <f>VLOOKUP($A24,'与件データ（生産者価格表示）（分析年価格）'!$A$8:$I$114,6,FALSE)</f>
        <v>0</v>
      </c>
      <c r="G24" s="246">
        <f>VLOOKUP($A24,'与件データ（生産者価格表示）（分析年価格）'!$A$8:$I$114,7,FALSE)</f>
        <v>0</v>
      </c>
      <c r="H24" s="246">
        <f t="shared" si="4"/>
        <v>0</v>
      </c>
      <c r="I24" s="224">
        <f t="shared" si="5"/>
        <v>0</v>
      </c>
      <c r="J24" s="76">
        <f>県産品需要額!C24*$Q24</f>
        <v>0</v>
      </c>
      <c r="K24" s="246">
        <f>県産品需要額!D24*$Q24</f>
        <v>0</v>
      </c>
      <c r="L24" s="246">
        <f t="shared" si="0"/>
        <v>0</v>
      </c>
      <c r="M24" s="76">
        <f>県産品需要額!F24*$Q24</f>
        <v>0</v>
      </c>
      <c r="N24" s="246">
        <f>県産品需要額!G24*$Q24</f>
        <v>0</v>
      </c>
      <c r="O24" s="246">
        <f t="shared" si="1"/>
        <v>0</v>
      </c>
      <c r="P24" s="224">
        <f t="shared" si="2"/>
        <v>0</v>
      </c>
      <c r="Q24" s="171">
        <f t="shared" si="6"/>
        <v>1</v>
      </c>
      <c r="R24" s="429">
        <f>IF($R$8=2015,1,VLOOKUP($A24,デフレータ!$A$5:$I$111,HLOOKUP($R$8,デフレータ!$A$3:$I$112,110,FALSE),FALSE))</f>
        <v>1</v>
      </c>
    </row>
    <row r="25" spans="1:18" s="92" customFormat="1">
      <c r="A25" s="54" t="s">
        <v>288</v>
      </c>
      <c r="B25" s="55" t="s">
        <v>542</v>
      </c>
      <c r="C25" s="73">
        <v>0</v>
      </c>
      <c r="D25" s="74">
        <v>0</v>
      </c>
      <c r="E25" s="251">
        <f t="shared" si="3"/>
        <v>0</v>
      </c>
      <c r="F25" s="73">
        <f>VLOOKUP($A25,'与件データ（生産者価格表示）（分析年価格）'!$A$8:$I$114,6,FALSE)</f>
        <v>0</v>
      </c>
      <c r="G25" s="74">
        <f>VLOOKUP($A25,'与件データ（生産者価格表示）（分析年価格）'!$A$8:$I$114,7,FALSE)</f>
        <v>0</v>
      </c>
      <c r="H25" s="74">
        <f t="shared" si="4"/>
        <v>0</v>
      </c>
      <c r="I25" s="225">
        <f t="shared" si="5"/>
        <v>0</v>
      </c>
      <c r="J25" s="73">
        <f>県産品需要額!C25*$Q25</f>
        <v>0</v>
      </c>
      <c r="K25" s="74">
        <f>県産品需要額!D25*$Q25</f>
        <v>0</v>
      </c>
      <c r="L25" s="74">
        <f t="shared" si="0"/>
        <v>0</v>
      </c>
      <c r="M25" s="73">
        <f>県産品需要額!F25*$Q25</f>
        <v>0</v>
      </c>
      <c r="N25" s="74">
        <f>県産品需要額!G25*$Q25</f>
        <v>0</v>
      </c>
      <c r="O25" s="74">
        <f t="shared" si="1"/>
        <v>0</v>
      </c>
      <c r="P25" s="225">
        <f t="shared" si="2"/>
        <v>0</v>
      </c>
      <c r="Q25" s="169">
        <f t="shared" si="6"/>
        <v>1</v>
      </c>
      <c r="R25" s="427">
        <f>IF($R$8=2015,1,VLOOKUP($A25,デフレータ!$A$5:$I$111,HLOOKUP($R$8,デフレータ!$A$3:$I$112,110,FALSE),FALSE))</f>
        <v>1</v>
      </c>
    </row>
    <row r="26" spans="1:18" s="92" customFormat="1">
      <c r="A26" s="54" t="s">
        <v>289</v>
      </c>
      <c r="B26" s="55" t="s">
        <v>543</v>
      </c>
      <c r="C26" s="73">
        <v>0</v>
      </c>
      <c r="D26" s="74">
        <v>0</v>
      </c>
      <c r="E26" s="251">
        <f t="shared" si="3"/>
        <v>0</v>
      </c>
      <c r="F26" s="73">
        <f>VLOOKUP($A26,'与件データ（生産者価格表示）（分析年価格）'!$A$8:$I$114,6,FALSE)</f>
        <v>0</v>
      </c>
      <c r="G26" s="74">
        <f>VLOOKUP($A26,'与件データ（生産者価格表示）（分析年価格）'!$A$8:$I$114,7,FALSE)</f>
        <v>0</v>
      </c>
      <c r="H26" s="74">
        <f t="shared" si="4"/>
        <v>0</v>
      </c>
      <c r="I26" s="225">
        <f t="shared" si="5"/>
        <v>0</v>
      </c>
      <c r="J26" s="73">
        <f>県産品需要額!C26*$Q26</f>
        <v>0</v>
      </c>
      <c r="K26" s="74">
        <f>県産品需要額!D26*$Q26</f>
        <v>0</v>
      </c>
      <c r="L26" s="74">
        <f t="shared" si="0"/>
        <v>0</v>
      </c>
      <c r="M26" s="73">
        <f>県産品需要額!F26*$Q26</f>
        <v>0</v>
      </c>
      <c r="N26" s="74">
        <f>県産品需要額!G26*$Q26</f>
        <v>0</v>
      </c>
      <c r="O26" s="74">
        <f t="shared" si="1"/>
        <v>0</v>
      </c>
      <c r="P26" s="225">
        <f t="shared" si="2"/>
        <v>0</v>
      </c>
      <c r="Q26" s="169">
        <f t="shared" si="6"/>
        <v>1</v>
      </c>
      <c r="R26" s="427">
        <f>IF($R$8=2015,1,VLOOKUP($A26,デフレータ!$A$5:$I$111,HLOOKUP($R$8,デフレータ!$A$3:$I$112,110,FALSE),FALSE))</f>
        <v>1</v>
      </c>
    </row>
    <row r="27" spans="1:18" s="92" customFormat="1">
      <c r="A27" s="54" t="s">
        <v>290</v>
      </c>
      <c r="B27" s="55" t="s">
        <v>544</v>
      </c>
      <c r="C27" s="73">
        <v>0</v>
      </c>
      <c r="D27" s="74">
        <v>0</v>
      </c>
      <c r="E27" s="251">
        <f t="shared" si="3"/>
        <v>0</v>
      </c>
      <c r="F27" s="73">
        <f>VLOOKUP($A27,'与件データ（生産者価格表示）（分析年価格）'!$A$8:$I$114,6,FALSE)</f>
        <v>0</v>
      </c>
      <c r="G27" s="74">
        <f>VLOOKUP($A27,'与件データ（生産者価格表示）（分析年価格）'!$A$8:$I$114,7,FALSE)</f>
        <v>0</v>
      </c>
      <c r="H27" s="74">
        <f t="shared" si="4"/>
        <v>0</v>
      </c>
      <c r="I27" s="225">
        <f t="shared" si="5"/>
        <v>0</v>
      </c>
      <c r="J27" s="73">
        <f>県産品需要額!C27*$Q27</f>
        <v>0</v>
      </c>
      <c r="K27" s="74">
        <f>県産品需要額!D27*$Q27</f>
        <v>0</v>
      </c>
      <c r="L27" s="74">
        <f t="shared" si="0"/>
        <v>0</v>
      </c>
      <c r="M27" s="73">
        <f>県産品需要額!F27*$Q27</f>
        <v>0</v>
      </c>
      <c r="N27" s="74">
        <f>県産品需要額!G27*$Q27</f>
        <v>0</v>
      </c>
      <c r="O27" s="74">
        <f t="shared" si="1"/>
        <v>0</v>
      </c>
      <c r="P27" s="225">
        <f t="shared" si="2"/>
        <v>0</v>
      </c>
      <c r="Q27" s="169">
        <f t="shared" si="6"/>
        <v>1</v>
      </c>
      <c r="R27" s="427">
        <f>IF($R$8=2015,1,VLOOKUP($A27,デフレータ!$A$5:$I$111,HLOOKUP($R$8,デフレータ!$A$3:$I$112,110,FALSE),FALSE))</f>
        <v>1</v>
      </c>
    </row>
    <row r="28" spans="1:18" s="92" customFormat="1">
      <c r="A28" s="59" t="s">
        <v>291</v>
      </c>
      <c r="B28" s="60" t="s">
        <v>545</v>
      </c>
      <c r="C28" s="75">
        <v>0</v>
      </c>
      <c r="D28" s="245">
        <v>0</v>
      </c>
      <c r="E28" s="252">
        <f t="shared" si="3"/>
        <v>0</v>
      </c>
      <c r="F28" s="75">
        <f>VLOOKUP($A28,'与件データ（生産者価格表示）（分析年価格）'!$A$8:$I$114,6,FALSE)</f>
        <v>0</v>
      </c>
      <c r="G28" s="245">
        <f>VLOOKUP($A28,'与件データ（生産者価格表示）（分析年価格）'!$A$8:$I$114,7,FALSE)</f>
        <v>0</v>
      </c>
      <c r="H28" s="245">
        <f t="shared" si="4"/>
        <v>0</v>
      </c>
      <c r="I28" s="226">
        <f t="shared" si="5"/>
        <v>0</v>
      </c>
      <c r="J28" s="75">
        <f>県産品需要額!C28*$Q28</f>
        <v>0</v>
      </c>
      <c r="K28" s="245">
        <f>県産品需要額!D28*$Q28</f>
        <v>0</v>
      </c>
      <c r="L28" s="245">
        <f t="shared" si="0"/>
        <v>0</v>
      </c>
      <c r="M28" s="75">
        <f>県産品需要額!F28*$Q28</f>
        <v>0</v>
      </c>
      <c r="N28" s="245">
        <f>県産品需要額!G28*$Q28</f>
        <v>0</v>
      </c>
      <c r="O28" s="245">
        <f t="shared" si="1"/>
        <v>0</v>
      </c>
      <c r="P28" s="226">
        <f t="shared" si="2"/>
        <v>0</v>
      </c>
      <c r="Q28" s="170">
        <f t="shared" si="6"/>
        <v>1</v>
      </c>
      <c r="R28" s="428">
        <f>IF($R$8=2015,1,VLOOKUP($A28,デフレータ!$A$5:$I$111,HLOOKUP($R$8,デフレータ!$A$3:$I$112,110,FALSE),FALSE))</f>
        <v>1</v>
      </c>
    </row>
    <row r="29" spans="1:18" s="92" customFormat="1">
      <c r="A29" s="64" t="s">
        <v>292</v>
      </c>
      <c r="B29" s="65" t="s">
        <v>785</v>
      </c>
      <c r="C29" s="76">
        <v>0</v>
      </c>
      <c r="D29" s="246">
        <v>0</v>
      </c>
      <c r="E29" s="253">
        <f t="shared" si="3"/>
        <v>0</v>
      </c>
      <c r="F29" s="76">
        <f>VLOOKUP($A29,'与件データ（生産者価格表示）（分析年価格）'!$A$8:$I$114,6,FALSE)</f>
        <v>0</v>
      </c>
      <c r="G29" s="246">
        <f>VLOOKUP($A29,'与件データ（生産者価格表示）（分析年価格）'!$A$8:$I$114,7,FALSE)</f>
        <v>0</v>
      </c>
      <c r="H29" s="246">
        <f t="shared" si="4"/>
        <v>0</v>
      </c>
      <c r="I29" s="224">
        <f t="shared" si="5"/>
        <v>0</v>
      </c>
      <c r="J29" s="76">
        <f>県産品需要額!C29*$Q29</f>
        <v>0</v>
      </c>
      <c r="K29" s="246">
        <f>県産品需要額!D29*$Q29</f>
        <v>0</v>
      </c>
      <c r="L29" s="246">
        <f t="shared" si="0"/>
        <v>0</v>
      </c>
      <c r="M29" s="76">
        <f>県産品需要額!F29*$Q29</f>
        <v>0</v>
      </c>
      <c r="N29" s="246">
        <f>県産品需要額!G29*$Q29</f>
        <v>0</v>
      </c>
      <c r="O29" s="246">
        <f t="shared" si="1"/>
        <v>0</v>
      </c>
      <c r="P29" s="224">
        <f t="shared" si="2"/>
        <v>0</v>
      </c>
      <c r="Q29" s="171">
        <f t="shared" si="6"/>
        <v>1</v>
      </c>
      <c r="R29" s="429">
        <f>IF($R$8=2015,1,VLOOKUP($A29,デフレータ!$A$5:$I$111,HLOOKUP($R$8,デフレータ!$A$3:$I$112,110,FALSE),FALSE))</f>
        <v>1</v>
      </c>
    </row>
    <row r="30" spans="1:18" s="92" customFormat="1">
      <c r="A30" s="54" t="s">
        <v>293</v>
      </c>
      <c r="B30" s="55" t="s">
        <v>547</v>
      </c>
      <c r="C30" s="73">
        <v>0</v>
      </c>
      <c r="D30" s="74">
        <v>0</v>
      </c>
      <c r="E30" s="251">
        <f t="shared" si="3"/>
        <v>0</v>
      </c>
      <c r="F30" s="73">
        <f>VLOOKUP($A30,'与件データ（生産者価格表示）（分析年価格）'!$A$8:$I$114,6,FALSE)</f>
        <v>0</v>
      </c>
      <c r="G30" s="74">
        <f>VLOOKUP($A30,'与件データ（生産者価格表示）（分析年価格）'!$A$8:$I$114,7,FALSE)</f>
        <v>0</v>
      </c>
      <c r="H30" s="74">
        <f t="shared" si="4"/>
        <v>0</v>
      </c>
      <c r="I30" s="225">
        <f t="shared" si="5"/>
        <v>0</v>
      </c>
      <c r="J30" s="73">
        <f>県産品需要額!C30*$Q30</f>
        <v>0</v>
      </c>
      <c r="K30" s="74">
        <f>県産品需要額!D30*$Q30</f>
        <v>0</v>
      </c>
      <c r="L30" s="74">
        <f t="shared" si="0"/>
        <v>0</v>
      </c>
      <c r="M30" s="73">
        <f>県産品需要額!F30*$Q30</f>
        <v>0</v>
      </c>
      <c r="N30" s="74">
        <f>県産品需要額!G30*$Q30</f>
        <v>0</v>
      </c>
      <c r="O30" s="74">
        <f t="shared" si="1"/>
        <v>0</v>
      </c>
      <c r="P30" s="225">
        <f t="shared" si="2"/>
        <v>0</v>
      </c>
      <c r="Q30" s="169">
        <f t="shared" si="6"/>
        <v>1</v>
      </c>
      <c r="R30" s="427">
        <f>IF($R$8=2015,1,VLOOKUP($A30,デフレータ!$A$5:$I$111,HLOOKUP($R$8,デフレータ!$A$3:$I$112,110,FALSE),FALSE))</f>
        <v>1</v>
      </c>
    </row>
    <row r="31" spans="1:18" s="92" customFormat="1">
      <c r="A31" s="54" t="s">
        <v>294</v>
      </c>
      <c r="B31" s="55" t="s">
        <v>784</v>
      </c>
      <c r="C31" s="73">
        <v>0</v>
      </c>
      <c r="D31" s="74">
        <v>0</v>
      </c>
      <c r="E31" s="251">
        <f t="shared" si="3"/>
        <v>0</v>
      </c>
      <c r="F31" s="73">
        <f>VLOOKUP($A31,'与件データ（生産者価格表示）（分析年価格）'!$A$8:$I$114,6,FALSE)</f>
        <v>0</v>
      </c>
      <c r="G31" s="74">
        <f>VLOOKUP($A31,'与件データ（生産者価格表示）（分析年価格）'!$A$8:$I$114,7,FALSE)</f>
        <v>0</v>
      </c>
      <c r="H31" s="74">
        <f t="shared" si="4"/>
        <v>0</v>
      </c>
      <c r="I31" s="225">
        <f t="shared" si="5"/>
        <v>0</v>
      </c>
      <c r="J31" s="73">
        <f>県産品需要額!C31*$Q31</f>
        <v>0</v>
      </c>
      <c r="K31" s="74">
        <f>県産品需要額!D31*$Q31</f>
        <v>0</v>
      </c>
      <c r="L31" s="74">
        <f t="shared" si="0"/>
        <v>0</v>
      </c>
      <c r="M31" s="73">
        <f>県産品需要額!F31*$Q31</f>
        <v>0</v>
      </c>
      <c r="N31" s="74">
        <f>県産品需要額!G31*$Q31</f>
        <v>0</v>
      </c>
      <c r="O31" s="74">
        <f t="shared" si="1"/>
        <v>0</v>
      </c>
      <c r="P31" s="225">
        <f t="shared" si="2"/>
        <v>0</v>
      </c>
      <c r="Q31" s="169">
        <f t="shared" si="6"/>
        <v>1</v>
      </c>
      <c r="R31" s="427">
        <f>IF($R$8=2015,1,VLOOKUP($A31,デフレータ!$A$5:$I$111,HLOOKUP($R$8,デフレータ!$A$3:$I$112,110,FALSE),FALSE))</f>
        <v>1</v>
      </c>
    </row>
    <row r="32" spans="1:18" s="92" customFormat="1">
      <c r="A32" s="54" t="s">
        <v>295</v>
      </c>
      <c r="B32" s="55" t="s">
        <v>549</v>
      </c>
      <c r="C32" s="73">
        <v>0</v>
      </c>
      <c r="D32" s="74">
        <v>0</v>
      </c>
      <c r="E32" s="251">
        <f t="shared" si="3"/>
        <v>0</v>
      </c>
      <c r="F32" s="73">
        <f>VLOOKUP($A32,'与件データ（生産者価格表示）（分析年価格）'!$A$8:$I$114,6,FALSE)</f>
        <v>0</v>
      </c>
      <c r="G32" s="74">
        <f>VLOOKUP($A32,'与件データ（生産者価格表示）（分析年価格）'!$A$8:$I$114,7,FALSE)</f>
        <v>0</v>
      </c>
      <c r="H32" s="74">
        <f t="shared" si="4"/>
        <v>0</v>
      </c>
      <c r="I32" s="225">
        <f t="shared" si="5"/>
        <v>0</v>
      </c>
      <c r="J32" s="73">
        <f>県産品需要額!C32*$Q32</f>
        <v>0</v>
      </c>
      <c r="K32" s="74">
        <f>県産品需要額!D32*$Q32</f>
        <v>0</v>
      </c>
      <c r="L32" s="74">
        <f t="shared" si="0"/>
        <v>0</v>
      </c>
      <c r="M32" s="73">
        <f>県産品需要額!F32*$Q32</f>
        <v>0</v>
      </c>
      <c r="N32" s="74">
        <f>県産品需要額!G32*$Q32</f>
        <v>0</v>
      </c>
      <c r="O32" s="74">
        <f t="shared" si="1"/>
        <v>0</v>
      </c>
      <c r="P32" s="225">
        <f t="shared" si="2"/>
        <v>0</v>
      </c>
      <c r="Q32" s="169">
        <f t="shared" si="6"/>
        <v>1</v>
      </c>
      <c r="R32" s="427">
        <f>IF($R$8=2015,1,VLOOKUP($A32,デフレータ!$A$5:$I$111,HLOOKUP($R$8,デフレータ!$A$3:$I$112,110,FALSE),FALSE))</f>
        <v>1</v>
      </c>
    </row>
    <row r="33" spans="1:18" s="92" customFormat="1">
      <c r="A33" s="59" t="s">
        <v>296</v>
      </c>
      <c r="B33" s="60" t="s">
        <v>550</v>
      </c>
      <c r="C33" s="75">
        <v>0</v>
      </c>
      <c r="D33" s="245">
        <v>0</v>
      </c>
      <c r="E33" s="252">
        <f t="shared" si="3"/>
        <v>0</v>
      </c>
      <c r="F33" s="75">
        <f>VLOOKUP($A33,'与件データ（生産者価格表示）（分析年価格）'!$A$8:$I$114,6,FALSE)</f>
        <v>0</v>
      </c>
      <c r="G33" s="245">
        <f>VLOOKUP($A33,'与件データ（生産者価格表示）（分析年価格）'!$A$8:$I$114,7,FALSE)</f>
        <v>0</v>
      </c>
      <c r="H33" s="245">
        <f t="shared" si="4"/>
        <v>0</v>
      </c>
      <c r="I33" s="226">
        <f t="shared" si="5"/>
        <v>0</v>
      </c>
      <c r="J33" s="75">
        <f>県産品需要額!C33*$Q33</f>
        <v>0</v>
      </c>
      <c r="K33" s="245">
        <f>県産品需要額!D33*$Q33</f>
        <v>0</v>
      </c>
      <c r="L33" s="245">
        <f t="shared" si="0"/>
        <v>0</v>
      </c>
      <c r="M33" s="75">
        <f>県産品需要額!F33*$Q33</f>
        <v>0</v>
      </c>
      <c r="N33" s="245">
        <f>県産品需要額!G33*$Q33</f>
        <v>0</v>
      </c>
      <c r="O33" s="245">
        <f t="shared" si="1"/>
        <v>0</v>
      </c>
      <c r="P33" s="226">
        <f t="shared" si="2"/>
        <v>0</v>
      </c>
      <c r="Q33" s="170">
        <f t="shared" si="6"/>
        <v>1</v>
      </c>
      <c r="R33" s="428">
        <f>IF($R$8=2015,1,VLOOKUP($A33,デフレータ!$A$5:$I$111,HLOOKUP($R$8,デフレータ!$A$3:$I$112,110,FALSE),FALSE))</f>
        <v>1</v>
      </c>
    </row>
    <row r="34" spans="1:18" s="92" customFormat="1">
      <c r="A34" s="64" t="s">
        <v>297</v>
      </c>
      <c r="B34" s="65" t="s">
        <v>551</v>
      </c>
      <c r="C34" s="76">
        <v>0</v>
      </c>
      <c r="D34" s="246">
        <v>0</v>
      </c>
      <c r="E34" s="253">
        <f t="shared" si="3"/>
        <v>0</v>
      </c>
      <c r="F34" s="76">
        <f>VLOOKUP($A34,'与件データ（生産者価格表示）（分析年価格）'!$A$8:$I$114,6,FALSE)</f>
        <v>0</v>
      </c>
      <c r="G34" s="246">
        <f>VLOOKUP($A34,'与件データ（生産者価格表示）（分析年価格）'!$A$8:$I$114,7,FALSE)</f>
        <v>0</v>
      </c>
      <c r="H34" s="246">
        <f t="shared" si="4"/>
        <v>0</v>
      </c>
      <c r="I34" s="224">
        <f t="shared" si="5"/>
        <v>0</v>
      </c>
      <c r="J34" s="76">
        <f>県産品需要額!C34*$Q34</f>
        <v>0</v>
      </c>
      <c r="K34" s="246">
        <f>県産品需要額!D34*$Q34</f>
        <v>0</v>
      </c>
      <c r="L34" s="246">
        <f t="shared" si="0"/>
        <v>0</v>
      </c>
      <c r="M34" s="76">
        <f>県産品需要額!F34*$Q34</f>
        <v>0</v>
      </c>
      <c r="N34" s="246">
        <f>県産品需要額!G34*$Q34</f>
        <v>0</v>
      </c>
      <c r="O34" s="246">
        <f t="shared" si="1"/>
        <v>0</v>
      </c>
      <c r="P34" s="224">
        <f t="shared" si="2"/>
        <v>0</v>
      </c>
      <c r="Q34" s="171">
        <f t="shared" si="6"/>
        <v>1</v>
      </c>
      <c r="R34" s="429">
        <f>IF($R$8=2015,1,VLOOKUP($A34,デフレータ!$A$5:$I$111,HLOOKUP($R$8,デフレータ!$A$3:$I$112,110,FALSE),FALSE))</f>
        <v>1</v>
      </c>
    </row>
    <row r="35" spans="1:18" s="92" customFormat="1">
      <c r="A35" s="54" t="s">
        <v>298</v>
      </c>
      <c r="B35" s="55" t="s">
        <v>552</v>
      </c>
      <c r="C35" s="73">
        <v>0</v>
      </c>
      <c r="D35" s="74">
        <v>0</v>
      </c>
      <c r="E35" s="251">
        <f t="shared" si="3"/>
        <v>0</v>
      </c>
      <c r="F35" s="73">
        <f>VLOOKUP($A35,'与件データ（生産者価格表示）（分析年価格）'!$A$8:$I$114,6,FALSE)</f>
        <v>0</v>
      </c>
      <c r="G35" s="74">
        <f>VLOOKUP($A35,'与件データ（生産者価格表示）（分析年価格）'!$A$8:$I$114,7,FALSE)</f>
        <v>0</v>
      </c>
      <c r="H35" s="74">
        <f t="shared" si="4"/>
        <v>0</v>
      </c>
      <c r="I35" s="225">
        <f t="shared" si="5"/>
        <v>0</v>
      </c>
      <c r="J35" s="73">
        <f>県産品需要額!C35*$Q35</f>
        <v>0</v>
      </c>
      <c r="K35" s="74">
        <f>県産品需要額!D35*$Q35</f>
        <v>0</v>
      </c>
      <c r="L35" s="74">
        <f t="shared" si="0"/>
        <v>0</v>
      </c>
      <c r="M35" s="73">
        <f>県産品需要額!F35*$Q35</f>
        <v>0</v>
      </c>
      <c r="N35" s="74">
        <f>県産品需要額!G35*$Q35</f>
        <v>0</v>
      </c>
      <c r="O35" s="74">
        <f t="shared" si="1"/>
        <v>0</v>
      </c>
      <c r="P35" s="225">
        <f t="shared" si="2"/>
        <v>0</v>
      </c>
      <c r="Q35" s="169">
        <f t="shared" si="6"/>
        <v>1</v>
      </c>
      <c r="R35" s="427">
        <f>IF($R$8=2015,1,VLOOKUP($A35,デフレータ!$A$5:$I$111,HLOOKUP($R$8,デフレータ!$A$3:$I$112,110,FALSE),FALSE))</f>
        <v>1</v>
      </c>
    </row>
    <row r="36" spans="1:18" s="92" customFormat="1">
      <c r="A36" s="54" t="s">
        <v>299</v>
      </c>
      <c r="B36" s="55" t="s">
        <v>553</v>
      </c>
      <c r="C36" s="73">
        <v>0</v>
      </c>
      <c r="D36" s="74">
        <v>0</v>
      </c>
      <c r="E36" s="251">
        <f t="shared" si="3"/>
        <v>0</v>
      </c>
      <c r="F36" s="73">
        <f>VLOOKUP($A36,'与件データ（生産者価格表示）（分析年価格）'!$A$8:$I$114,6,FALSE)</f>
        <v>0</v>
      </c>
      <c r="G36" s="74">
        <f>VLOOKUP($A36,'与件データ（生産者価格表示）（分析年価格）'!$A$8:$I$114,7,FALSE)</f>
        <v>0</v>
      </c>
      <c r="H36" s="74">
        <f t="shared" si="4"/>
        <v>0</v>
      </c>
      <c r="I36" s="225">
        <f t="shared" si="5"/>
        <v>0</v>
      </c>
      <c r="J36" s="73">
        <f>県産品需要額!C36*$Q36</f>
        <v>0</v>
      </c>
      <c r="K36" s="74">
        <f>県産品需要額!D36*$Q36</f>
        <v>0</v>
      </c>
      <c r="L36" s="74">
        <f t="shared" si="0"/>
        <v>0</v>
      </c>
      <c r="M36" s="73">
        <f>県産品需要額!F36*$Q36</f>
        <v>0</v>
      </c>
      <c r="N36" s="74">
        <f>県産品需要額!G36*$Q36</f>
        <v>0</v>
      </c>
      <c r="O36" s="74">
        <f t="shared" si="1"/>
        <v>0</v>
      </c>
      <c r="P36" s="225">
        <f t="shared" si="2"/>
        <v>0</v>
      </c>
      <c r="Q36" s="169">
        <f t="shared" si="6"/>
        <v>1</v>
      </c>
      <c r="R36" s="427">
        <f>IF($R$8=2015,1,VLOOKUP($A36,デフレータ!$A$5:$I$111,HLOOKUP($R$8,デフレータ!$A$3:$I$112,110,FALSE),FALSE))</f>
        <v>1</v>
      </c>
    </row>
    <row r="37" spans="1:18" s="92" customFormat="1">
      <c r="A37" s="54" t="s">
        <v>300</v>
      </c>
      <c r="B37" s="55" t="s">
        <v>554</v>
      </c>
      <c r="C37" s="73">
        <v>0</v>
      </c>
      <c r="D37" s="74">
        <v>0</v>
      </c>
      <c r="E37" s="251">
        <f t="shared" si="3"/>
        <v>0</v>
      </c>
      <c r="F37" s="73">
        <f>VLOOKUP($A37,'与件データ（生産者価格表示）（分析年価格）'!$A$8:$I$114,6,FALSE)</f>
        <v>0</v>
      </c>
      <c r="G37" s="74">
        <f>VLOOKUP($A37,'与件データ（生産者価格表示）（分析年価格）'!$A$8:$I$114,7,FALSE)</f>
        <v>0</v>
      </c>
      <c r="H37" s="74">
        <f t="shared" si="4"/>
        <v>0</v>
      </c>
      <c r="I37" s="225">
        <f t="shared" si="5"/>
        <v>0</v>
      </c>
      <c r="J37" s="73">
        <f>県産品需要額!C37*$Q37</f>
        <v>0</v>
      </c>
      <c r="K37" s="74">
        <f>県産品需要額!D37*$Q37</f>
        <v>0</v>
      </c>
      <c r="L37" s="74">
        <f t="shared" si="0"/>
        <v>0</v>
      </c>
      <c r="M37" s="73">
        <f>県産品需要額!F37*$Q37</f>
        <v>0</v>
      </c>
      <c r="N37" s="74">
        <f>県産品需要額!G37*$Q37</f>
        <v>0</v>
      </c>
      <c r="O37" s="74">
        <f t="shared" si="1"/>
        <v>0</v>
      </c>
      <c r="P37" s="225">
        <f t="shared" si="2"/>
        <v>0</v>
      </c>
      <c r="Q37" s="169">
        <f t="shared" si="6"/>
        <v>1</v>
      </c>
      <c r="R37" s="427">
        <f>IF($R$8=2015,1,VLOOKUP($A37,デフレータ!$A$5:$I$111,HLOOKUP($R$8,デフレータ!$A$3:$I$112,110,FALSE),FALSE))</f>
        <v>1</v>
      </c>
    </row>
    <row r="38" spans="1:18" s="92" customFormat="1">
      <c r="A38" s="59" t="s">
        <v>301</v>
      </c>
      <c r="B38" s="60" t="s">
        <v>555</v>
      </c>
      <c r="C38" s="75">
        <v>0</v>
      </c>
      <c r="D38" s="245">
        <v>0</v>
      </c>
      <c r="E38" s="252">
        <f t="shared" si="3"/>
        <v>0</v>
      </c>
      <c r="F38" s="75">
        <f>VLOOKUP($A38,'与件データ（生産者価格表示）（分析年価格）'!$A$8:$I$114,6,FALSE)</f>
        <v>0</v>
      </c>
      <c r="G38" s="245">
        <f>VLOOKUP($A38,'与件データ（生産者価格表示）（分析年価格）'!$A$8:$I$114,7,FALSE)</f>
        <v>0</v>
      </c>
      <c r="H38" s="245">
        <f t="shared" si="4"/>
        <v>0</v>
      </c>
      <c r="I38" s="226">
        <f t="shared" si="5"/>
        <v>0</v>
      </c>
      <c r="J38" s="75">
        <f>県産品需要額!C38*$Q38</f>
        <v>0</v>
      </c>
      <c r="K38" s="245">
        <f>県産品需要額!D38*$Q38</f>
        <v>0</v>
      </c>
      <c r="L38" s="245">
        <f t="shared" si="0"/>
        <v>0</v>
      </c>
      <c r="M38" s="75">
        <f>県産品需要額!F38*$Q38</f>
        <v>0</v>
      </c>
      <c r="N38" s="245">
        <f>県産品需要額!G38*$Q38</f>
        <v>0</v>
      </c>
      <c r="O38" s="245">
        <f t="shared" si="1"/>
        <v>0</v>
      </c>
      <c r="P38" s="226">
        <f t="shared" si="2"/>
        <v>0</v>
      </c>
      <c r="Q38" s="170">
        <f t="shared" si="6"/>
        <v>1</v>
      </c>
      <c r="R38" s="428">
        <f>IF($R$8=2015,1,VLOOKUP($A38,デフレータ!$A$5:$I$111,HLOOKUP($R$8,デフレータ!$A$3:$I$112,110,FALSE),FALSE))</f>
        <v>1</v>
      </c>
    </row>
    <row r="39" spans="1:18" s="92" customFormat="1">
      <c r="A39" s="64" t="s">
        <v>302</v>
      </c>
      <c r="B39" s="65" t="s">
        <v>783</v>
      </c>
      <c r="C39" s="76">
        <v>0</v>
      </c>
      <c r="D39" s="246">
        <v>0</v>
      </c>
      <c r="E39" s="253">
        <f>SUM(C39:D39)</f>
        <v>0</v>
      </c>
      <c r="F39" s="76">
        <f>VLOOKUP($A39,'与件データ（生産者価格表示）（分析年価格）'!$A$8:$I$114,6,FALSE)</f>
        <v>0</v>
      </c>
      <c r="G39" s="246">
        <f>VLOOKUP($A39,'与件データ（生産者価格表示）（分析年価格）'!$A$8:$I$114,7,FALSE)</f>
        <v>0</v>
      </c>
      <c r="H39" s="246">
        <f t="shared" si="4"/>
        <v>0</v>
      </c>
      <c r="I39" s="224">
        <f t="shared" si="5"/>
        <v>0</v>
      </c>
      <c r="J39" s="76">
        <f>県産品需要額!C39*$Q39</f>
        <v>0</v>
      </c>
      <c r="K39" s="246">
        <f>県産品需要額!D39*$Q39</f>
        <v>0</v>
      </c>
      <c r="L39" s="246">
        <f t="shared" si="0"/>
        <v>0</v>
      </c>
      <c r="M39" s="76">
        <f>県産品需要額!F39*$Q39</f>
        <v>0</v>
      </c>
      <c r="N39" s="246">
        <f>県産品需要額!G39*$Q39</f>
        <v>0</v>
      </c>
      <c r="O39" s="246">
        <f t="shared" si="1"/>
        <v>0</v>
      </c>
      <c r="P39" s="224">
        <f t="shared" si="2"/>
        <v>0</v>
      </c>
      <c r="Q39" s="171">
        <f t="shared" si="6"/>
        <v>1</v>
      </c>
      <c r="R39" s="429">
        <f>IF($R$8=2015,1,VLOOKUP($A39,デフレータ!$A$5:$I$111,HLOOKUP($R$8,デフレータ!$A$3:$I$112,110,FALSE),FALSE))</f>
        <v>1</v>
      </c>
    </row>
    <row r="40" spans="1:18" s="92" customFormat="1">
      <c r="A40" s="54" t="s">
        <v>303</v>
      </c>
      <c r="B40" s="55" t="s">
        <v>782</v>
      </c>
      <c r="C40" s="73">
        <v>0</v>
      </c>
      <c r="D40" s="74">
        <v>0</v>
      </c>
      <c r="E40" s="251">
        <f t="shared" si="3"/>
        <v>0</v>
      </c>
      <c r="F40" s="73">
        <f>VLOOKUP($A40,'与件データ（生産者価格表示）（分析年価格）'!$A$8:$I$114,6,FALSE)</f>
        <v>0</v>
      </c>
      <c r="G40" s="74">
        <f>VLOOKUP($A40,'与件データ（生産者価格表示）（分析年価格）'!$A$8:$I$114,7,FALSE)</f>
        <v>0</v>
      </c>
      <c r="H40" s="74">
        <f t="shared" si="4"/>
        <v>0</v>
      </c>
      <c r="I40" s="225">
        <f t="shared" si="5"/>
        <v>0</v>
      </c>
      <c r="J40" s="73">
        <f>県産品需要額!C40*$Q40</f>
        <v>0</v>
      </c>
      <c r="K40" s="74">
        <f>県産品需要額!D40*$Q40</f>
        <v>0</v>
      </c>
      <c r="L40" s="74">
        <f t="shared" ref="L40:L71" si="7">SUM(J40:K40)</f>
        <v>0</v>
      </c>
      <c r="M40" s="73">
        <f>県産品需要額!F40*$Q40</f>
        <v>0</v>
      </c>
      <c r="N40" s="74">
        <f>県産品需要額!G40*$Q40</f>
        <v>0</v>
      </c>
      <c r="O40" s="74">
        <f t="shared" ref="O40:O71" si="8">SUM(M40:N40)</f>
        <v>0</v>
      </c>
      <c r="P40" s="225">
        <f t="shared" ref="P40:P71" si="9">SUM(L40,O40)</f>
        <v>0</v>
      </c>
      <c r="Q40" s="169">
        <f t="shared" si="6"/>
        <v>1</v>
      </c>
      <c r="R40" s="427">
        <f>IF($R$8=2015,1,VLOOKUP($A40,デフレータ!$A$5:$I$111,HLOOKUP($R$8,デフレータ!$A$3:$I$112,110,FALSE),FALSE))</f>
        <v>1</v>
      </c>
    </row>
    <row r="41" spans="1:18" s="92" customFormat="1">
      <c r="A41" s="54" t="s">
        <v>304</v>
      </c>
      <c r="B41" s="55" t="s">
        <v>558</v>
      </c>
      <c r="C41" s="73">
        <v>0</v>
      </c>
      <c r="D41" s="74">
        <v>0</v>
      </c>
      <c r="E41" s="251">
        <f t="shared" si="3"/>
        <v>0</v>
      </c>
      <c r="F41" s="73">
        <f>VLOOKUP($A41,'与件データ（生産者価格表示）（分析年価格）'!$A$8:$I$114,6,FALSE)</f>
        <v>0</v>
      </c>
      <c r="G41" s="74">
        <f>VLOOKUP($A41,'与件データ（生産者価格表示）（分析年価格）'!$A$8:$I$114,7,FALSE)</f>
        <v>0</v>
      </c>
      <c r="H41" s="74">
        <f t="shared" si="4"/>
        <v>0</v>
      </c>
      <c r="I41" s="225">
        <f t="shared" si="5"/>
        <v>0</v>
      </c>
      <c r="J41" s="73">
        <f>県産品需要額!C41*$Q41</f>
        <v>0</v>
      </c>
      <c r="K41" s="74">
        <f>県産品需要額!D41*$Q41</f>
        <v>0</v>
      </c>
      <c r="L41" s="74">
        <f t="shared" si="7"/>
        <v>0</v>
      </c>
      <c r="M41" s="73">
        <f>県産品需要額!F41*$Q41</f>
        <v>0</v>
      </c>
      <c r="N41" s="74">
        <f>県産品需要額!G41*$Q41</f>
        <v>0</v>
      </c>
      <c r="O41" s="74">
        <f t="shared" si="8"/>
        <v>0</v>
      </c>
      <c r="P41" s="225">
        <f t="shared" si="9"/>
        <v>0</v>
      </c>
      <c r="Q41" s="169">
        <f t="shared" si="6"/>
        <v>1</v>
      </c>
      <c r="R41" s="427">
        <f>IF($R$8=2015,1,VLOOKUP($A41,デフレータ!$A$5:$I$111,HLOOKUP($R$8,デフレータ!$A$3:$I$112,110,FALSE),FALSE))</f>
        <v>1</v>
      </c>
    </row>
    <row r="42" spans="1:18" s="92" customFormat="1">
      <c r="A42" s="54" t="s">
        <v>305</v>
      </c>
      <c r="B42" s="55" t="s">
        <v>559</v>
      </c>
      <c r="C42" s="73">
        <v>0</v>
      </c>
      <c r="D42" s="74">
        <v>0</v>
      </c>
      <c r="E42" s="251">
        <f t="shared" si="3"/>
        <v>0</v>
      </c>
      <c r="F42" s="73">
        <f>VLOOKUP($A42,'与件データ（生産者価格表示）（分析年価格）'!$A$8:$I$114,6,FALSE)</f>
        <v>0</v>
      </c>
      <c r="G42" s="74">
        <f>VLOOKUP($A42,'与件データ（生産者価格表示）（分析年価格）'!$A$8:$I$114,7,FALSE)</f>
        <v>0</v>
      </c>
      <c r="H42" s="74">
        <f t="shared" si="4"/>
        <v>0</v>
      </c>
      <c r="I42" s="225">
        <f t="shared" si="5"/>
        <v>0</v>
      </c>
      <c r="J42" s="73">
        <f>県産品需要額!C42*$Q42</f>
        <v>0</v>
      </c>
      <c r="K42" s="74">
        <f>県産品需要額!D42*$Q42</f>
        <v>0</v>
      </c>
      <c r="L42" s="74">
        <f t="shared" si="7"/>
        <v>0</v>
      </c>
      <c r="M42" s="73">
        <f>県産品需要額!F42*$Q42</f>
        <v>0</v>
      </c>
      <c r="N42" s="74">
        <f>県産品需要額!G42*$Q42</f>
        <v>0</v>
      </c>
      <c r="O42" s="74">
        <f t="shared" si="8"/>
        <v>0</v>
      </c>
      <c r="P42" s="225">
        <f t="shared" si="9"/>
        <v>0</v>
      </c>
      <c r="Q42" s="169">
        <f t="shared" si="6"/>
        <v>1</v>
      </c>
      <c r="R42" s="427">
        <f>IF($R$8=2015,1,VLOOKUP($A42,デフレータ!$A$5:$I$111,HLOOKUP($R$8,デフレータ!$A$3:$I$112,110,FALSE),FALSE))</f>
        <v>1</v>
      </c>
    </row>
    <row r="43" spans="1:18" s="92" customFormat="1">
      <c r="A43" s="59" t="s">
        <v>306</v>
      </c>
      <c r="B43" s="60" t="s">
        <v>560</v>
      </c>
      <c r="C43" s="75">
        <v>0</v>
      </c>
      <c r="D43" s="245">
        <v>0</v>
      </c>
      <c r="E43" s="252">
        <f t="shared" si="3"/>
        <v>0</v>
      </c>
      <c r="F43" s="75">
        <f>VLOOKUP($A43,'与件データ（生産者価格表示）（分析年価格）'!$A$8:$I$114,6,FALSE)</f>
        <v>0</v>
      </c>
      <c r="G43" s="245">
        <f>VLOOKUP($A43,'与件データ（生産者価格表示）（分析年価格）'!$A$8:$I$114,7,FALSE)</f>
        <v>0</v>
      </c>
      <c r="H43" s="245">
        <f t="shared" si="4"/>
        <v>0</v>
      </c>
      <c r="I43" s="226">
        <f t="shared" si="5"/>
        <v>0</v>
      </c>
      <c r="J43" s="75">
        <f>県産品需要額!C43*$Q43</f>
        <v>0</v>
      </c>
      <c r="K43" s="245">
        <f>県産品需要額!D43*$Q43</f>
        <v>0</v>
      </c>
      <c r="L43" s="245">
        <f t="shared" si="7"/>
        <v>0</v>
      </c>
      <c r="M43" s="75">
        <f>県産品需要額!F43*$Q43</f>
        <v>0</v>
      </c>
      <c r="N43" s="245">
        <f>県産品需要額!G43*$Q43</f>
        <v>0</v>
      </c>
      <c r="O43" s="245">
        <f t="shared" si="8"/>
        <v>0</v>
      </c>
      <c r="P43" s="226">
        <f t="shared" si="9"/>
        <v>0</v>
      </c>
      <c r="Q43" s="170">
        <f t="shared" si="6"/>
        <v>1</v>
      </c>
      <c r="R43" s="428">
        <f>IF($R$8=2015,1,VLOOKUP($A43,デフレータ!$A$5:$I$111,HLOOKUP($R$8,デフレータ!$A$3:$I$112,110,FALSE),FALSE))</f>
        <v>1</v>
      </c>
    </row>
    <row r="44" spans="1:18" s="92" customFormat="1">
      <c r="A44" s="64" t="s">
        <v>307</v>
      </c>
      <c r="B44" s="65" t="s">
        <v>561</v>
      </c>
      <c r="C44" s="76">
        <v>0</v>
      </c>
      <c r="D44" s="246">
        <v>0</v>
      </c>
      <c r="E44" s="253">
        <f t="shared" si="3"/>
        <v>0</v>
      </c>
      <c r="F44" s="76">
        <f>VLOOKUP($A44,'与件データ（生産者価格表示）（分析年価格）'!$A$8:$I$114,6,FALSE)</f>
        <v>0</v>
      </c>
      <c r="G44" s="246">
        <f>VLOOKUP($A44,'与件データ（生産者価格表示）（分析年価格）'!$A$8:$I$114,7,FALSE)</f>
        <v>0</v>
      </c>
      <c r="H44" s="246">
        <f t="shared" si="4"/>
        <v>0</v>
      </c>
      <c r="I44" s="224">
        <f t="shared" si="5"/>
        <v>0</v>
      </c>
      <c r="J44" s="76">
        <f>県産品需要額!C44*$Q44</f>
        <v>0</v>
      </c>
      <c r="K44" s="246">
        <f>県産品需要額!D44*$Q44</f>
        <v>0</v>
      </c>
      <c r="L44" s="246">
        <f t="shared" si="7"/>
        <v>0</v>
      </c>
      <c r="M44" s="76">
        <f>県産品需要額!F44*$Q44</f>
        <v>0</v>
      </c>
      <c r="N44" s="246">
        <f>県産品需要額!G44*$Q44</f>
        <v>0</v>
      </c>
      <c r="O44" s="246">
        <f t="shared" si="8"/>
        <v>0</v>
      </c>
      <c r="P44" s="224">
        <f t="shared" si="9"/>
        <v>0</v>
      </c>
      <c r="Q44" s="171">
        <f t="shared" si="6"/>
        <v>1</v>
      </c>
      <c r="R44" s="429">
        <f>IF($R$8=2015,1,VLOOKUP($A44,デフレータ!$A$5:$I$111,HLOOKUP($R$8,デフレータ!$A$3:$I$112,110,FALSE),FALSE))</f>
        <v>1</v>
      </c>
    </row>
    <row r="45" spans="1:18" s="92" customFormat="1">
      <c r="A45" s="54" t="s">
        <v>308</v>
      </c>
      <c r="B45" s="55" t="s">
        <v>562</v>
      </c>
      <c r="C45" s="73">
        <v>0</v>
      </c>
      <c r="D45" s="74">
        <v>0</v>
      </c>
      <c r="E45" s="251">
        <f t="shared" si="3"/>
        <v>0</v>
      </c>
      <c r="F45" s="73">
        <f>VLOOKUP($A45,'与件データ（生産者価格表示）（分析年価格）'!$A$8:$I$114,6,FALSE)</f>
        <v>0</v>
      </c>
      <c r="G45" s="74">
        <f>VLOOKUP($A45,'与件データ（生産者価格表示）（分析年価格）'!$A$8:$I$114,7,FALSE)</f>
        <v>0</v>
      </c>
      <c r="H45" s="74">
        <f t="shared" si="4"/>
        <v>0</v>
      </c>
      <c r="I45" s="225">
        <f t="shared" si="5"/>
        <v>0</v>
      </c>
      <c r="J45" s="73">
        <f>県産品需要額!C45*$Q45</f>
        <v>0</v>
      </c>
      <c r="K45" s="74">
        <f>県産品需要額!D45*$Q45</f>
        <v>0</v>
      </c>
      <c r="L45" s="74">
        <f t="shared" si="7"/>
        <v>0</v>
      </c>
      <c r="M45" s="73">
        <f>県産品需要額!F45*$Q45</f>
        <v>0</v>
      </c>
      <c r="N45" s="74">
        <f>県産品需要額!G45*$Q45</f>
        <v>0</v>
      </c>
      <c r="O45" s="74">
        <f t="shared" si="8"/>
        <v>0</v>
      </c>
      <c r="P45" s="225">
        <f t="shared" si="9"/>
        <v>0</v>
      </c>
      <c r="Q45" s="169">
        <f t="shared" si="6"/>
        <v>1</v>
      </c>
      <c r="R45" s="427">
        <f>IF($R$8=2015,1,VLOOKUP($A45,デフレータ!$A$5:$I$111,HLOOKUP($R$8,デフレータ!$A$3:$I$112,110,FALSE),FALSE))</f>
        <v>1</v>
      </c>
    </row>
    <row r="46" spans="1:18" s="92" customFormat="1">
      <c r="A46" s="54" t="s">
        <v>309</v>
      </c>
      <c r="B46" s="55" t="s">
        <v>781</v>
      </c>
      <c r="C46" s="73">
        <v>0</v>
      </c>
      <c r="D46" s="74">
        <v>0</v>
      </c>
      <c r="E46" s="251">
        <f t="shared" si="3"/>
        <v>0</v>
      </c>
      <c r="F46" s="73">
        <f>VLOOKUP($A46,'与件データ（生産者価格表示）（分析年価格）'!$A$8:$I$114,6,FALSE)</f>
        <v>0</v>
      </c>
      <c r="G46" s="74">
        <f>VLOOKUP($A46,'与件データ（生産者価格表示）（分析年価格）'!$A$8:$I$114,7,FALSE)</f>
        <v>0</v>
      </c>
      <c r="H46" s="74">
        <f t="shared" si="4"/>
        <v>0</v>
      </c>
      <c r="I46" s="225">
        <f t="shared" si="5"/>
        <v>0</v>
      </c>
      <c r="J46" s="73">
        <f>県産品需要額!C46*$Q46</f>
        <v>0</v>
      </c>
      <c r="K46" s="74">
        <f>県産品需要額!D46*$Q46</f>
        <v>0</v>
      </c>
      <c r="L46" s="74">
        <f t="shared" si="7"/>
        <v>0</v>
      </c>
      <c r="M46" s="73">
        <f>県産品需要額!F46*$Q46</f>
        <v>0</v>
      </c>
      <c r="N46" s="74">
        <f>県産品需要額!G46*$Q46</f>
        <v>0</v>
      </c>
      <c r="O46" s="74">
        <f t="shared" si="8"/>
        <v>0</v>
      </c>
      <c r="P46" s="225">
        <f t="shared" si="9"/>
        <v>0</v>
      </c>
      <c r="Q46" s="169">
        <f t="shared" si="6"/>
        <v>1</v>
      </c>
      <c r="R46" s="427">
        <f>IF($R$8=2015,1,VLOOKUP($A46,デフレータ!$A$5:$I$111,HLOOKUP($R$8,デフレータ!$A$3:$I$112,110,FALSE),FALSE))</f>
        <v>1</v>
      </c>
    </row>
    <row r="47" spans="1:18" s="92" customFormat="1">
      <c r="A47" s="54" t="s">
        <v>310</v>
      </c>
      <c r="B47" s="55" t="s">
        <v>780</v>
      </c>
      <c r="C47" s="73">
        <v>0</v>
      </c>
      <c r="D47" s="74">
        <v>0</v>
      </c>
      <c r="E47" s="251">
        <f t="shared" si="3"/>
        <v>0</v>
      </c>
      <c r="F47" s="73">
        <f>VLOOKUP($A47,'与件データ（生産者価格表示）（分析年価格）'!$A$8:$I$114,6,FALSE)</f>
        <v>0</v>
      </c>
      <c r="G47" s="74">
        <f>VLOOKUP($A47,'与件データ（生産者価格表示）（分析年価格）'!$A$8:$I$114,7,FALSE)</f>
        <v>0</v>
      </c>
      <c r="H47" s="74">
        <f t="shared" si="4"/>
        <v>0</v>
      </c>
      <c r="I47" s="225">
        <f t="shared" si="5"/>
        <v>0</v>
      </c>
      <c r="J47" s="73">
        <f>県産品需要額!C47*$Q47</f>
        <v>0</v>
      </c>
      <c r="K47" s="74">
        <f>県産品需要額!D47*$Q47</f>
        <v>0</v>
      </c>
      <c r="L47" s="74">
        <f t="shared" si="7"/>
        <v>0</v>
      </c>
      <c r="M47" s="73">
        <f>県産品需要額!F47*$Q47</f>
        <v>0</v>
      </c>
      <c r="N47" s="74">
        <f>県産品需要額!G47*$Q47</f>
        <v>0</v>
      </c>
      <c r="O47" s="74">
        <f t="shared" si="8"/>
        <v>0</v>
      </c>
      <c r="P47" s="225">
        <f t="shared" si="9"/>
        <v>0</v>
      </c>
      <c r="Q47" s="169">
        <f t="shared" si="6"/>
        <v>1</v>
      </c>
      <c r="R47" s="427">
        <f>IF($R$8=2015,1,VLOOKUP($A47,デフレータ!$A$5:$I$111,HLOOKUP($R$8,デフレータ!$A$3:$I$112,110,FALSE),FALSE))</f>
        <v>1</v>
      </c>
    </row>
    <row r="48" spans="1:18" s="92" customFormat="1">
      <c r="A48" s="59" t="s">
        <v>311</v>
      </c>
      <c r="B48" s="60" t="s">
        <v>565</v>
      </c>
      <c r="C48" s="75">
        <v>0</v>
      </c>
      <c r="D48" s="245">
        <v>0</v>
      </c>
      <c r="E48" s="252">
        <f t="shared" si="3"/>
        <v>0</v>
      </c>
      <c r="F48" s="75">
        <f>VLOOKUP($A48,'与件データ（生産者価格表示）（分析年価格）'!$A$8:$I$114,6,FALSE)</f>
        <v>0</v>
      </c>
      <c r="G48" s="245">
        <f>VLOOKUP($A48,'与件データ（生産者価格表示）（分析年価格）'!$A$8:$I$114,7,FALSE)</f>
        <v>0</v>
      </c>
      <c r="H48" s="245">
        <f t="shared" si="4"/>
        <v>0</v>
      </c>
      <c r="I48" s="226">
        <f t="shared" si="5"/>
        <v>0</v>
      </c>
      <c r="J48" s="75">
        <f>県産品需要額!C48*$Q48</f>
        <v>0</v>
      </c>
      <c r="K48" s="245">
        <f>県産品需要額!D48*$Q48</f>
        <v>0</v>
      </c>
      <c r="L48" s="245">
        <f t="shared" si="7"/>
        <v>0</v>
      </c>
      <c r="M48" s="75">
        <f>県産品需要額!F48*$Q48</f>
        <v>0</v>
      </c>
      <c r="N48" s="245">
        <f>県産品需要額!G48*$Q48</f>
        <v>0</v>
      </c>
      <c r="O48" s="245">
        <f t="shared" si="8"/>
        <v>0</v>
      </c>
      <c r="P48" s="226">
        <f t="shared" si="9"/>
        <v>0</v>
      </c>
      <c r="Q48" s="170">
        <f t="shared" si="6"/>
        <v>1</v>
      </c>
      <c r="R48" s="428">
        <f>IF($R$8=2015,1,VLOOKUP($A48,デフレータ!$A$5:$I$111,HLOOKUP($R$8,デフレータ!$A$3:$I$112,110,FALSE),FALSE))</f>
        <v>1</v>
      </c>
    </row>
    <row r="49" spans="1:18" s="92" customFormat="1">
      <c r="A49" s="64" t="s">
        <v>312</v>
      </c>
      <c r="B49" s="65" t="s">
        <v>566</v>
      </c>
      <c r="C49" s="76">
        <v>0</v>
      </c>
      <c r="D49" s="246">
        <v>0</v>
      </c>
      <c r="E49" s="253">
        <f t="shared" si="3"/>
        <v>0</v>
      </c>
      <c r="F49" s="76">
        <f>VLOOKUP($A49,'与件データ（生産者価格表示）（分析年価格）'!$A$8:$I$114,6,FALSE)</f>
        <v>0</v>
      </c>
      <c r="G49" s="246">
        <f>VLOOKUP($A49,'与件データ（生産者価格表示）（分析年価格）'!$A$8:$I$114,7,FALSE)</f>
        <v>0</v>
      </c>
      <c r="H49" s="246">
        <f t="shared" si="4"/>
        <v>0</v>
      </c>
      <c r="I49" s="224">
        <f t="shared" si="5"/>
        <v>0</v>
      </c>
      <c r="J49" s="76">
        <f>県産品需要額!C49*$Q49</f>
        <v>0</v>
      </c>
      <c r="K49" s="246">
        <f>県産品需要額!D49*$Q49</f>
        <v>0</v>
      </c>
      <c r="L49" s="246">
        <f t="shared" si="7"/>
        <v>0</v>
      </c>
      <c r="M49" s="76">
        <f>県産品需要額!F49*$Q49</f>
        <v>0</v>
      </c>
      <c r="N49" s="246">
        <f>県産品需要額!G49*$Q49</f>
        <v>0</v>
      </c>
      <c r="O49" s="246">
        <f t="shared" si="8"/>
        <v>0</v>
      </c>
      <c r="P49" s="224">
        <f t="shared" si="9"/>
        <v>0</v>
      </c>
      <c r="Q49" s="171">
        <f t="shared" si="6"/>
        <v>1</v>
      </c>
      <c r="R49" s="429">
        <f>IF($R$8=2015,1,VLOOKUP($A49,デフレータ!$A$5:$I$111,HLOOKUP($R$8,デフレータ!$A$3:$I$112,110,FALSE),FALSE))</f>
        <v>1</v>
      </c>
    </row>
    <row r="50" spans="1:18" s="92" customFormat="1">
      <c r="A50" s="54" t="s">
        <v>313</v>
      </c>
      <c r="B50" s="55" t="s">
        <v>779</v>
      </c>
      <c r="C50" s="73">
        <v>0</v>
      </c>
      <c r="D50" s="74">
        <v>0</v>
      </c>
      <c r="E50" s="251">
        <f t="shared" si="3"/>
        <v>0</v>
      </c>
      <c r="F50" s="73">
        <f>VLOOKUP($A50,'与件データ（生産者価格表示）（分析年価格）'!$A$8:$I$114,6,FALSE)</f>
        <v>0</v>
      </c>
      <c r="G50" s="74">
        <f>VLOOKUP($A50,'与件データ（生産者価格表示）（分析年価格）'!$A$8:$I$114,7,FALSE)</f>
        <v>0</v>
      </c>
      <c r="H50" s="74">
        <f t="shared" si="4"/>
        <v>0</v>
      </c>
      <c r="I50" s="225">
        <f t="shared" si="5"/>
        <v>0</v>
      </c>
      <c r="J50" s="73">
        <f>県産品需要額!C50*$Q50</f>
        <v>0</v>
      </c>
      <c r="K50" s="74">
        <f>県産品需要額!D50*$Q50</f>
        <v>0</v>
      </c>
      <c r="L50" s="74">
        <f t="shared" si="7"/>
        <v>0</v>
      </c>
      <c r="M50" s="73">
        <f>県産品需要額!F50*$Q50</f>
        <v>0</v>
      </c>
      <c r="N50" s="74">
        <f>県産品需要額!G50*$Q50</f>
        <v>0</v>
      </c>
      <c r="O50" s="74">
        <f t="shared" si="8"/>
        <v>0</v>
      </c>
      <c r="P50" s="225">
        <f t="shared" si="9"/>
        <v>0</v>
      </c>
      <c r="Q50" s="169">
        <f t="shared" si="6"/>
        <v>1</v>
      </c>
      <c r="R50" s="427">
        <f>IF($R$8=2015,1,VLOOKUP($A50,デフレータ!$A$5:$I$111,HLOOKUP($R$8,デフレータ!$A$3:$I$112,110,FALSE),FALSE))</f>
        <v>1</v>
      </c>
    </row>
    <row r="51" spans="1:18" s="92" customFormat="1">
      <c r="A51" s="54" t="s">
        <v>314</v>
      </c>
      <c r="B51" s="55" t="s">
        <v>778</v>
      </c>
      <c r="C51" s="73">
        <v>0</v>
      </c>
      <c r="D51" s="74">
        <v>0</v>
      </c>
      <c r="E51" s="251">
        <f t="shared" si="3"/>
        <v>0</v>
      </c>
      <c r="F51" s="73">
        <f>VLOOKUP($A51,'与件データ（生産者価格表示）（分析年価格）'!$A$8:$I$114,6,FALSE)</f>
        <v>0</v>
      </c>
      <c r="G51" s="74">
        <f>VLOOKUP($A51,'与件データ（生産者価格表示）（分析年価格）'!$A$8:$I$114,7,FALSE)</f>
        <v>0</v>
      </c>
      <c r="H51" s="74">
        <f t="shared" si="4"/>
        <v>0</v>
      </c>
      <c r="I51" s="225">
        <f t="shared" si="5"/>
        <v>0</v>
      </c>
      <c r="J51" s="73">
        <f>県産品需要額!C51*$Q51</f>
        <v>0</v>
      </c>
      <c r="K51" s="74">
        <f>県産品需要額!D51*$Q51</f>
        <v>0</v>
      </c>
      <c r="L51" s="74">
        <f t="shared" si="7"/>
        <v>0</v>
      </c>
      <c r="M51" s="73">
        <f>県産品需要額!F51*$Q51</f>
        <v>0</v>
      </c>
      <c r="N51" s="74">
        <f>県産品需要額!G51*$Q51</f>
        <v>0</v>
      </c>
      <c r="O51" s="74">
        <f t="shared" si="8"/>
        <v>0</v>
      </c>
      <c r="P51" s="225">
        <f t="shared" si="9"/>
        <v>0</v>
      </c>
      <c r="Q51" s="169">
        <f t="shared" si="6"/>
        <v>1</v>
      </c>
      <c r="R51" s="427">
        <f>IF($R$8=2015,1,VLOOKUP($A51,デフレータ!$A$5:$I$111,HLOOKUP($R$8,デフレータ!$A$3:$I$112,110,FALSE),FALSE))</f>
        <v>1</v>
      </c>
    </row>
    <row r="52" spans="1:18" s="92" customFormat="1">
      <c r="A52" s="54" t="s">
        <v>315</v>
      </c>
      <c r="B52" s="55" t="s">
        <v>569</v>
      </c>
      <c r="C52" s="73">
        <v>0</v>
      </c>
      <c r="D52" s="74">
        <v>0</v>
      </c>
      <c r="E52" s="251">
        <f t="shared" si="3"/>
        <v>0</v>
      </c>
      <c r="F52" s="73">
        <f>VLOOKUP($A52,'与件データ（生産者価格表示）（分析年価格）'!$A$8:$I$114,6,FALSE)</f>
        <v>0</v>
      </c>
      <c r="G52" s="74">
        <f>VLOOKUP($A52,'与件データ（生産者価格表示）（分析年価格）'!$A$8:$I$114,7,FALSE)</f>
        <v>0</v>
      </c>
      <c r="H52" s="74">
        <f t="shared" si="4"/>
        <v>0</v>
      </c>
      <c r="I52" s="225">
        <f t="shared" si="5"/>
        <v>0</v>
      </c>
      <c r="J52" s="73">
        <f>県産品需要額!C52*$Q52</f>
        <v>0</v>
      </c>
      <c r="K52" s="74">
        <f>県産品需要額!D52*$Q52</f>
        <v>0</v>
      </c>
      <c r="L52" s="74">
        <f t="shared" si="7"/>
        <v>0</v>
      </c>
      <c r="M52" s="73">
        <f>県産品需要額!F52*$Q52</f>
        <v>0</v>
      </c>
      <c r="N52" s="74">
        <f>県産品需要額!G52*$Q52</f>
        <v>0</v>
      </c>
      <c r="O52" s="74">
        <f t="shared" si="8"/>
        <v>0</v>
      </c>
      <c r="P52" s="225">
        <f t="shared" si="9"/>
        <v>0</v>
      </c>
      <c r="Q52" s="169">
        <f t="shared" si="6"/>
        <v>1</v>
      </c>
      <c r="R52" s="427">
        <f>IF($R$8=2015,1,VLOOKUP($A52,デフレータ!$A$5:$I$111,HLOOKUP($R$8,デフレータ!$A$3:$I$112,110,FALSE),FALSE))</f>
        <v>1</v>
      </c>
    </row>
    <row r="53" spans="1:18" s="92" customFormat="1">
      <c r="A53" s="59" t="s">
        <v>316</v>
      </c>
      <c r="B53" s="60" t="s">
        <v>570</v>
      </c>
      <c r="C53" s="75">
        <v>0</v>
      </c>
      <c r="D53" s="245">
        <v>0</v>
      </c>
      <c r="E53" s="252">
        <f t="shared" si="3"/>
        <v>0</v>
      </c>
      <c r="F53" s="75">
        <f>VLOOKUP($A53,'与件データ（生産者価格表示）（分析年価格）'!$A$8:$I$114,6,FALSE)</f>
        <v>0</v>
      </c>
      <c r="G53" s="245">
        <f>VLOOKUP($A53,'与件データ（生産者価格表示）（分析年価格）'!$A$8:$I$114,7,FALSE)</f>
        <v>0</v>
      </c>
      <c r="H53" s="245">
        <f t="shared" si="4"/>
        <v>0</v>
      </c>
      <c r="I53" s="226">
        <f t="shared" si="5"/>
        <v>0</v>
      </c>
      <c r="J53" s="75">
        <f>県産品需要額!C53*$Q53</f>
        <v>0</v>
      </c>
      <c r="K53" s="245">
        <f>県産品需要額!D53*$Q53</f>
        <v>0</v>
      </c>
      <c r="L53" s="245">
        <f t="shared" si="7"/>
        <v>0</v>
      </c>
      <c r="M53" s="75">
        <f>県産品需要額!F53*$Q53</f>
        <v>0</v>
      </c>
      <c r="N53" s="245">
        <f>県産品需要額!G53*$Q53</f>
        <v>0</v>
      </c>
      <c r="O53" s="245">
        <f t="shared" si="8"/>
        <v>0</v>
      </c>
      <c r="P53" s="226">
        <f t="shared" si="9"/>
        <v>0</v>
      </c>
      <c r="Q53" s="170">
        <f t="shared" si="6"/>
        <v>1</v>
      </c>
      <c r="R53" s="428">
        <f>IF($R$8=2015,1,VLOOKUP($A53,デフレータ!$A$5:$I$111,HLOOKUP($R$8,デフレータ!$A$3:$I$112,110,FALSE),FALSE))</f>
        <v>1</v>
      </c>
    </row>
    <row r="54" spans="1:18" s="92" customFormat="1">
      <c r="A54" s="64" t="s">
        <v>317</v>
      </c>
      <c r="B54" s="65" t="s">
        <v>571</v>
      </c>
      <c r="C54" s="76">
        <v>0</v>
      </c>
      <c r="D54" s="246">
        <v>0</v>
      </c>
      <c r="E54" s="253">
        <f t="shared" si="3"/>
        <v>0</v>
      </c>
      <c r="F54" s="76">
        <f>VLOOKUP($A54,'与件データ（生産者価格表示）（分析年価格）'!$A$8:$I$114,6,FALSE)</f>
        <v>0</v>
      </c>
      <c r="G54" s="246">
        <f>VLOOKUP($A54,'与件データ（生産者価格表示）（分析年価格）'!$A$8:$I$114,7,FALSE)</f>
        <v>0</v>
      </c>
      <c r="H54" s="246">
        <f t="shared" si="4"/>
        <v>0</v>
      </c>
      <c r="I54" s="224">
        <f t="shared" si="5"/>
        <v>0</v>
      </c>
      <c r="J54" s="76">
        <f>県産品需要額!C54*$Q54</f>
        <v>0</v>
      </c>
      <c r="K54" s="246">
        <f>県産品需要額!D54*$Q54</f>
        <v>0</v>
      </c>
      <c r="L54" s="246">
        <f t="shared" si="7"/>
        <v>0</v>
      </c>
      <c r="M54" s="76">
        <f>県産品需要額!F54*$Q54</f>
        <v>0</v>
      </c>
      <c r="N54" s="246">
        <f>県産品需要額!G54*$Q54</f>
        <v>0</v>
      </c>
      <c r="O54" s="246">
        <f t="shared" si="8"/>
        <v>0</v>
      </c>
      <c r="P54" s="224">
        <f t="shared" si="9"/>
        <v>0</v>
      </c>
      <c r="Q54" s="171">
        <f t="shared" si="6"/>
        <v>1</v>
      </c>
      <c r="R54" s="429">
        <f>IF($R$8=2015,1,VLOOKUP($A54,デフレータ!$A$5:$I$111,HLOOKUP($R$8,デフレータ!$A$3:$I$112,110,FALSE),FALSE))</f>
        <v>1</v>
      </c>
    </row>
    <row r="55" spans="1:18" s="92" customFormat="1">
      <c r="A55" s="54" t="s">
        <v>318</v>
      </c>
      <c r="B55" s="55" t="s">
        <v>572</v>
      </c>
      <c r="C55" s="73">
        <v>0</v>
      </c>
      <c r="D55" s="74">
        <v>0</v>
      </c>
      <c r="E55" s="251">
        <f t="shared" si="3"/>
        <v>0</v>
      </c>
      <c r="F55" s="73">
        <f>VLOOKUP($A55,'与件データ（生産者価格表示）（分析年価格）'!$A$8:$I$114,6,FALSE)</f>
        <v>0</v>
      </c>
      <c r="G55" s="74">
        <f>VLOOKUP($A55,'与件データ（生産者価格表示）（分析年価格）'!$A$8:$I$114,7,FALSE)</f>
        <v>0</v>
      </c>
      <c r="H55" s="74">
        <f t="shared" si="4"/>
        <v>0</v>
      </c>
      <c r="I55" s="225">
        <f t="shared" si="5"/>
        <v>0</v>
      </c>
      <c r="J55" s="73">
        <f>県産品需要額!C55*$Q55</f>
        <v>0</v>
      </c>
      <c r="K55" s="74">
        <f>県産品需要額!D55*$Q55</f>
        <v>0</v>
      </c>
      <c r="L55" s="74">
        <f t="shared" si="7"/>
        <v>0</v>
      </c>
      <c r="M55" s="73">
        <f>県産品需要額!F55*$Q55</f>
        <v>0</v>
      </c>
      <c r="N55" s="74">
        <f>県産品需要額!G55*$Q55</f>
        <v>0</v>
      </c>
      <c r="O55" s="74">
        <f t="shared" si="8"/>
        <v>0</v>
      </c>
      <c r="P55" s="225">
        <f t="shared" si="9"/>
        <v>0</v>
      </c>
      <c r="Q55" s="169">
        <f t="shared" si="6"/>
        <v>1</v>
      </c>
      <c r="R55" s="427">
        <f>IF($R$8=2015,1,VLOOKUP($A55,デフレータ!$A$5:$I$111,HLOOKUP($R$8,デフレータ!$A$3:$I$112,110,FALSE),FALSE))</f>
        <v>1</v>
      </c>
    </row>
    <row r="56" spans="1:18" s="92" customFormat="1">
      <c r="A56" s="54" t="s">
        <v>319</v>
      </c>
      <c r="B56" s="55" t="s">
        <v>573</v>
      </c>
      <c r="C56" s="73">
        <v>0</v>
      </c>
      <c r="D56" s="74">
        <v>0</v>
      </c>
      <c r="E56" s="251">
        <f t="shared" si="3"/>
        <v>0</v>
      </c>
      <c r="F56" s="73">
        <f>VLOOKUP($A56,'与件データ（生産者価格表示）（分析年価格）'!$A$8:$I$114,6,FALSE)</f>
        <v>0</v>
      </c>
      <c r="G56" s="74">
        <f>VLOOKUP($A56,'与件データ（生産者価格表示）（分析年価格）'!$A$8:$I$114,7,FALSE)</f>
        <v>0</v>
      </c>
      <c r="H56" s="74">
        <f t="shared" si="4"/>
        <v>0</v>
      </c>
      <c r="I56" s="225">
        <f t="shared" si="5"/>
        <v>0</v>
      </c>
      <c r="J56" s="73">
        <f>県産品需要額!C56*$Q56</f>
        <v>0</v>
      </c>
      <c r="K56" s="74">
        <f>県産品需要額!D56*$Q56</f>
        <v>0</v>
      </c>
      <c r="L56" s="74">
        <f t="shared" si="7"/>
        <v>0</v>
      </c>
      <c r="M56" s="73">
        <f>県産品需要額!F56*$Q56</f>
        <v>0</v>
      </c>
      <c r="N56" s="74">
        <f>県産品需要額!G56*$Q56</f>
        <v>0</v>
      </c>
      <c r="O56" s="74">
        <f t="shared" si="8"/>
        <v>0</v>
      </c>
      <c r="P56" s="225">
        <f t="shared" si="9"/>
        <v>0</v>
      </c>
      <c r="Q56" s="169">
        <f t="shared" si="6"/>
        <v>1</v>
      </c>
      <c r="R56" s="427">
        <f>IF($R$8=2015,1,VLOOKUP($A56,デフレータ!$A$5:$I$111,HLOOKUP($R$8,デフレータ!$A$3:$I$112,110,FALSE),FALSE))</f>
        <v>1</v>
      </c>
    </row>
    <row r="57" spans="1:18" s="92" customFormat="1">
      <c r="A57" s="54" t="s">
        <v>320</v>
      </c>
      <c r="B57" s="55" t="s">
        <v>574</v>
      </c>
      <c r="C57" s="73">
        <v>0</v>
      </c>
      <c r="D57" s="74">
        <v>0</v>
      </c>
      <c r="E57" s="251">
        <f t="shared" si="3"/>
        <v>0</v>
      </c>
      <c r="F57" s="73">
        <f>VLOOKUP($A57,'与件データ（生産者価格表示）（分析年価格）'!$A$8:$I$114,6,FALSE)</f>
        <v>0</v>
      </c>
      <c r="G57" s="74">
        <f>VLOOKUP($A57,'与件データ（生産者価格表示）（分析年価格）'!$A$8:$I$114,7,FALSE)</f>
        <v>0</v>
      </c>
      <c r="H57" s="74">
        <f t="shared" si="4"/>
        <v>0</v>
      </c>
      <c r="I57" s="225">
        <f t="shared" si="5"/>
        <v>0</v>
      </c>
      <c r="J57" s="73">
        <f>県産品需要額!C57*$Q57</f>
        <v>0</v>
      </c>
      <c r="K57" s="74">
        <f>県産品需要額!D57*$Q57</f>
        <v>0</v>
      </c>
      <c r="L57" s="74">
        <f t="shared" si="7"/>
        <v>0</v>
      </c>
      <c r="M57" s="73">
        <f>県産品需要額!F57*$Q57</f>
        <v>0</v>
      </c>
      <c r="N57" s="74">
        <f>県産品需要額!G57*$Q57</f>
        <v>0</v>
      </c>
      <c r="O57" s="74">
        <f t="shared" si="8"/>
        <v>0</v>
      </c>
      <c r="P57" s="225">
        <f t="shared" si="9"/>
        <v>0</v>
      </c>
      <c r="Q57" s="169">
        <f t="shared" si="6"/>
        <v>1</v>
      </c>
      <c r="R57" s="427">
        <f>IF($R$8=2015,1,VLOOKUP($A57,デフレータ!$A$5:$I$111,HLOOKUP($R$8,デフレータ!$A$3:$I$112,110,FALSE),FALSE))</f>
        <v>1</v>
      </c>
    </row>
    <row r="58" spans="1:18" s="92" customFormat="1">
      <c r="A58" s="59" t="s">
        <v>321</v>
      </c>
      <c r="B58" s="60" t="s">
        <v>575</v>
      </c>
      <c r="C58" s="75">
        <v>0</v>
      </c>
      <c r="D58" s="245">
        <v>0</v>
      </c>
      <c r="E58" s="252">
        <f t="shared" si="3"/>
        <v>0</v>
      </c>
      <c r="F58" s="75">
        <f>VLOOKUP($A58,'与件データ（生産者価格表示）（分析年価格）'!$A$8:$I$114,6,FALSE)</f>
        <v>0</v>
      </c>
      <c r="G58" s="245">
        <f>VLOOKUP($A58,'与件データ（生産者価格表示）（分析年価格）'!$A$8:$I$114,7,FALSE)</f>
        <v>0</v>
      </c>
      <c r="H58" s="245">
        <f t="shared" si="4"/>
        <v>0</v>
      </c>
      <c r="I58" s="226">
        <f t="shared" si="5"/>
        <v>0</v>
      </c>
      <c r="J58" s="75">
        <f>県産品需要額!C58*$Q58</f>
        <v>0</v>
      </c>
      <c r="K58" s="245">
        <f>県産品需要額!D58*$Q58</f>
        <v>0</v>
      </c>
      <c r="L58" s="245">
        <f t="shared" si="7"/>
        <v>0</v>
      </c>
      <c r="M58" s="75">
        <f>県産品需要額!F58*$Q58</f>
        <v>0</v>
      </c>
      <c r="N58" s="245">
        <f>県産品需要額!G58*$Q58</f>
        <v>0</v>
      </c>
      <c r="O58" s="245">
        <f t="shared" si="8"/>
        <v>0</v>
      </c>
      <c r="P58" s="226">
        <f t="shared" si="9"/>
        <v>0</v>
      </c>
      <c r="Q58" s="170">
        <f t="shared" si="6"/>
        <v>1</v>
      </c>
      <c r="R58" s="428">
        <f>IF($R$8=2015,1,VLOOKUP($A58,デフレータ!$A$5:$I$111,HLOOKUP($R$8,デフレータ!$A$3:$I$112,110,FALSE),FALSE))</f>
        <v>1</v>
      </c>
    </row>
    <row r="59" spans="1:18" s="92" customFormat="1">
      <c r="A59" s="64" t="s">
        <v>322</v>
      </c>
      <c r="B59" s="65" t="s">
        <v>576</v>
      </c>
      <c r="C59" s="76">
        <v>0</v>
      </c>
      <c r="D59" s="246">
        <v>0</v>
      </c>
      <c r="E59" s="253">
        <f t="shared" si="3"/>
        <v>0</v>
      </c>
      <c r="F59" s="76">
        <f>VLOOKUP($A59,'与件データ（生産者価格表示）（分析年価格）'!$A$8:$I$114,6,FALSE)</f>
        <v>0</v>
      </c>
      <c r="G59" s="246">
        <f>VLOOKUP($A59,'与件データ（生産者価格表示）（分析年価格）'!$A$8:$I$114,7,FALSE)</f>
        <v>0</v>
      </c>
      <c r="H59" s="246">
        <f t="shared" si="4"/>
        <v>0</v>
      </c>
      <c r="I59" s="224">
        <f t="shared" si="5"/>
        <v>0</v>
      </c>
      <c r="J59" s="76">
        <f>県産品需要額!C59*$Q59</f>
        <v>0</v>
      </c>
      <c r="K59" s="246">
        <f>県産品需要額!D59*$Q59</f>
        <v>0</v>
      </c>
      <c r="L59" s="246">
        <f t="shared" si="7"/>
        <v>0</v>
      </c>
      <c r="M59" s="76">
        <f>県産品需要額!F59*$Q59</f>
        <v>0</v>
      </c>
      <c r="N59" s="246">
        <f>県産品需要額!G59*$Q59</f>
        <v>0</v>
      </c>
      <c r="O59" s="246">
        <f t="shared" si="8"/>
        <v>0</v>
      </c>
      <c r="P59" s="224">
        <f t="shared" si="9"/>
        <v>0</v>
      </c>
      <c r="Q59" s="171">
        <f t="shared" si="6"/>
        <v>1</v>
      </c>
      <c r="R59" s="429">
        <f>IF($R$8=2015,1,VLOOKUP($A59,デフレータ!$A$5:$I$111,HLOOKUP($R$8,デフレータ!$A$3:$I$112,110,FALSE),FALSE))</f>
        <v>1</v>
      </c>
    </row>
    <row r="60" spans="1:18" s="92" customFormat="1">
      <c r="A60" s="54" t="s">
        <v>323</v>
      </c>
      <c r="B60" s="55" t="s">
        <v>577</v>
      </c>
      <c r="C60" s="73">
        <v>0</v>
      </c>
      <c r="D60" s="74">
        <v>0</v>
      </c>
      <c r="E60" s="251">
        <f t="shared" si="3"/>
        <v>0</v>
      </c>
      <c r="F60" s="73">
        <f>VLOOKUP($A60,'与件データ（生産者価格表示）（分析年価格）'!$A$8:$I$114,6,FALSE)</f>
        <v>0</v>
      </c>
      <c r="G60" s="74">
        <f>VLOOKUP($A60,'与件データ（生産者価格表示）（分析年価格）'!$A$8:$I$114,7,FALSE)</f>
        <v>0</v>
      </c>
      <c r="H60" s="74">
        <f t="shared" si="4"/>
        <v>0</v>
      </c>
      <c r="I60" s="225">
        <f t="shared" si="5"/>
        <v>0</v>
      </c>
      <c r="J60" s="73">
        <f>県産品需要額!C60*$Q60</f>
        <v>0</v>
      </c>
      <c r="K60" s="74">
        <f>県産品需要額!D60*$Q60</f>
        <v>0</v>
      </c>
      <c r="L60" s="74">
        <f t="shared" si="7"/>
        <v>0</v>
      </c>
      <c r="M60" s="73">
        <f>県産品需要額!F60*$Q60</f>
        <v>0</v>
      </c>
      <c r="N60" s="74">
        <f>県産品需要額!G60*$Q60</f>
        <v>0</v>
      </c>
      <c r="O60" s="74">
        <f t="shared" si="8"/>
        <v>0</v>
      </c>
      <c r="P60" s="225">
        <f t="shared" si="9"/>
        <v>0</v>
      </c>
      <c r="Q60" s="169">
        <f t="shared" si="6"/>
        <v>1</v>
      </c>
      <c r="R60" s="427">
        <f>IF($R$8=2015,1,VLOOKUP($A60,デフレータ!$A$5:$I$111,HLOOKUP($R$8,デフレータ!$A$3:$I$112,110,FALSE),FALSE))</f>
        <v>1</v>
      </c>
    </row>
    <row r="61" spans="1:18" s="92" customFormat="1">
      <c r="A61" s="54" t="s">
        <v>324</v>
      </c>
      <c r="B61" s="55" t="s">
        <v>578</v>
      </c>
      <c r="C61" s="73">
        <v>0</v>
      </c>
      <c r="D61" s="74">
        <v>0</v>
      </c>
      <c r="E61" s="251">
        <f t="shared" si="3"/>
        <v>0</v>
      </c>
      <c r="F61" s="73">
        <f>VLOOKUP($A61,'与件データ（生産者価格表示）（分析年価格）'!$A$8:$I$114,6,FALSE)</f>
        <v>0</v>
      </c>
      <c r="G61" s="74">
        <f>VLOOKUP($A61,'与件データ（生産者価格表示）（分析年価格）'!$A$8:$I$114,7,FALSE)</f>
        <v>0</v>
      </c>
      <c r="H61" s="74">
        <f t="shared" si="4"/>
        <v>0</v>
      </c>
      <c r="I61" s="225">
        <f t="shared" si="5"/>
        <v>0</v>
      </c>
      <c r="J61" s="73">
        <f>県産品需要額!C61*$Q61</f>
        <v>0</v>
      </c>
      <c r="K61" s="74">
        <f>県産品需要額!D61*$Q61</f>
        <v>0</v>
      </c>
      <c r="L61" s="74">
        <f t="shared" si="7"/>
        <v>0</v>
      </c>
      <c r="M61" s="73">
        <f>県産品需要額!F61*$Q61</f>
        <v>0</v>
      </c>
      <c r="N61" s="74">
        <f>県産品需要額!G61*$Q61</f>
        <v>0</v>
      </c>
      <c r="O61" s="74">
        <f t="shared" si="8"/>
        <v>0</v>
      </c>
      <c r="P61" s="225">
        <f t="shared" si="9"/>
        <v>0</v>
      </c>
      <c r="Q61" s="169">
        <f t="shared" si="6"/>
        <v>1</v>
      </c>
      <c r="R61" s="427">
        <f>IF($R$8=2015,1,VLOOKUP($A61,デフレータ!$A$5:$I$111,HLOOKUP($R$8,デフレータ!$A$3:$I$112,110,FALSE),FALSE))</f>
        <v>1</v>
      </c>
    </row>
    <row r="62" spans="1:18" s="92" customFormat="1">
      <c r="A62" s="54" t="s">
        <v>325</v>
      </c>
      <c r="B62" s="55" t="s">
        <v>579</v>
      </c>
      <c r="C62" s="73">
        <v>0</v>
      </c>
      <c r="D62" s="74">
        <v>0</v>
      </c>
      <c r="E62" s="251">
        <f t="shared" si="3"/>
        <v>0</v>
      </c>
      <c r="F62" s="73">
        <f>VLOOKUP($A62,'与件データ（生産者価格表示）（分析年価格）'!$A$8:$I$114,6,FALSE)</f>
        <v>0</v>
      </c>
      <c r="G62" s="74">
        <f>VLOOKUP($A62,'与件データ（生産者価格表示）（分析年価格）'!$A$8:$I$114,7,FALSE)</f>
        <v>0</v>
      </c>
      <c r="H62" s="74">
        <f t="shared" si="4"/>
        <v>0</v>
      </c>
      <c r="I62" s="225">
        <f t="shared" si="5"/>
        <v>0</v>
      </c>
      <c r="J62" s="73">
        <f>県産品需要額!C62*$Q62</f>
        <v>0</v>
      </c>
      <c r="K62" s="74">
        <f>県産品需要額!D62*$Q62</f>
        <v>0</v>
      </c>
      <c r="L62" s="74">
        <f t="shared" si="7"/>
        <v>0</v>
      </c>
      <c r="M62" s="73">
        <f>県産品需要額!F62*$Q62</f>
        <v>0</v>
      </c>
      <c r="N62" s="74">
        <f>県産品需要額!G62*$Q62</f>
        <v>0</v>
      </c>
      <c r="O62" s="74">
        <f t="shared" si="8"/>
        <v>0</v>
      </c>
      <c r="P62" s="225">
        <f t="shared" si="9"/>
        <v>0</v>
      </c>
      <c r="Q62" s="169">
        <f t="shared" si="6"/>
        <v>1</v>
      </c>
      <c r="R62" s="427">
        <f>IF($R$8=2015,1,VLOOKUP($A62,デフレータ!$A$5:$I$111,HLOOKUP($R$8,デフレータ!$A$3:$I$112,110,FALSE),FALSE))</f>
        <v>1</v>
      </c>
    </row>
    <row r="63" spans="1:18" s="92" customFormat="1">
      <c r="A63" s="59" t="s">
        <v>326</v>
      </c>
      <c r="B63" s="60" t="s">
        <v>580</v>
      </c>
      <c r="C63" s="75">
        <v>0</v>
      </c>
      <c r="D63" s="245">
        <v>0</v>
      </c>
      <c r="E63" s="252">
        <f t="shared" si="3"/>
        <v>0</v>
      </c>
      <c r="F63" s="75">
        <f>VLOOKUP($A63,'与件データ（生産者価格表示）（分析年価格）'!$A$8:$I$114,6,FALSE)</f>
        <v>0</v>
      </c>
      <c r="G63" s="245">
        <f>VLOOKUP($A63,'与件データ（生産者価格表示）（分析年価格）'!$A$8:$I$114,7,FALSE)</f>
        <v>0</v>
      </c>
      <c r="H63" s="245">
        <f t="shared" si="4"/>
        <v>0</v>
      </c>
      <c r="I63" s="226">
        <f t="shared" si="5"/>
        <v>0</v>
      </c>
      <c r="J63" s="75">
        <f>県産品需要額!C63*$Q63</f>
        <v>0</v>
      </c>
      <c r="K63" s="245">
        <f>県産品需要額!D63*$Q63</f>
        <v>0</v>
      </c>
      <c r="L63" s="245">
        <f t="shared" si="7"/>
        <v>0</v>
      </c>
      <c r="M63" s="75">
        <f>県産品需要額!F63*$Q63</f>
        <v>0</v>
      </c>
      <c r="N63" s="245">
        <f>県産品需要額!G63*$Q63</f>
        <v>0</v>
      </c>
      <c r="O63" s="245">
        <f t="shared" si="8"/>
        <v>0</v>
      </c>
      <c r="P63" s="226">
        <f t="shared" si="9"/>
        <v>0</v>
      </c>
      <c r="Q63" s="170">
        <f t="shared" si="6"/>
        <v>1</v>
      </c>
      <c r="R63" s="428">
        <f>IF($R$8=2015,1,VLOOKUP($A63,デフレータ!$A$5:$I$111,HLOOKUP($R$8,デフレータ!$A$3:$I$112,110,FALSE),FALSE))</f>
        <v>1</v>
      </c>
    </row>
    <row r="64" spans="1:18" s="92" customFormat="1">
      <c r="A64" s="64" t="s">
        <v>327</v>
      </c>
      <c r="B64" s="65" t="s">
        <v>581</v>
      </c>
      <c r="C64" s="76">
        <v>0</v>
      </c>
      <c r="D64" s="246">
        <v>0</v>
      </c>
      <c r="E64" s="253">
        <f t="shared" si="3"/>
        <v>0</v>
      </c>
      <c r="F64" s="76">
        <f>VLOOKUP($A64,'与件データ（生産者価格表示）（分析年価格）'!$A$8:$I$114,6,FALSE)</f>
        <v>0</v>
      </c>
      <c r="G64" s="246">
        <f>VLOOKUP($A64,'与件データ（生産者価格表示）（分析年価格）'!$A$8:$I$114,7,FALSE)</f>
        <v>0</v>
      </c>
      <c r="H64" s="246">
        <f t="shared" si="4"/>
        <v>0</v>
      </c>
      <c r="I64" s="224">
        <f t="shared" si="5"/>
        <v>0</v>
      </c>
      <c r="J64" s="76">
        <f>県産品需要額!C64*$Q64</f>
        <v>0</v>
      </c>
      <c r="K64" s="246">
        <f>県産品需要額!D64*$Q64</f>
        <v>0</v>
      </c>
      <c r="L64" s="246">
        <f t="shared" si="7"/>
        <v>0</v>
      </c>
      <c r="M64" s="76">
        <f>県産品需要額!F64*$Q64</f>
        <v>0</v>
      </c>
      <c r="N64" s="246">
        <f>県産品需要額!G64*$Q64</f>
        <v>0</v>
      </c>
      <c r="O64" s="246">
        <f t="shared" si="8"/>
        <v>0</v>
      </c>
      <c r="P64" s="224">
        <f t="shared" si="9"/>
        <v>0</v>
      </c>
      <c r="Q64" s="171">
        <f t="shared" si="6"/>
        <v>1</v>
      </c>
      <c r="R64" s="429">
        <f>IF($R$8=2015,1,VLOOKUP($A64,デフレータ!$A$5:$I$111,HLOOKUP($R$8,デフレータ!$A$3:$I$112,110,FALSE),FALSE))</f>
        <v>1</v>
      </c>
    </row>
    <row r="65" spans="1:18" s="92" customFormat="1">
      <c r="A65" s="54" t="s">
        <v>328</v>
      </c>
      <c r="B65" s="55" t="s">
        <v>582</v>
      </c>
      <c r="C65" s="73">
        <v>0</v>
      </c>
      <c r="D65" s="74">
        <v>0</v>
      </c>
      <c r="E65" s="251">
        <f t="shared" si="3"/>
        <v>0</v>
      </c>
      <c r="F65" s="73">
        <f>VLOOKUP($A65,'与件データ（生産者価格表示）（分析年価格）'!$A$8:$I$114,6,FALSE)</f>
        <v>0</v>
      </c>
      <c r="G65" s="74">
        <f>VLOOKUP($A65,'与件データ（生産者価格表示）（分析年価格）'!$A$8:$I$114,7,FALSE)</f>
        <v>0</v>
      </c>
      <c r="H65" s="74">
        <f t="shared" si="4"/>
        <v>0</v>
      </c>
      <c r="I65" s="225">
        <f t="shared" si="5"/>
        <v>0</v>
      </c>
      <c r="J65" s="73">
        <f>県産品需要額!C65*$Q65</f>
        <v>0</v>
      </c>
      <c r="K65" s="74">
        <f>県産品需要額!D65*$Q65</f>
        <v>0</v>
      </c>
      <c r="L65" s="74">
        <f t="shared" si="7"/>
        <v>0</v>
      </c>
      <c r="M65" s="73">
        <f>県産品需要額!F65*$Q65</f>
        <v>0</v>
      </c>
      <c r="N65" s="74">
        <f>県産品需要額!G65*$Q65</f>
        <v>0</v>
      </c>
      <c r="O65" s="74">
        <f t="shared" si="8"/>
        <v>0</v>
      </c>
      <c r="P65" s="225">
        <f t="shared" si="9"/>
        <v>0</v>
      </c>
      <c r="Q65" s="169">
        <f t="shared" si="6"/>
        <v>1</v>
      </c>
      <c r="R65" s="427">
        <f>IF($R$8=2015,1,VLOOKUP($A65,デフレータ!$A$5:$I$111,HLOOKUP($R$8,デフレータ!$A$3:$I$112,110,FALSE),FALSE))</f>
        <v>1</v>
      </c>
    </row>
    <row r="66" spans="1:18" s="92" customFormat="1">
      <c r="A66" s="54" t="s">
        <v>329</v>
      </c>
      <c r="B66" s="55" t="s">
        <v>583</v>
      </c>
      <c r="C66" s="73">
        <v>0</v>
      </c>
      <c r="D66" s="74">
        <v>0</v>
      </c>
      <c r="E66" s="251">
        <f t="shared" si="3"/>
        <v>0</v>
      </c>
      <c r="F66" s="73">
        <f>VLOOKUP($A66,'与件データ（生産者価格表示）（分析年価格）'!$A$8:$I$114,6,FALSE)</f>
        <v>0</v>
      </c>
      <c r="G66" s="74">
        <f>VLOOKUP($A66,'与件データ（生産者価格表示）（分析年価格）'!$A$8:$I$114,7,FALSE)</f>
        <v>0</v>
      </c>
      <c r="H66" s="74">
        <f t="shared" si="4"/>
        <v>0</v>
      </c>
      <c r="I66" s="225">
        <f t="shared" si="5"/>
        <v>0</v>
      </c>
      <c r="J66" s="73">
        <f>県産品需要額!C66*$Q66</f>
        <v>0</v>
      </c>
      <c r="K66" s="74">
        <f>県産品需要額!D66*$Q66</f>
        <v>0</v>
      </c>
      <c r="L66" s="74">
        <f t="shared" si="7"/>
        <v>0</v>
      </c>
      <c r="M66" s="73">
        <f>県産品需要額!F66*$Q66</f>
        <v>0</v>
      </c>
      <c r="N66" s="74">
        <f>県産品需要額!G66*$Q66</f>
        <v>0</v>
      </c>
      <c r="O66" s="74">
        <f t="shared" si="8"/>
        <v>0</v>
      </c>
      <c r="P66" s="225">
        <f t="shared" si="9"/>
        <v>0</v>
      </c>
      <c r="Q66" s="169">
        <f t="shared" si="6"/>
        <v>1</v>
      </c>
      <c r="R66" s="427">
        <f>IF($R$8=2015,1,VLOOKUP($A66,デフレータ!$A$5:$I$111,HLOOKUP($R$8,デフレータ!$A$3:$I$112,110,FALSE),FALSE))</f>
        <v>1</v>
      </c>
    </row>
    <row r="67" spans="1:18" s="92" customFormat="1">
      <c r="A67" s="54" t="s">
        <v>330</v>
      </c>
      <c r="B67" s="55" t="s">
        <v>584</v>
      </c>
      <c r="C67" s="73">
        <v>0</v>
      </c>
      <c r="D67" s="74">
        <v>0</v>
      </c>
      <c r="E67" s="251">
        <f t="shared" si="3"/>
        <v>0</v>
      </c>
      <c r="F67" s="73">
        <f>VLOOKUP($A67,'与件データ（生産者価格表示）（分析年価格）'!$A$8:$I$114,6,FALSE)</f>
        <v>0</v>
      </c>
      <c r="G67" s="74">
        <f>VLOOKUP($A67,'与件データ（生産者価格表示）（分析年価格）'!$A$8:$I$114,7,FALSE)</f>
        <v>0</v>
      </c>
      <c r="H67" s="74">
        <f t="shared" si="4"/>
        <v>0</v>
      </c>
      <c r="I67" s="225">
        <f t="shared" si="5"/>
        <v>0</v>
      </c>
      <c r="J67" s="73">
        <f>県産品需要額!C67*$Q67</f>
        <v>0</v>
      </c>
      <c r="K67" s="74">
        <f>県産品需要額!D67*$Q67</f>
        <v>0</v>
      </c>
      <c r="L67" s="74">
        <f t="shared" si="7"/>
        <v>0</v>
      </c>
      <c r="M67" s="73">
        <f>県産品需要額!F67*$Q67</f>
        <v>0</v>
      </c>
      <c r="N67" s="74">
        <f>県産品需要額!G67*$Q67</f>
        <v>0</v>
      </c>
      <c r="O67" s="74">
        <f t="shared" si="8"/>
        <v>0</v>
      </c>
      <c r="P67" s="225">
        <f t="shared" si="9"/>
        <v>0</v>
      </c>
      <c r="Q67" s="169">
        <f t="shared" si="6"/>
        <v>1</v>
      </c>
      <c r="R67" s="427">
        <f>IF($R$8=2015,1,VLOOKUP($A67,デフレータ!$A$5:$I$111,HLOOKUP($R$8,デフレータ!$A$3:$I$112,110,FALSE),FALSE))</f>
        <v>1</v>
      </c>
    </row>
    <row r="68" spans="1:18" s="92" customFormat="1">
      <c r="A68" s="59" t="s">
        <v>331</v>
      </c>
      <c r="B68" s="60" t="s">
        <v>585</v>
      </c>
      <c r="C68" s="75">
        <v>0</v>
      </c>
      <c r="D68" s="245">
        <v>0</v>
      </c>
      <c r="E68" s="252">
        <f t="shared" si="3"/>
        <v>0</v>
      </c>
      <c r="F68" s="75">
        <f>VLOOKUP($A68,'与件データ（生産者価格表示）（分析年価格）'!$A$8:$I$114,6,FALSE)</f>
        <v>0</v>
      </c>
      <c r="G68" s="245">
        <f>VLOOKUP($A68,'与件データ（生産者価格表示）（分析年価格）'!$A$8:$I$114,7,FALSE)</f>
        <v>0</v>
      </c>
      <c r="H68" s="245">
        <f t="shared" si="4"/>
        <v>0</v>
      </c>
      <c r="I68" s="226">
        <f t="shared" si="5"/>
        <v>0</v>
      </c>
      <c r="J68" s="75">
        <f>県産品需要額!C68*$Q68</f>
        <v>0</v>
      </c>
      <c r="K68" s="245">
        <f>県産品需要額!D68*$Q68</f>
        <v>0</v>
      </c>
      <c r="L68" s="245">
        <f t="shared" si="7"/>
        <v>0</v>
      </c>
      <c r="M68" s="75">
        <f>県産品需要額!F68*$Q68</f>
        <v>0</v>
      </c>
      <c r="N68" s="245">
        <f>県産品需要額!G68*$Q68</f>
        <v>0</v>
      </c>
      <c r="O68" s="245">
        <f t="shared" si="8"/>
        <v>0</v>
      </c>
      <c r="P68" s="226">
        <f t="shared" si="9"/>
        <v>0</v>
      </c>
      <c r="Q68" s="170">
        <f t="shared" si="6"/>
        <v>1</v>
      </c>
      <c r="R68" s="428">
        <f>IF($R$8=2015,1,VLOOKUP($A68,デフレータ!$A$5:$I$111,HLOOKUP($R$8,デフレータ!$A$3:$I$112,110,FALSE),FALSE))</f>
        <v>1</v>
      </c>
    </row>
    <row r="69" spans="1:18" s="92" customFormat="1">
      <c r="A69" s="64" t="s">
        <v>332</v>
      </c>
      <c r="B69" s="65" t="s">
        <v>586</v>
      </c>
      <c r="C69" s="76">
        <v>0</v>
      </c>
      <c r="D69" s="246">
        <v>0</v>
      </c>
      <c r="E69" s="253">
        <f t="shared" si="3"/>
        <v>0</v>
      </c>
      <c r="F69" s="76">
        <f>VLOOKUP($A69,'与件データ（生産者価格表示）（分析年価格）'!$A$8:$I$114,6,FALSE)</f>
        <v>0</v>
      </c>
      <c r="G69" s="246">
        <f>VLOOKUP($A69,'与件データ（生産者価格表示）（分析年価格）'!$A$8:$I$114,7,FALSE)</f>
        <v>0</v>
      </c>
      <c r="H69" s="246">
        <f t="shared" si="4"/>
        <v>0</v>
      </c>
      <c r="I69" s="224">
        <f t="shared" si="5"/>
        <v>0</v>
      </c>
      <c r="J69" s="76">
        <f>県産品需要額!C69*$Q69</f>
        <v>0</v>
      </c>
      <c r="K69" s="246">
        <f>県産品需要額!D69*$Q69</f>
        <v>0</v>
      </c>
      <c r="L69" s="246">
        <f t="shared" si="7"/>
        <v>0</v>
      </c>
      <c r="M69" s="76">
        <f>県産品需要額!F69*$Q69</f>
        <v>0</v>
      </c>
      <c r="N69" s="246">
        <f>県産品需要額!G69*$Q69</f>
        <v>0</v>
      </c>
      <c r="O69" s="246">
        <f t="shared" si="8"/>
        <v>0</v>
      </c>
      <c r="P69" s="224">
        <f t="shared" si="9"/>
        <v>0</v>
      </c>
      <c r="Q69" s="171">
        <f t="shared" si="6"/>
        <v>1</v>
      </c>
      <c r="R69" s="429">
        <f>IF($R$8=2015,1,VLOOKUP($A69,デフレータ!$A$5:$I$111,HLOOKUP($R$8,デフレータ!$A$3:$I$112,110,FALSE),FALSE))</f>
        <v>1</v>
      </c>
    </row>
    <row r="70" spans="1:18" s="92" customFormat="1">
      <c r="A70" s="54" t="s">
        <v>333</v>
      </c>
      <c r="B70" s="55" t="s">
        <v>587</v>
      </c>
      <c r="C70" s="73">
        <v>0</v>
      </c>
      <c r="D70" s="74">
        <v>0</v>
      </c>
      <c r="E70" s="251">
        <f t="shared" si="3"/>
        <v>0</v>
      </c>
      <c r="F70" s="73">
        <f>VLOOKUP($A70,'与件データ（生産者価格表示）（分析年価格）'!$A$8:$I$114,6,FALSE)</f>
        <v>0</v>
      </c>
      <c r="G70" s="74">
        <f>VLOOKUP($A70,'与件データ（生産者価格表示）（分析年価格）'!$A$8:$I$114,7,FALSE)</f>
        <v>0</v>
      </c>
      <c r="H70" s="74">
        <f t="shared" si="4"/>
        <v>0</v>
      </c>
      <c r="I70" s="225">
        <f t="shared" si="5"/>
        <v>0</v>
      </c>
      <c r="J70" s="73">
        <f>県産品需要額!C70*$Q70</f>
        <v>0</v>
      </c>
      <c r="K70" s="74">
        <f>県産品需要額!D70*$Q70</f>
        <v>0</v>
      </c>
      <c r="L70" s="74">
        <f t="shared" si="7"/>
        <v>0</v>
      </c>
      <c r="M70" s="73">
        <f>県産品需要額!F70*$Q70</f>
        <v>0</v>
      </c>
      <c r="N70" s="74">
        <f>県産品需要額!G70*$Q70</f>
        <v>0</v>
      </c>
      <c r="O70" s="74">
        <f t="shared" si="8"/>
        <v>0</v>
      </c>
      <c r="P70" s="225">
        <f t="shared" si="9"/>
        <v>0</v>
      </c>
      <c r="Q70" s="169">
        <f t="shared" si="6"/>
        <v>1</v>
      </c>
      <c r="R70" s="427">
        <f>IF($R$8=2015,1,VLOOKUP($A70,デフレータ!$A$5:$I$111,HLOOKUP($R$8,デフレータ!$A$3:$I$112,110,FALSE),FALSE))</f>
        <v>1</v>
      </c>
    </row>
    <row r="71" spans="1:18" s="92" customFormat="1">
      <c r="A71" s="54" t="s">
        <v>334</v>
      </c>
      <c r="B71" s="55" t="s">
        <v>588</v>
      </c>
      <c r="C71" s="73">
        <v>0</v>
      </c>
      <c r="D71" s="74">
        <v>0</v>
      </c>
      <c r="E71" s="251">
        <f t="shared" si="3"/>
        <v>0</v>
      </c>
      <c r="F71" s="73">
        <f>VLOOKUP($A71,'与件データ（生産者価格表示）（分析年価格）'!$A$8:$I$114,6,FALSE)</f>
        <v>0</v>
      </c>
      <c r="G71" s="74">
        <f>VLOOKUP($A71,'与件データ（生産者価格表示）（分析年価格）'!$A$8:$I$114,7,FALSE)</f>
        <v>0</v>
      </c>
      <c r="H71" s="74">
        <f t="shared" si="4"/>
        <v>0</v>
      </c>
      <c r="I71" s="225">
        <f t="shared" si="5"/>
        <v>0</v>
      </c>
      <c r="J71" s="73">
        <f>県産品需要額!C71*$Q71</f>
        <v>0</v>
      </c>
      <c r="K71" s="74">
        <f>県産品需要額!D71*$Q71</f>
        <v>0</v>
      </c>
      <c r="L71" s="74">
        <f t="shared" si="7"/>
        <v>0</v>
      </c>
      <c r="M71" s="73">
        <f>県産品需要額!F71*$Q71</f>
        <v>0</v>
      </c>
      <c r="N71" s="74">
        <f>県産品需要額!G71*$Q71</f>
        <v>0</v>
      </c>
      <c r="O71" s="74">
        <f t="shared" si="8"/>
        <v>0</v>
      </c>
      <c r="P71" s="225">
        <f t="shared" si="9"/>
        <v>0</v>
      </c>
      <c r="Q71" s="169">
        <f t="shared" si="6"/>
        <v>1</v>
      </c>
      <c r="R71" s="427">
        <f>IF($R$8=2015,1,VLOOKUP($A71,デフレータ!$A$5:$I$111,HLOOKUP($R$8,デフレータ!$A$3:$I$112,110,FALSE),FALSE))</f>
        <v>1</v>
      </c>
    </row>
    <row r="72" spans="1:18" s="92" customFormat="1">
      <c r="A72" s="54" t="s">
        <v>335</v>
      </c>
      <c r="B72" s="55" t="s">
        <v>589</v>
      </c>
      <c r="C72" s="73">
        <v>0</v>
      </c>
      <c r="D72" s="74">
        <v>0</v>
      </c>
      <c r="E72" s="251">
        <f t="shared" si="3"/>
        <v>0</v>
      </c>
      <c r="F72" s="73">
        <f>VLOOKUP($A72,'与件データ（生産者価格表示）（分析年価格）'!$A$8:$I$114,6,FALSE)</f>
        <v>0</v>
      </c>
      <c r="G72" s="74">
        <f>VLOOKUP($A72,'与件データ（生産者価格表示）（分析年価格）'!$A$8:$I$114,7,FALSE)</f>
        <v>0</v>
      </c>
      <c r="H72" s="74">
        <f t="shared" si="4"/>
        <v>0</v>
      </c>
      <c r="I72" s="225">
        <f t="shared" si="5"/>
        <v>0</v>
      </c>
      <c r="J72" s="73">
        <f>県産品需要額!C72*$Q72</f>
        <v>0</v>
      </c>
      <c r="K72" s="74">
        <f>県産品需要額!D72*$Q72</f>
        <v>0</v>
      </c>
      <c r="L72" s="74">
        <f t="shared" ref="L72:L103" si="10">SUM(J72:K72)</f>
        <v>0</v>
      </c>
      <c r="M72" s="73">
        <f>県産品需要額!F72*$Q72</f>
        <v>0</v>
      </c>
      <c r="N72" s="74">
        <f>県産品需要額!G72*$Q72</f>
        <v>0</v>
      </c>
      <c r="O72" s="74">
        <f t="shared" ref="O72:O103" si="11">SUM(M72:N72)</f>
        <v>0</v>
      </c>
      <c r="P72" s="225">
        <f t="shared" ref="P72:P103" si="12">SUM(L72,O72)</f>
        <v>0</v>
      </c>
      <c r="Q72" s="169">
        <f t="shared" si="6"/>
        <v>1</v>
      </c>
      <c r="R72" s="427">
        <f>IF($R$8=2015,1,VLOOKUP($A72,デフレータ!$A$5:$I$111,HLOOKUP($R$8,デフレータ!$A$3:$I$112,110,FALSE),FALSE))</f>
        <v>1</v>
      </c>
    </row>
    <row r="73" spans="1:18" s="92" customFormat="1">
      <c r="A73" s="59" t="s">
        <v>336</v>
      </c>
      <c r="B73" s="60" t="s">
        <v>590</v>
      </c>
      <c r="C73" s="75">
        <v>0</v>
      </c>
      <c r="D73" s="245">
        <v>0</v>
      </c>
      <c r="E73" s="252">
        <f t="shared" ref="E73:E115" si="13">SUM(C73:D73)</f>
        <v>0</v>
      </c>
      <c r="F73" s="75">
        <f>VLOOKUP($A73,'与件データ（生産者価格表示）（分析年価格）'!$A$8:$I$114,6,FALSE)</f>
        <v>0</v>
      </c>
      <c r="G73" s="245">
        <f>VLOOKUP($A73,'与件データ（生産者価格表示）（分析年価格）'!$A$8:$I$114,7,FALSE)</f>
        <v>0</v>
      </c>
      <c r="H73" s="245">
        <f t="shared" ref="H73:H115" si="14">SUM(F73:G73)</f>
        <v>0</v>
      </c>
      <c r="I73" s="226">
        <f t="shared" ref="I73:I115" si="15">SUM(E73,H73)</f>
        <v>0</v>
      </c>
      <c r="J73" s="75">
        <f>県産品需要額!C73*$Q73</f>
        <v>0</v>
      </c>
      <c r="K73" s="245">
        <f>県産品需要額!D73*$Q73</f>
        <v>0</v>
      </c>
      <c r="L73" s="245">
        <f t="shared" si="10"/>
        <v>0</v>
      </c>
      <c r="M73" s="75">
        <f>県産品需要額!F73*$Q73</f>
        <v>0</v>
      </c>
      <c r="N73" s="245">
        <f>県産品需要額!G73*$Q73</f>
        <v>0</v>
      </c>
      <c r="O73" s="245">
        <f t="shared" si="11"/>
        <v>0</v>
      </c>
      <c r="P73" s="226">
        <f t="shared" si="12"/>
        <v>0</v>
      </c>
      <c r="Q73" s="170">
        <f t="shared" ref="Q73:Q115" si="16">1/R73</f>
        <v>1</v>
      </c>
      <c r="R73" s="428">
        <f>IF($R$8=2015,1,VLOOKUP($A73,デフレータ!$A$5:$I$111,HLOOKUP($R$8,デフレータ!$A$3:$I$112,110,FALSE),FALSE))</f>
        <v>1</v>
      </c>
    </row>
    <row r="74" spans="1:18" s="92" customFormat="1">
      <c r="A74" s="64" t="s">
        <v>337</v>
      </c>
      <c r="B74" s="65" t="s">
        <v>591</v>
      </c>
      <c r="C74" s="76">
        <v>0</v>
      </c>
      <c r="D74" s="246">
        <v>0</v>
      </c>
      <c r="E74" s="253">
        <f t="shared" si="13"/>
        <v>0</v>
      </c>
      <c r="F74" s="76">
        <f>VLOOKUP($A74,'与件データ（生産者価格表示）（分析年価格）'!$A$8:$I$114,6,FALSE)</f>
        <v>0</v>
      </c>
      <c r="G74" s="246">
        <f>VLOOKUP($A74,'与件データ（生産者価格表示）（分析年価格）'!$A$8:$I$114,7,FALSE)</f>
        <v>0</v>
      </c>
      <c r="H74" s="246">
        <f t="shared" si="14"/>
        <v>0</v>
      </c>
      <c r="I74" s="224">
        <f t="shared" si="15"/>
        <v>0</v>
      </c>
      <c r="J74" s="76">
        <f>県産品需要額!C74*$Q74</f>
        <v>0</v>
      </c>
      <c r="K74" s="246">
        <f>県産品需要額!D74*$Q74</f>
        <v>0</v>
      </c>
      <c r="L74" s="246">
        <f t="shared" si="10"/>
        <v>0</v>
      </c>
      <c r="M74" s="76">
        <f>県産品需要額!F74*$Q74</f>
        <v>0</v>
      </c>
      <c r="N74" s="246">
        <f>県産品需要額!G74*$Q74</f>
        <v>0</v>
      </c>
      <c r="O74" s="246">
        <f t="shared" si="11"/>
        <v>0</v>
      </c>
      <c r="P74" s="224">
        <f t="shared" si="12"/>
        <v>0</v>
      </c>
      <c r="Q74" s="171">
        <f t="shared" si="16"/>
        <v>1</v>
      </c>
      <c r="R74" s="429">
        <f>IF($R$8=2015,1,VLOOKUP($A74,デフレータ!$A$5:$I$111,HLOOKUP($R$8,デフレータ!$A$3:$I$112,110,FALSE),FALSE))</f>
        <v>1</v>
      </c>
    </row>
    <row r="75" spans="1:18" s="92" customFormat="1">
      <c r="A75" s="54" t="s">
        <v>338</v>
      </c>
      <c r="B75" s="55" t="s">
        <v>592</v>
      </c>
      <c r="C75" s="73">
        <v>0</v>
      </c>
      <c r="D75" s="74">
        <v>0</v>
      </c>
      <c r="E75" s="251">
        <f t="shared" si="13"/>
        <v>0</v>
      </c>
      <c r="F75" s="73">
        <f>VLOOKUP($A75,'与件データ（生産者価格表示）（分析年価格）'!$A$8:$I$114,6,FALSE)</f>
        <v>0</v>
      </c>
      <c r="G75" s="74">
        <f>VLOOKUP($A75,'与件データ（生産者価格表示）（分析年価格）'!$A$8:$I$114,7,FALSE)</f>
        <v>0</v>
      </c>
      <c r="H75" s="74">
        <f t="shared" si="14"/>
        <v>0</v>
      </c>
      <c r="I75" s="225">
        <f t="shared" si="15"/>
        <v>0</v>
      </c>
      <c r="J75" s="73">
        <f>県産品需要額!C75*$Q75</f>
        <v>0</v>
      </c>
      <c r="K75" s="74">
        <f>県産品需要額!D75*$Q75</f>
        <v>0</v>
      </c>
      <c r="L75" s="74">
        <f t="shared" si="10"/>
        <v>0</v>
      </c>
      <c r="M75" s="73">
        <f>県産品需要額!F75*$Q75</f>
        <v>0</v>
      </c>
      <c r="N75" s="74">
        <f>県産品需要額!G75*$Q75</f>
        <v>0</v>
      </c>
      <c r="O75" s="74">
        <f t="shared" si="11"/>
        <v>0</v>
      </c>
      <c r="P75" s="225">
        <f t="shared" si="12"/>
        <v>0</v>
      </c>
      <c r="Q75" s="169">
        <f t="shared" si="16"/>
        <v>1</v>
      </c>
      <c r="R75" s="427">
        <f>IF($R$8=2015,1,VLOOKUP($A75,デフレータ!$A$5:$I$111,HLOOKUP($R$8,デフレータ!$A$3:$I$112,110,FALSE),FALSE))</f>
        <v>1</v>
      </c>
    </row>
    <row r="76" spans="1:18" s="92" customFormat="1">
      <c r="A76" s="54" t="s">
        <v>339</v>
      </c>
      <c r="B76" s="55" t="s">
        <v>593</v>
      </c>
      <c r="C76" s="73">
        <v>0</v>
      </c>
      <c r="D76" s="74">
        <v>0</v>
      </c>
      <c r="E76" s="251">
        <f t="shared" si="13"/>
        <v>0</v>
      </c>
      <c r="F76" s="73">
        <f>VLOOKUP($A76,'与件データ（生産者価格表示）（分析年価格）'!$A$8:$I$114,6,FALSE)</f>
        <v>0</v>
      </c>
      <c r="G76" s="74">
        <f>VLOOKUP($A76,'与件データ（生産者価格表示）（分析年価格）'!$A$8:$I$114,7,FALSE)</f>
        <v>0</v>
      </c>
      <c r="H76" s="74">
        <f t="shared" si="14"/>
        <v>0</v>
      </c>
      <c r="I76" s="225">
        <f t="shared" si="15"/>
        <v>0</v>
      </c>
      <c r="J76" s="73">
        <f>県産品需要額!C76*$Q76</f>
        <v>0</v>
      </c>
      <c r="K76" s="74">
        <f>県産品需要額!D76*$Q76</f>
        <v>0</v>
      </c>
      <c r="L76" s="74">
        <f t="shared" si="10"/>
        <v>0</v>
      </c>
      <c r="M76" s="73">
        <f>県産品需要額!F76*$Q76</f>
        <v>0</v>
      </c>
      <c r="N76" s="74">
        <f>県産品需要額!G76*$Q76</f>
        <v>0</v>
      </c>
      <c r="O76" s="74">
        <f t="shared" si="11"/>
        <v>0</v>
      </c>
      <c r="P76" s="225">
        <f t="shared" si="12"/>
        <v>0</v>
      </c>
      <c r="Q76" s="169">
        <f t="shared" si="16"/>
        <v>1</v>
      </c>
      <c r="R76" s="427">
        <f>IF($R$8=2015,1,VLOOKUP($A76,デフレータ!$A$5:$I$111,HLOOKUP($R$8,デフレータ!$A$3:$I$112,110,FALSE),FALSE))</f>
        <v>1</v>
      </c>
    </row>
    <row r="77" spans="1:18" s="92" customFormat="1">
      <c r="A77" s="54" t="s">
        <v>340</v>
      </c>
      <c r="B77" s="55" t="s">
        <v>594</v>
      </c>
      <c r="C77" s="73">
        <v>0</v>
      </c>
      <c r="D77" s="74">
        <v>0</v>
      </c>
      <c r="E77" s="251">
        <f t="shared" si="13"/>
        <v>0</v>
      </c>
      <c r="F77" s="73">
        <f>VLOOKUP($A77,'与件データ（生産者価格表示）（分析年価格）'!$A$8:$I$114,6,FALSE)</f>
        <v>0</v>
      </c>
      <c r="G77" s="74">
        <f>VLOOKUP($A77,'与件データ（生産者価格表示）（分析年価格）'!$A$8:$I$114,7,FALSE)</f>
        <v>0</v>
      </c>
      <c r="H77" s="74">
        <f t="shared" si="14"/>
        <v>0</v>
      </c>
      <c r="I77" s="225">
        <f t="shared" si="15"/>
        <v>0</v>
      </c>
      <c r="J77" s="73">
        <f>県産品需要額!C77*$Q77</f>
        <v>0</v>
      </c>
      <c r="K77" s="74">
        <f>県産品需要額!D77*$Q77</f>
        <v>0</v>
      </c>
      <c r="L77" s="74">
        <f t="shared" si="10"/>
        <v>0</v>
      </c>
      <c r="M77" s="73">
        <f>県産品需要額!F77*$Q77</f>
        <v>0</v>
      </c>
      <c r="N77" s="74">
        <f>県産品需要額!G77*$Q77</f>
        <v>0</v>
      </c>
      <c r="O77" s="74">
        <f t="shared" si="11"/>
        <v>0</v>
      </c>
      <c r="P77" s="225">
        <f t="shared" si="12"/>
        <v>0</v>
      </c>
      <c r="Q77" s="169">
        <f t="shared" si="16"/>
        <v>1</v>
      </c>
      <c r="R77" s="427">
        <f>IF($R$8=2015,1,VLOOKUP($A77,デフレータ!$A$5:$I$111,HLOOKUP($R$8,デフレータ!$A$3:$I$112,110,FALSE),FALSE))</f>
        <v>1</v>
      </c>
    </row>
    <row r="78" spans="1:18" s="92" customFormat="1">
      <c r="A78" s="59" t="s">
        <v>341</v>
      </c>
      <c r="B78" s="60" t="s">
        <v>595</v>
      </c>
      <c r="C78" s="75">
        <v>0</v>
      </c>
      <c r="D78" s="245">
        <v>0</v>
      </c>
      <c r="E78" s="252">
        <f t="shared" si="13"/>
        <v>0</v>
      </c>
      <c r="F78" s="75">
        <f>VLOOKUP($A78,'与件データ（生産者価格表示）（分析年価格）'!$A$8:$I$114,6,FALSE)</f>
        <v>0</v>
      </c>
      <c r="G78" s="245">
        <f>VLOOKUP($A78,'与件データ（生産者価格表示）（分析年価格）'!$A$8:$I$114,7,FALSE)</f>
        <v>0</v>
      </c>
      <c r="H78" s="245">
        <f t="shared" si="14"/>
        <v>0</v>
      </c>
      <c r="I78" s="226">
        <f t="shared" si="15"/>
        <v>0</v>
      </c>
      <c r="J78" s="75">
        <f>県産品需要額!C78*$Q78</f>
        <v>0</v>
      </c>
      <c r="K78" s="245">
        <f>県産品需要額!D78*$Q78</f>
        <v>0</v>
      </c>
      <c r="L78" s="245">
        <f t="shared" si="10"/>
        <v>0</v>
      </c>
      <c r="M78" s="75">
        <f>県産品需要額!F78*$Q78</f>
        <v>0</v>
      </c>
      <c r="N78" s="245">
        <f>県産品需要額!G78*$Q78</f>
        <v>0</v>
      </c>
      <c r="O78" s="245">
        <f t="shared" si="11"/>
        <v>0</v>
      </c>
      <c r="P78" s="226">
        <f t="shared" si="12"/>
        <v>0</v>
      </c>
      <c r="Q78" s="170">
        <f t="shared" si="16"/>
        <v>1</v>
      </c>
      <c r="R78" s="428">
        <f>IF($R$8=2015,1,VLOOKUP($A78,デフレータ!$A$5:$I$111,HLOOKUP($R$8,デフレータ!$A$3:$I$112,110,FALSE),FALSE))</f>
        <v>1</v>
      </c>
    </row>
    <row r="79" spans="1:18" s="92" customFormat="1">
      <c r="A79" s="64" t="s">
        <v>342</v>
      </c>
      <c r="B79" s="65" t="s">
        <v>596</v>
      </c>
      <c r="C79" s="76">
        <v>0</v>
      </c>
      <c r="D79" s="246">
        <v>0</v>
      </c>
      <c r="E79" s="253">
        <f t="shared" si="13"/>
        <v>0</v>
      </c>
      <c r="F79" s="76">
        <f>VLOOKUP($A79,'与件データ（生産者価格表示）（分析年価格）'!$A$8:$I$114,6,FALSE)</f>
        <v>0</v>
      </c>
      <c r="G79" s="246">
        <f>VLOOKUP($A79,'与件データ（生産者価格表示）（分析年価格）'!$A$8:$I$114,7,FALSE)</f>
        <v>0</v>
      </c>
      <c r="H79" s="246">
        <f t="shared" si="14"/>
        <v>0</v>
      </c>
      <c r="I79" s="224">
        <f t="shared" si="15"/>
        <v>0</v>
      </c>
      <c r="J79" s="76">
        <f>県産品需要額!C79*$Q79</f>
        <v>0</v>
      </c>
      <c r="K79" s="246">
        <f>県産品需要額!D79*$Q79</f>
        <v>0</v>
      </c>
      <c r="L79" s="246">
        <f t="shared" si="10"/>
        <v>0</v>
      </c>
      <c r="M79" s="76">
        <f>県産品需要額!F79*$Q79</f>
        <v>0</v>
      </c>
      <c r="N79" s="246">
        <f>県産品需要額!G79*$Q79</f>
        <v>0</v>
      </c>
      <c r="O79" s="246">
        <f t="shared" si="11"/>
        <v>0</v>
      </c>
      <c r="P79" s="224">
        <f t="shared" si="12"/>
        <v>0</v>
      </c>
      <c r="Q79" s="171">
        <f t="shared" si="16"/>
        <v>1</v>
      </c>
      <c r="R79" s="429">
        <f>IF($R$8=2015,1,VLOOKUP($A79,デフレータ!$A$5:$I$111,HLOOKUP($R$8,デフレータ!$A$3:$I$112,110,FALSE),FALSE))</f>
        <v>1</v>
      </c>
    </row>
    <row r="80" spans="1:18" s="92" customFormat="1">
      <c r="A80" s="54" t="s">
        <v>343</v>
      </c>
      <c r="B80" s="55" t="s">
        <v>597</v>
      </c>
      <c r="C80" s="73">
        <v>0</v>
      </c>
      <c r="D80" s="74">
        <v>0</v>
      </c>
      <c r="E80" s="251">
        <f t="shared" si="13"/>
        <v>0</v>
      </c>
      <c r="F80" s="73">
        <f>VLOOKUP($A80,'与件データ（生産者価格表示）（分析年価格）'!$A$8:$I$114,6,FALSE)</f>
        <v>0</v>
      </c>
      <c r="G80" s="74">
        <f>VLOOKUP($A80,'与件データ（生産者価格表示）（分析年価格）'!$A$8:$I$114,7,FALSE)</f>
        <v>0</v>
      </c>
      <c r="H80" s="74">
        <f t="shared" si="14"/>
        <v>0</v>
      </c>
      <c r="I80" s="225">
        <f t="shared" si="15"/>
        <v>0</v>
      </c>
      <c r="J80" s="73">
        <f>県産品需要額!C80*$Q80</f>
        <v>0</v>
      </c>
      <c r="K80" s="74">
        <f>県産品需要額!D80*$Q80</f>
        <v>0</v>
      </c>
      <c r="L80" s="74">
        <f t="shared" si="10"/>
        <v>0</v>
      </c>
      <c r="M80" s="73">
        <f>県産品需要額!F80*$Q80</f>
        <v>0</v>
      </c>
      <c r="N80" s="74">
        <f>県産品需要額!G80*$Q80</f>
        <v>0</v>
      </c>
      <c r="O80" s="74">
        <f t="shared" si="11"/>
        <v>0</v>
      </c>
      <c r="P80" s="225">
        <f t="shared" si="12"/>
        <v>0</v>
      </c>
      <c r="Q80" s="169">
        <f t="shared" si="16"/>
        <v>1</v>
      </c>
      <c r="R80" s="427">
        <f>IF($R$8=2015,1,VLOOKUP($A80,デフレータ!$A$5:$I$111,HLOOKUP($R$8,デフレータ!$A$3:$I$112,110,FALSE),FALSE))</f>
        <v>1</v>
      </c>
    </row>
    <row r="81" spans="1:18" s="92" customFormat="1">
      <c r="A81" s="54" t="s">
        <v>344</v>
      </c>
      <c r="B81" s="55" t="s">
        <v>598</v>
      </c>
      <c r="C81" s="73">
        <v>0</v>
      </c>
      <c r="D81" s="74">
        <v>0</v>
      </c>
      <c r="E81" s="251">
        <f t="shared" si="13"/>
        <v>0</v>
      </c>
      <c r="F81" s="73">
        <f>VLOOKUP($A81,'与件データ（生産者価格表示）（分析年価格）'!$A$8:$I$114,6,FALSE)</f>
        <v>0</v>
      </c>
      <c r="G81" s="74">
        <f>VLOOKUP($A81,'与件データ（生産者価格表示）（分析年価格）'!$A$8:$I$114,7,FALSE)</f>
        <v>0</v>
      </c>
      <c r="H81" s="74">
        <f t="shared" si="14"/>
        <v>0</v>
      </c>
      <c r="I81" s="225">
        <f t="shared" si="15"/>
        <v>0</v>
      </c>
      <c r="J81" s="73">
        <f>県産品需要額!C81*$Q81</f>
        <v>0</v>
      </c>
      <c r="K81" s="74">
        <f>県産品需要額!D81*$Q81</f>
        <v>0</v>
      </c>
      <c r="L81" s="74">
        <f t="shared" si="10"/>
        <v>0</v>
      </c>
      <c r="M81" s="73">
        <f>県産品需要額!F81*$Q81</f>
        <v>0</v>
      </c>
      <c r="N81" s="74">
        <f>県産品需要額!G81*$Q81</f>
        <v>0</v>
      </c>
      <c r="O81" s="74">
        <f t="shared" si="11"/>
        <v>0</v>
      </c>
      <c r="P81" s="225">
        <f t="shared" si="12"/>
        <v>0</v>
      </c>
      <c r="Q81" s="169">
        <f t="shared" si="16"/>
        <v>1</v>
      </c>
      <c r="R81" s="427">
        <f>IF($R$8=2015,1,VLOOKUP($A81,デフレータ!$A$5:$I$111,HLOOKUP($R$8,デフレータ!$A$3:$I$112,110,FALSE),FALSE))</f>
        <v>1</v>
      </c>
    </row>
    <row r="82" spans="1:18" s="92" customFormat="1">
      <c r="A82" s="54" t="s">
        <v>345</v>
      </c>
      <c r="B82" s="55" t="s">
        <v>599</v>
      </c>
      <c r="C82" s="73">
        <v>0</v>
      </c>
      <c r="D82" s="74">
        <v>0</v>
      </c>
      <c r="E82" s="251">
        <f t="shared" si="13"/>
        <v>0</v>
      </c>
      <c r="F82" s="73">
        <f>VLOOKUP($A82,'与件データ（生産者価格表示）（分析年価格）'!$A$8:$I$114,6,FALSE)</f>
        <v>0</v>
      </c>
      <c r="G82" s="74">
        <f>VLOOKUP($A82,'与件データ（生産者価格表示）（分析年価格）'!$A$8:$I$114,7,FALSE)</f>
        <v>0</v>
      </c>
      <c r="H82" s="74">
        <f t="shared" si="14"/>
        <v>0</v>
      </c>
      <c r="I82" s="225">
        <f t="shared" si="15"/>
        <v>0</v>
      </c>
      <c r="J82" s="73">
        <f>県産品需要額!C82*$Q82</f>
        <v>0</v>
      </c>
      <c r="K82" s="74">
        <f>県産品需要額!D82*$Q82</f>
        <v>0</v>
      </c>
      <c r="L82" s="74">
        <f t="shared" si="10"/>
        <v>0</v>
      </c>
      <c r="M82" s="73">
        <f>県産品需要額!F82*$Q82</f>
        <v>0</v>
      </c>
      <c r="N82" s="74">
        <f>県産品需要額!G82*$Q82</f>
        <v>0</v>
      </c>
      <c r="O82" s="74">
        <f t="shared" si="11"/>
        <v>0</v>
      </c>
      <c r="P82" s="225">
        <f t="shared" si="12"/>
        <v>0</v>
      </c>
      <c r="Q82" s="169">
        <f t="shared" si="16"/>
        <v>1</v>
      </c>
      <c r="R82" s="427">
        <f>IF($R$8=2015,1,VLOOKUP($A82,デフレータ!$A$5:$I$111,HLOOKUP($R$8,デフレータ!$A$3:$I$112,110,FALSE),FALSE))</f>
        <v>1</v>
      </c>
    </row>
    <row r="83" spans="1:18" s="92" customFormat="1">
      <c r="A83" s="59" t="s">
        <v>346</v>
      </c>
      <c r="B83" s="60" t="s">
        <v>600</v>
      </c>
      <c r="C83" s="75">
        <v>0</v>
      </c>
      <c r="D83" s="245">
        <v>0</v>
      </c>
      <c r="E83" s="252">
        <f t="shared" si="13"/>
        <v>0</v>
      </c>
      <c r="F83" s="75">
        <f>VLOOKUP($A83,'与件データ（生産者価格表示）（分析年価格）'!$A$8:$I$114,6,FALSE)</f>
        <v>0</v>
      </c>
      <c r="G83" s="245">
        <f>VLOOKUP($A83,'与件データ（生産者価格表示）（分析年価格）'!$A$8:$I$114,7,FALSE)</f>
        <v>0</v>
      </c>
      <c r="H83" s="245">
        <f t="shared" si="14"/>
        <v>0</v>
      </c>
      <c r="I83" s="226">
        <f t="shared" si="15"/>
        <v>0</v>
      </c>
      <c r="J83" s="75">
        <f>県産品需要額!C83*$Q83</f>
        <v>0</v>
      </c>
      <c r="K83" s="245">
        <f>県産品需要額!D83*$Q83</f>
        <v>0</v>
      </c>
      <c r="L83" s="245">
        <f t="shared" si="10"/>
        <v>0</v>
      </c>
      <c r="M83" s="75">
        <f>県産品需要額!F83*$Q83</f>
        <v>0</v>
      </c>
      <c r="N83" s="245">
        <f>県産品需要額!G83*$Q83</f>
        <v>0</v>
      </c>
      <c r="O83" s="245">
        <f t="shared" si="11"/>
        <v>0</v>
      </c>
      <c r="P83" s="226">
        <f t="shared" si="12"/>
        <v>0</v>
      </c>
      <c r="Q83" s="170">
        <f t="shared" si="16"/>
        <v>1</v>
      </c>
      <c r="R83" s="428">
        <f>IF($R$8=2015,1,VLOOKUP($A83,デフレータ!$A$5:$I$111,HLOOKUP($R$8,デフレータ!$A$3:$I$112,110,FALSE),FALSE))</f>
        <v>1</v>
      </c>
    </row>
    <row r="84" spans="1:18" s="92" customFormat="1">
      <c r="A84" s="64" t="s">
        <v>347</v>
      </c>
      <c r="B84" s="65" t="s">
        <v>601</v>
      </c>
      <c r="C84" s="76">
        <v>0</v>
      </c>
      <c r="D84" s="246">
        <v>0</v>
      </c>
      <c r="E84" s="253">
        <f t="shared" si="13"/>
        <v>0</v>
      </c>
      <c r="F84" s="76">
        <f>VLOOKUP($A84,'与件データ（生産者価格表示）（分析年価格）'!$A$8:$I$114,6,FALSE)</f>
        <v>0</v>
      </c>
      <c r="G84" s="246">
        <f>VLOOKUP($A84,'与件データ（生産者価格表示）（分析年価格）'!$A$8:$I$114,7,FALSE)</f>
        <v>0</v>
      </c>
      <c r="H84" s="246">
        <f t="shared" si="14"/>
        <v>0</v>
      </c>
      <c r="I84" s="224">
        <f t="shared" si="15"/>
        <v>0</v>
      </c>
      <c r="J84" s="76">
        <f>県産品需要額!C84*$Q84</f>
        <v>0</v>
      </c>
      <c r="K84" s="246">
        <f>県産品需要額!D84*$Q84</f>
        <v>0</v>
      </c>
      <c r="L84" s="246">
        <f t="shared" si="10"/>
        <v>0</v>
      </c>
      <c r="M84" s="76">
        <f>県産品需要額!F84*$Q84</f>
        <v>0</v>
      </c>
      <c r="N84" s="246">
        <f>県産品需要額!G84*$Q84</f>
        <v>0</v>
      </c>
      <c r="O84" s="246">
        <f t="shared" si="11"/>
        <v>0</v>
      </c>
      <c r="P84" s="224">
        <f t="shared" si="12"/>
        <v>0</v>
      </c>
      <c r="Q84" s="171">
        <f t="shared" si="16"/>
        <v>1</v>
      </c>
      <c r="R84" s="429">
        <f>IF($R$8=2015,1,VLOOKUP($A84,デフレータ!$A$5:$I$111,HLOOKUP($R$8,デフレータ!$A$3:$I$112,110,FALSE),FALSE))</f>
        <v>1</v>
      </c>
    </row>
    <row r="85" spans="1:18" s="92" customFormat="1">
      <c r="A85" s="54" t="s">
        <v>348</v>
      </c>
      <c r="B85" s="55" t="s">
        <v>602</v>
      </c>
      <c r="C85" s="73">
        <v>0</v>
      </c>
      <c r="D85" s="74">
        <v>0</v>
      </c>
      <c r="E85" s="251">
        <f t="shared" si="13"/>
        <v>0</v>
      </c>
      <c r="F85" s="73">
        <f>VLOOKUP($A85,'与件データ（生産者価格表示）（分析年価格）'!$A$8:$I$114,6,FALSE)</f>
        <v>0</v>
      </c>
      <c r="G85" s="74">
        <f>VLOOKUP($A85,'与件データ（生産者価格表示）（分析年価格）'!$A$8:$I$114,7,FALSE)</f>
        <v>0</v>
      </c>
      <c r="H85" s="74">
        <f t="shared" si="14"/>
        <v>0</v>
      </c>
      <c r="I85" s="225">
        <f t="shared" si="15"/>
        <v>0</v>
      </c>
      <c r="J85" s="73">
        <f>県産品需要額!C85*$Q85</f>
        <v>0</v>
      </c>
      <c r="K85" s="74">
        <f>県産品需要額!D85*$Q85</f>
        <v>0</v>
      </c>
      <c r="L85" s="74">
        <f t="shared" si="10"/>
        <v>0</v>
      </c>
      <c r="M85" s="73">
        <f>県産品需要額!F85*$Q85</f>
        <v>0</v>
      </c>
      <c r="N85" s="74">
        <f>県産品需要額!G85*$Q85</f>
        <v>0</v>
      </c>
      <c r="O85" s="74">
        <f t="shared" si="11"/>
        <v>0</v>
      </c>
      <c r="P85" s="225">
        <f t="shared" si="12"/>
        <v>0</v>
      </c>
      <c r="Q85" s="169">
        <f t="shared" si="16"/>
        <v>1</v>
      </c>
      <c r="R85" s="427">
        <f>IF($R$8=2015,1,VLOOKUP($A85,デフレータ!$A$5:$I$111,HLOOKUP($R$8,デフレータ!$A$3:$I$112,110,FALSE),FALSE))</f>
        <v>1</v>
      </c>
    </row>
    <row r="86" spans="1:18" s="92" customFormat="1">
      <c r="A86" s="54" t="s">
        <v>349</v>
      </c>
      <c r="B86" s="55" t="s">
        <v>603</v>
      </c>
      <c r="C86" s="73">
        <v>0</v>
      </c>
      <c r="D86" s="74">
        <v>0</v>
      </c>
      <c r="E86" s="251">
        <f t="shared" si="13"/>
        <v>0</v>
      </c>
      <c r="F86" s="73">
        <f>VLOOKUP($A86,'与件データ（生産者価格表示）（分析年価格）'!$A$8:$I$114,6,FALSE)</f>
        <v>0</v>
      </c>
      <c r="G86" s="74">
        <f>VLOOKUP($A86,'与件データ（生産者価格表示）（分析年価格）'!$A$8:$I$114,7,FALSE)</f>
        <v>0</v>
      </c>
      <c r="H86" s="74">
        <f t="shared" si="14"/>
        <v>0</v>
      </c>
      <c r="I86" s="225">
        <f t="shared" si="15"/>
        <v>0</v>
      </c>
      <c r="J86" s="73">
        <f>県産品需要額!C86*$Q86</f>
        <v>0</v>
      </c>
      <c r="K86" s="74">
        <f>県産品需要額!D86*$Q86</f>
        <v>0</v>
      </c>
      <c r="L86" s="74">
        <f t="shared" si="10"/>
        <v>0</v>
      </c>
      <c r="M86" s="73">
        <f>県産品需要額!F86*$Q86</f>
        <v>0</v>
      </c>
      <c r="N86" s="74">
        <f>県産品需要額!G86*$Q86</f>
        <v>0</v>
      </c>
      <c r="O86" s="74">
        <f t="shared" si="11"/>
        <v>0</v>
      </c>
      <c r="P86" s="225">
        <f t="shared" si="12"/>
        <v>0</v>
      </c>
      <c r="Q86" s="169">
        <f t="shared" si="16"/>
        <v>1</v>
      </c>
      <c r="R86" s="427">
        <f>IF($R$8=2015,1,VLOOKUP($A86,デフレータ!$A$5:$I$111,HLOOKUP($R$8,デフレータ!$A$3:$I$112,110,FALSE),FALSE))</f>
        <v>1</v>
      </c>
    </row>
    <row r="87" spans="1:18" s="92" customFormat="1">
      <c r="A87" s="54" t="s">
        <v>350</v>
      </c>
      <c r="B87" s="55" t="s">
        <v>604</v>
      </c>
      <c r="C87" s="73">
        <v>0</v>
      </c>
      <c r="D87" s="74">
        <v>0</v>
      </c>
      <c r="E87" s="251">
        <f t="shared" si="13"/>
        <v>0</v>
      </c>
      <c r="F87" s="73">
        <f>VLOOKUP($A87,'与件データ（生産者価格表示）（分析年価格）'!$A$8:$I$114,6,FALSE)</f>
        <v>0</v>
      </c>
      <c r="G87" s="74">
        <f>VLOOKUP($A87,'与件データ（生産者価格表示）（分析年価格）'!$A$8:$I$114,7,FALSE)</f>
        <v>0</v>
      </c>
      <c r="H87" s="74">
        <f t="shared" si="14"/>
        <v>0</v>
      </c>
      <c r="I87" s="225">
        <f t="shared" si="15"/>
        <v>0</v>
      </c>
      <c r="J87" s="73">
        <f>県産品需要額!C87*$Q87</f>
        <v>0</v>
      </c>
      <c r="K87" s="74">
        <f>県産品需要額!D87*$Q87</f>
        <v>0</v>
      </c>
      <c r="L87" s="74">
        <f t="shared" si="10"/>
        <v>0</v>
      </c>
      <c r="M87" s="73">
        <f>県産品需要額!F87*$Q87</f>
        <v>0</v>
      </c>
      <c r="N87" s="74">
        <f>県産品需要額!G87*$Q87</f>
        <v>0</v>
      </c>
      <c r="O87" s="74">
        <f t="shared" si="11"/>
        <v>0</v>
      </c>
      <c r="P87" s="225">
        <f t="shared" si="12"/>
        <v>0</v>
      </c>
      <c r="Q87" s="169">
        <f t="shared" si="16"/>
        <v>1</v>
      </c>
      <c r="R87" s="427">
        <f>IF($R$8=2015,1,VLOOKUP($A87,デフレータ!$A$5:$I$111,HLOOKUP($R$8,デフレータ!$A$3:$I$112,110,FALSE),FALSE))</f>
        <v>1</v>
      </c>
    </row>
    <row r="88" spans="1:18" s="92" customFormat="1">
      <c r="A88" s="59" t="s">
        <v>351</v>
      </c>
      <c r="B88" s="60" t="s">
        <v>605</v>
      </c>
      <c r="C88" s="75">
        <v>0</v>
      </c>
      <c r="D88" s="245">
        <v>0</v>
      </c>
      <c r="E88" s="252">
        <f t="shared" si="13"/>
        <v>0</v>
      </c>
      <c r="F88" s="75">
        <f>VLOOKUP($A88,'与件データ（生産者価格表示）（分析年価格）'!$A$8:$I$114,6,FALSE)</f>
        <v>0</v>
      </c>
      <c r="G88" s="245">
        <f>VLOOKUP($A88,'与件データ（生産者価格表示）（分析年価格）'!$A$8:$I$114,7,FALSE)</f>
        <v>0</v>
      </c>
      <c r="H88" s="245">
        <f t="shared" si="14"/>
        <v>0</v>
      </c>
      <c r="I88" s="226">
        <f t="shared" si="15"/>
        <v>0</v>
      </c>
      <c r="J88" s="75">
        <f>県産品需要額!C88*$Q88</f>
        <v>0</v>
      </c>
      <c r="K88" s="245">
        <f>県産品需要額!D88*$Q88</f>
        <v>0</v>
      </c>
      <c r="L88" s="245">
        <f t="shared" si="10"/>
        <v>0</v>
      </c>
      <c r="M88" s="75">
        <f>県産品需要額!F88*$Q88</f>
        <v>0</v>
      </c>
      <c r="N88" s="245">
        <f>県産品需要額!G88*$Q88</f>
        <v>0</v>
      </c>
      <c r="O88" s="245">
        <f t="shared" si="11"/>
        <v>0</v>
      </c>
      <c r="P88" s="226">
        <f t="shared" si="12"/>
        <v>0</v>
      </c>
      <c r="Q88" s="170">
        <f t="shared" si="16"/>
        <v>1</v>
      </c>
      <c r="R88" s="428">
        <f>IF($R$8=2015,1,VLOOKUP($A88,デフレータ!$A$5:$I$111,HLOOKUP($R$8,デフレータ!$A$3:$I$112,110,FALSE),FALSE))</f>
        <v>1</v>
      </c>
    </row>
    <row r="89" spans="1:18" s="92" customFormat="1">
      <c r="A89" s="64" t="s">
        <v>352</v>
      </c>
      <c r="B89" s="65" t="s">
        <v>606</v>
      </c>
      <c r="C89" s="76">
        <v>0</v>
      </c>
      <c r="D89" s="246">
        <v>0</v>
      </c>
      <c r="E89" s="253">
        <f t="shared" si="13"/>
        <v>0</v>
      </c>
      <c r="F89" s="76">
        <f>VLOOKUP($A89,'与件データ（生産者価格表示）（分析年価格）'!$A$8:$I$114,6,FALSE)</f>
        <v>0</v>
      </c>
      <c r="G89" s="246">
        <f>VLOOKUP($A89,'与件データ（生産者価格表示）（分析年価格）'!$A$8:$I$114,7,FALSE)</f>
        <v>0</v>
      </c>
      <c r="H89" s="246">
        <f t="shared" si="14"/>
        <v>0</v>
      </c>
      <c r="I89" s="224">
        <f t="shared" si="15"/>
        <v>0</v>
      </c>
      <c r="J89" s="76">
        <f>県産品需要額!C89*$Q89</f>
        <v>0</v>
      </c>
      <c r="K89" s="246">
        <f>県産品需要額!D89*$Q89</f>
        <v>0</v>
      </c>
      <c r="L89" s="246">
        <f t="shared" si="10"/>
        <v>0</v>
      </c>
      <c r="M89" s="76">
        <f>県産品需要額!F89*$Q89</f>
        <v>0</v>
      </c>
      <c r="N89" s="246">
        <f>県産品需要額!G89*$Q89</f>
        <v>0</v>
      </c>
      <c r="O89" s="246">
        <f t="shared" si="11"/>
        <v>0</v>
      </c>
      <c r="P89" s="224">
        <f t="shared" si="12"/>
        <v>0</v>
      </c>
      <c r="Q89" s="171">
        <f t="shared" si="16"/>
        <v>1</v>
      </c>
      <c r="R89" s="429">
        <f>IF($R$8=2015,1,VLOOKUP($A89,デフレータ!$A$5:$I$111,HLOOKUP($R$8,デフレータ!$A$3:$I$112,110,FALSE),FALSE))</f>
        <v>1</v>
      </c>
    </row>
    <row r="90" spans="1:18" s="92" customFormat="1">
      <c r="A90" s="54" t="s">
        <v>353</v>
      </c>
      <c r="B90" s="55" t="s">
        <v>607</v>
      </c>
      <c r="C90" s="73">
        <v>0</v>
      </c>
      <c r="D90" s="74">
        <v>0</v>
      </c>
      <c r="E90" s="251">
        <f t="shared" si="13"/>
        <v>0</v>
      </c>
      <c r="F90" s="73">
        <f>VLOOKUP($A90,'与件データ（生産者価格表示）（分析年価格）'!$A$8:$I$114,6,FALSE)</f>
        <v>0</v>
      </c>
      <c r="G90" s="74">
        <f>VLOOKUP($A90,'与件データ（生産者価格表示）（分析年価格）'!$A$8:$I$114,7,FALSE)</f>
        <v>0</v>
      </c>
      <c r="H90" s="74">
        <f t="shared" si="14"/>
        <v>0</v>
      </c>
      <c r="I90" s="225">
        <f t="shared" si="15"/>
        <v>0</v>
      </c>
      <c r="J90" s="73">
        <f>県産品需要額!C90*$Q90</f>
        <v>0</v>
      </c>
      <c r="K90" s="74">
        <f>県産品需要額!D90*$Q90</f>
        <v>0</v>
      </c>
      <c r="L90" s="74">
        <f t="shared" si="10"/>
        <v>0</v>
      </c>
      <c r="M90" s="73">
        <f>県産品需要額!F90*$Q90</f>
        <v>0</v>
      </c>
      <c r="N90" s="74">
        <f>県産品需要額!G90*$Q90</f>
        <v>0</v>
      </c>
      <c r="O90" s="74">
        <f t="shared" si="11"/>
        <v>0</v>
      </c>
      <c r="P90" s="225">
        <f t="shared" si="12"/>
        <v>0</v>
      </c>
      <c r="Q90" s="169">
        <f t="shared" si="16"/>
        <v>1</v>
      </c>
      <c r="R90" s="427">
        <f>IF($R$8=2015,1,VLOOKUP($A90,デフレータ!$A$5:$I$111,HLOOKUP($R$8,デフレータ!$A$3:$I$112,110,FALSE),FALSE))</f>
        <v>1</v>
      </c>
    </row>
    <row r="91" spans="1:18" s="92" customFormat="1">
      <c r="A91" s="54" t="s">
        <v>354</v>
      </c>
      <c r="B91" s="55" t="s">
        <v>608</v>
      </c>
      <c r="C91" s="73">
        <v>0</v>
      </c>
      <c r="D91" s="74">
        <v>0</v>
      </c>
      <c r="E91" s="251">
        <f t="shared" si="13"/>
        <v>0</v>
      </c>
      <c r="F91" s="73">
        <f>VLOOKUP($A91,'与件データ（生産者価格表示）（分析年価格）'!$A$8:$I$114,6,FALSE)</f>
        <v>0</v>
      </c>
      <c r="G91" s="74">
        <f>VLOOKUP($A91,'与件データ（生産者価格表示）（分析年価格）'!$A$8:$I$114,7,FALSE)</f>
        <v>0</v>
      </c>
      <c r="H91" s="74">
        <f t="shared" si="14"/>
        <v>0</v>
      </c>
      <c r="I91" s="225">
        <f t="shared" si="15"/>
        <v>0</v>
      </c>
      <c r="J91" s="73">
        <f>県産品需要額!C91*$Q91</f>
        <v>0</v>
      </c>
      <c r="K91" s="74">
        <f>県産品需要額!D91*$Q91</f>
        <v>0</v>
      </c>
      <c r="L91" s="74">
        <f t="shared" si="10"/>
        <v>0</v>
      </c>
      <c r="M91" s="73">
        <f>県産品需要額!F91*$Q91</f>
        <v>0</v>
      </c>
      <c r="N91" s="74">
        <f>県産品需要額!G91*$Q91</f>
        <v>0</v>
      </c>
      <c r="O91" s="74">
        <f t="shared" si="11"/>
        <v>0</v>
      </c>
      <c r="P91" s="225">
        <f t="shared" si="12"/>
        <v>0</v>
      </c>
      <c r="Q91" s="169">
        <f t="shared" si="16"/>
        <v>1</v>
      </c>
      <c r="R91" s="427">
        <f>IF($R$8=2015,1,VLOOKUP($A91,デフレータ!$A$5:$I$111,HLOOKUP($R$8,デフレータ!$A$3:$I$112,110,FALSE),FALSE))</f>
        <v>1</v>
      </c>
    </row>
    <row r="92" spans="1:18" s="92" customFormat="1">
      <c r="A92" s="54" t="s">
        <v>355</v>
      </c>
      <c r="B92" s="55" t="s">
        <v>609</v>
      </c>
      <c r="C92" s="73">
        <v>0</v>
      </c>
      <c r="D92" s="74">
        <v>0</v>
      </c>
      <c r="E92" s="251">
        <f t="shared" si="13"/>
        <v>0</v>
      </c>
      <c r="F92" s="73">
        <f>VLOOKUP($A92,'与件データ（生産者価格表示）（分析年価格）'!$A$8:$I$114,6,FALSE)</f>
        <v>0</v>
      </c>
      <c r="G92" s="74">
        <f>VLOOKUP($A92,'与件データ（生産者価格表示）（分析年価格）'!$A$8:$I$114,7,FALSE)</f>
        <v>0</v>
      </c>
      <c r="H92" s="74">
        <f t="shared" si="14"/>
        <v>0</v>
      </c>
      <c r="I92" s="225">
        <f t="shared" si="15"/>
        <v>0</v>
      </c>
      <c r="J92" s="73">
        <f>県産品需要額!C92*$Q92</f>
        <v>0</v>
      </c>
      <c r="K92" s="74">
        <f>県産品需要額!D92*$Q92</f>
        <v>0</v>
      </c>
      <c r="L92" s="74">
        <f t="shared" si="10"/>
        <v>0</v>
      </c>
      <c r="M92" s="73">
        <f>県産品需要額!F92*$Q92</f>
        <v>0</v>
      </c>
      <c r="N92" s="74">
        <f>県産品需要額!G92*$Q92</f>
        <v>0</v>
      </c>
      <c r="O92" s="74">
        <f t="shared" si="11"/>
        <v>0</v>
      </c>
      <c r="P92" s="225">
        <f t="shared" si="12"/>
        <v>0</v>
      </c>
      <c r="Q92" s="169">
        <f t="shared" si="16"/>
        <v>1</v>
      </c>
      <c r="R92" s="427">
        <f>IF($R$8=2015,1,VLOOKUP($A92,デフレータ!$A$5:$I$111,HLOOKUP($R$8,デフレータ!$A$3:$I$112,110,FALSE),FALSE))</f>
        <v>1</v>
      </c>
    </row>
    <row r="93" spans="1:18" s="92" customFormat="1">
      <c r="A93" s="59" t="s">
        <v>356</v>
      </c>
      <c r="B93" s="60" t="s">
        <v>610</v>
      </c>
      <c r="C93" s="75">
        <v>0</v>
      </c>
      <c r="D93" s="245">
        <v>0</v>
      </c>
      <c r="E93" s="252">
        <f t="shared" si="13"/>
        <v>0</v>
      </c>
      <c r="F93" s="75">
        <f>VLOOKUP($A93,'与件データ（生産者価格表示）（分析年価格）'!$A$8:$I$114,6,FALSE)</f>
        <v>0</v>
      </c>
      <c r="G93" s="245">
        <f>VLOOKUP($A93,'与件データ（生産者価格表示）（分析年価格）'!$A$8:$I$114,7,FALSE)</f>
        <v>0</v>
      </c>
      <c r="H93" s="245">
        <f t="shared" si="14"/>
        <v>0</v>
      </c>
      <c r="I93" s="226">
        <f t="shared" si="15"/>
        <v>0</v>
      </c>
      <c r="J93" s="75">
        <f>県産品需要額!C93*$Q93</f>
        <v>0</v>
      </c>
      <c r="K93" s="245">
        <f>県産品需要額!D93*$Q93</f>
        <v>0</v>
      </c>
      <c r="L93" s="245">
        <f t="shared" si="10"/>
        <v>0</v>
      </c>
      <c r="M93" s="75">
        <f>県産品需要額!F93*$Q93</f>
        <v>0</v>
      </c>
      <c r="N93" s="245">
        <f>県産品需要額!G93*$Q93</f>
        <v>0</v>
      </c>
      <c r="O93" s="245">
        <f t="shared" si="11"/>
        <v>0</v>
      </c>
      <c r="P93" s="226">
        <f t="shared" si="12"/>
        <v>0</v>
      </c>
      <c r="Q93" s="170">
        <f t="shared" si="16"/>
        <v>1</v>
      </c>
      <c r="R93" s="428">
        <f>IF($R$8=2015,1,VLOOKUP($A93,デフレータ!$A$5:$I$111,HLOOKUP($R$8,デフレータ!$A$3:$I$112,110,FALSE),FALSE))</f>
        <v>1</v>
      </c>
    </row>
    <row r="94" spans="1:18" s="92" customFormat="1">
      <c r="A94" s="64" t="s">
        <v>357</v>
      </c>
      <c r="B94" s="65" t="s">
        <v>611</v>
      </c>
      <c r="C94" s="76">
        <v>0</v>
      </c>
      <c r="D94" s="246">
        <v>0</v>
      </c>
      <c r="E94" s="253">
        <f t="shared" si="13"/>
        <v>0</v>
      </c>
      <c r="F94" s="76">
        <f>VLOOKUP($A94,'与件データ（生産者価格表示）（分析年価格）'!$A$8:$I$114,6,FALSE)</f>
        <v>0</v>
      </c>
      <c r="G94" s="246">
        <f>VLOOKUP($A94,'与件データ（生産者価格表示）（分析年価格）'!$A$8:$I$114,7,FALSE)</f>
        <v>0</v>
      </c>
      <c r="H94" s="246">
        <f t="shared" si="14"/>
        <v>0</v>
      </c>
      <c r="I94" s="224">
        <f t="shared" si="15"/>
        <v>0</v>
      </c>
      <c r="J94" s="76">
        <f>県産品需要額!C94*$Q94</f>
        <v>0</v>
      </c>
      <c r="K94" s="246">
        <f>県産品需要額!D94*$Q94</f>
        <v>0</v>
      </c>
      <c r="L94" s="246">
        <f t="shared" si="10"/>
        <v>0</v>
      </c>
      <c r="M94" s="76">
        <f>県産品需要額!F94*$Q94</f>
        <v>0</v>
      </c>
      <c r="N94" s="246">
        <f>県産品需要額!G94*$Q94</f>
        <v>0</v>
      </c>
      <c r="O94" s="246">
        <f t="shared" si="11"/>
        <v>0</v>
      </c>
      <c r="P94" s="224">
        <f t="shared" si="12"/>
        <v>0</v>
      </c>
      <c r="Q94" s="171">
        <f t="shared" si="16"/>
        <v>1</v>
      </c>
      <c r="R94" s="429">
        <f>IF($R$8=2015,1,VLOOKUP($A94,デフレータ!$A$5:$I$111,HLOOKUP($R$8,デフレータ!$A$3:$I$112,110,FALSE),FALSE))</f>
        <v>1</v>
      </c>
    </row>
    <row r="95" spans="1:18" s="92" customFormat="1">
      <c r="A95" s="54" t="s">
        <v>358</v>
      </c>
      <c r="B95" s="55" t="s">
        <v>612</v>
      </c>
      <c r="C95" s="73">
        <v>0</v>
      </c>
      <c r="D95" s="74">
        <v>0</v>
      </c>
      <c r="E95" s="251">
        <f t="shared" si="13"/>
        <v>0</v>
      </c>
      <c r="F95" s="73">
        <f>VLOOKUP($A95,'与件データ（生産者価格表示）（分析年価格）'!$A$8:$I$114,6,FALSE)</f>
        <v>0</v>
      </c>
      <c r="G95" s="74">
        <f>VLOOKUP($A95,'与件データ（生産者価格表示）（分析年価格）'!$A$8:$I$114,7,FALSE)</f>
        <v>0</v>
      </c>
      <c r="H95" s="74">
        <f t="shared" si="14"/>
        <v>0</v>
      </c>
      <c r="I95" s="225">
        <f t="shared" si="15"/>
        <v>0</v>
      </c>
      <c r="J95" s="73">
        <f>県産品需要額!C95*$Q95</f>
        <v>0</v>
      </c>
      <c r="K95" s="74">
        <f>県産品需要額!D95*$Q95</f>
        <v>0</v>
      </c>
      <c r="L95" s="74">
        <f t="shared" si="10"/>
        <v>0</v>
      </c>
      <c r="M95" s="73">
        <f>県産品需要額!F95*$Q95</f>
        <v>0</v>
      </c>
      <c r="N95" s="74">
        <f>県産品需要額!G95*$Q95</f>
        <v>0</v>
      </c>
      <c r="O95" s="74">
        <f t="shared" si="11"/>
        <v>0</v>
      </c>
      <c r="P95" s="225">
        <f t="shared" si="12"/>
        <v>0</v>
      </c>
      <c r="Q95" s="169">
        <f t="shared" si="16"/>
        <v>1</v>
      </c>
      <c r="R95" s="427">
        <f>IF($R$8=2015,1,VLOOKUP($A95,デフレータ!$A$5:$I$111,HLOOKUP($R$8,デフレータ!$A$3:$I$112,110,FALSE),FALSE))</f>
        <v>1</v>
      </c>
    </row>
    <row r="96" spans="1:18" s="92" customFormat="1">
      <c r="A96" s="54" t="s">
        <v>359</v>
      </c>
      <c r="B96" s="55" t="s">
        <v>613</v>
      </c>
      <c r="C96" s="73">
        <v>0</v>
      </c>
      <c r="D96" s="74">
        <v>0</v>
      </c>
      <c r="E96" s="251">
        <f t="shared" si="13"/>
        <v>0</v>
      </c>
      <c r="F96" s="73">
        <f>VLOOKUP($A96,'与件データ（生産者価格表示）（分析年価格）'!$A$8:$I$114,6,FALSE)</f>
        <v>0</v>
      </c>
      <c r="G96" s="74">
        <f>VLOOKUP($A96,'与件データ（生産者価格表示）（分析年価格）'!$A$8:$I$114,7,FALSE)</f>
        <v>0</v>
      </c>
      <c r="H96" s="74">
        <f t="shared" si="14"/>
        <v>0</v>
      </c>
      <c r="I96" s="225">
        <f t="shared" si="15"/>
        <v>0</v>
      </c>
      <c r="J96" s="73">
        <f>県産品需要額!C96*$Q96</f>
        <v>0</v>
      </c>
      <c r="K96" s="74">
        <f>県産品需要額!D96*$Q96</f>
        <v>0</v>
      </c>
      <c r="L96" s="74">
        <f t="shared" si="10"/>
        <v>0</v>
      </c>
      <c r="M96" s="73">
        <f>県産品需要額!F96*$Q96</f>
        <v>0</v>
      </c>
      <c r="N96" s="74">
        <f>県産品需要額!G96*$Q96</f>
        <v>0</v>
      </c>
      <c r="O96" s="74">
        <f t="shared" si="11"/>
        <v>0</v>
      </c>
      <c r="P96" s="225">
        <f t="shared" si="12"/>
        <v>0</v>
      </c>
      <c r="Q96" s="169">
        <f t="shared" si="16"/>
        <v>1</v>
      </c>
      <c r="R96" s="427">
        <f>IF($R$8=2015,1,VLOOKUP($A96,デフレータ!$A$5:$I$111,HLOOKUP($R$8,デフレータ!$A$3:$I$112,110,FALSE),FALSE))</f>
        <v>1</v>
      </c>
    </row>
    <row r="97" spans="1:18" s="92" customFormat="1">
      <c r="A97" s="54" t="s">
        <v>360</v>
      </c>
      <c r="B97" s="55" t="s">
        <v>614</v>
      </c>
      <c r="C97" s="73">
        <v>0</v>
      </c>
      <c r="D97" s="74">
        <v>0</v>
      </c>
      <c r="E97" s="251">
        <f t="shared" si="13"/>
        <v>0</v>
      </c>
      <c r="F97" s="73">
        <f>VLOOKUP($A97,'与件データ（生産者価格表示）（分析年価格）'!$A$8:$I$114,6,FALSE)</f>
        <v>0</v>
      </c>
      <c r="G97" s="74">
        <f>VLOOKUP($A97,'与件データ（生産者価格表示）（分析年価格）'!$A$8:$I$114,7,FALSE)</f>
        <v>0</v>
      </c>
      <c r="H97" s="74">
        <f t="shared" si="14"/>
        <v>0</v>
      </c>
      <c r="I97" s="225">
        <f t="shared" si="15"/>
        <v>0</v>
      </c>
      <c r="J97" s="73">
        <f>県産品需要額!C97*$Q97</f>
        <v>0</v>
      </c>
      <c r="K97" s="74">
        <f>県産品需要額!D97*$Q97</f>
        <v>0</v>
      </c>
      <c r="L97" s="74">
        <f t="shared" si="10"/>
        <v>0</v>
      </c>
      <c r="M97" s="73">
        <f>県産品需要額!F97*$Q97</f>
        <v>0</v>
      </c>
      <c r="N97" s="74">
        <f>県産品需要額!G97*$Q97</f>
        <v>0</v>
      </c>
      <c r="O97" s="74">
        <f t="shared" si="11"/>
        <v>0</v>
      </c>
      <c r="P97" s="225">
        <f t="shared" si="12"/>
        <v>0</v>
      </c>
      <c r="Q97" s="169">
        <f t="shared" si="16"/>
        <v>1</v>
      </c>
      <c r="R97" s="427">
        <f>IF($R$8=2015,1,VLOOKUP($A97,デフレータ!$A$5:$I$111,HLOOKUP($R$8,デフレータ!$A$3:$I$112,110,FALSE),FALSE))</f>
        <v>1</v>
      </c>
    </row>
    <row r="98" spans="1:18" s="92" customFormat="1">
      <c r="A98" s="59" t="s">
        <v>361</v>
      </c>
      <c r="B98" s="60" t="s">
        <v>615</v>
      </c>
      <c r="C98" s="75">
        <v>0</v>
      </c>
      <c r="D98" s="245">
        <v>0</v>
      </c>
      <c r="E98" s="252">
        <f t="shared" si="13"/>
        <v>0</v>
      </c>
      <c r="F98" s="75">
        <f>VLOOKUP($A98,'与件データ（生産者価格表示）（分析年価格）'!$A$8:$I$114,6,FALSE)</f>
        <v>0</v>
      </c>
      <c r="G98" s="245">
        <f>VLOOKUP($A98,'与件データ（生産者価格表示）（分析年価格）'!$A$8:$I$114,7,FALSE)</f>
        <v>0</v>
      </c>
      <c r="H98" s="245">
        <f t="shared" si="14"/>
        <v>0</v>
      </c>
      <c r="I98" s="226">
        <f t="shared" si="15"/>
        <v>0</v>
      </c>
      <c r="J98" s="75">
        <f>県産品需要額!C98*$Q98</f>
        <v>0</v>
      </c>
      <c r="K98" s="245">
        <f>県産品需要額!D98*$Q98</f>
        <v>0</v>
      </c>
      <c r="L98" s="245">
        <f t="shared" si="10"/>
        <v>0</v>
      </c>
      <c r="M98" s="75">
        <f>県産品需要額!F98*$Q98</f>
        <v>0</v>
      </c>
      <c r="N98" s="245">
        <f>県産品需要額!G98*$Q98</f>
        <v>0</v>
      </c>
      <c r="O98" s="245">
        <f t="shared" si="11"/>
        <v>0</v>
      </c>
      <c r="P98" s="226">
        <f t="shared" si="12"/>
        <v>0</v>
      </c>
      <c r="Q98" s="170">
        <f t="shared" si="16"/>
        <v>1</v>
      </c>
      <c r="R98" s="428">
        <f>IF($R$8=2015,1,VLOOKUP($A98,デフレータ!$A$5:$I$111,HLOOKUP($R$8,デフレータ!$A$3:$I$112,110,FALSE),FALSE))</f>
        <v>1</v>
      </c>
    </row>
    <row r="99" spans="1:18" s="92" customFormat="1">
      <c r="A99" s="64" t="s">
        <v>362</v>
      </c>
      <c r="B99" s="65" t="s">
        <v>777</v>
      </c>
      <c r="C99" s="76">
        <v>0</v>
      </c>
      <c r="D99" s="246">
        <v>0</v>
      </c>
      <c r="E99" s="253">
        <f t="shared" si="13"/>
        <v>0</v>
      </c>
      <c r="F99" s="76">
        <f>VLOOKUP($A99,'与件データ（生産者価格表示）（分析年価格）'!$A$8:$I$114,6,FALSE)</f>
        <v>0</v>
      </c>
      <c r="G99" s="246">
        <f>VLOOKUP($A99,'与件データ（生産者価格表示）（分析年価格）'!$A$8:$I$114,7,FALSE)</f>
        <v>0</v>
      </c>
      <c r="H99" s="246">
        <f t="shared" si="14"/>
        <v>0</v>
      </c>
      <c r="I99" s="224">
        <f t="shared" si="15"/>
        <v>0</v>
      </c>
      <c r="J99" s="76">
        <f>県産品需要額!C99*$Q99</f>
        <v>0</v>
      </c>
      <c r="K99" s="246">
        <f>県産品需要額!D99*$Q99</f>
        <v>0</v>
      </c>
      <c r="L99" s="246">
        <f t="shared" si="10"/>
        <v>0</v>
      </c>
      <c r="M99" s="76">
        <f>県産品需要額!F99*$Q99</f>
        <v>0</v>
      </c>
      <c r="N99" s="246">
        <f>県産品需要額!G99*$Q99</f>
        <v>0</v>
      </c>
      <c r="O99" s="246">
        <f t="shared" si="11"/>
        <v>0</v>
      </c>
      <c r="P99" s="224">
        <f t="shared" si="12"/>
        <v>0</v>
      </c>
      <c r="Q99" s="171">
        <f t="shared" si="16"/>
        <v>1</v>
      </c>
      <c r="R99" s="429">
        <f>IF($R$8=2015,1,VLOOKUP($A99,デフレータ!$A$5:$I$111,HLOOKUP($R$8,デフレータ!$A$3:$I$112,110,FALSE),FALSE))</f>
        <v>1</v>
      </c>
    </row>
    <row r="100" spans="1:18" s="92" customFormat="1">
      <c r="A100" s="54" t="s">
        <v>363</v>
      </c>
      <c r="B100" s="55" t="s">
        <v>776</v>
      </c>
      <c r="C100" s="73">
        <v>0</v>
      </c>
      <c r="D100" s="74">
        <v>0</v>
      </c>
      <c r="E100" s="251">
        <f t="shared" si="13"/>
        <v>0</v>
      </c>
      <c r="F100" s="73">
        <f>VLOOKUP($A100,'与件データ（生産者価格表示）（分析年価格）'!$A$8:$I$114,6,FALSE)</f>
        <v>0</v>
      </c>
      <c r="G100" s="74">
        <f>VLOOKUP($A100,'与件データ（生産者価格表示）（分析年価格）'!$A$8:$I$114,7,FALSE)</f>
        <v>0</v>
      </c>
      <c r="H100" s="74">
        <f t="shared" si="14"/>
        <v>0</v>
      </c>
      <c r="I100" s="225">
        <f t="shared" si="15"/>
        <v>0</v>
      </c>
      <c r="J100" s="73">
        <f>県産品需要額!C100*$Q100</f>
        <v>0</v>
      </c>
      <c r="K100" s="74">
        <f>県産品需要額!D100*$Q100</f>
        <v>0</v>
      </c>
      <c r="L100" s="74">
        <f t="shared" si="10"/>
        <v>0</v>
      </c>
      <c r="M100" s="73">
        <f>県産品需要額!F100*$Q100</f>
        <v>0</v>
      </c>
      <c r="N100" s="74">
        <f>県産品需要額!G100*$Q100</f>
        <v>0</v>
      </c>
      <c r="O100" s="74">
        <f t="shared" si="11"/>
        <v>0</v>
      </c>
      <c r="P100" s="225">
        <f t="shared" si="12"/>
        <v>0</v>
      </c>
      <c r="Q100" s="169">
        <f t="shared" si="16"/>
        <v>1</v>
      </c>
      <c r="R100" s="427">
        <f>IF($R$8=2015,1,VLOOKUP($A100,デフレータ!$A$5:$I$111,HLOOKUP($R$8,デフレータ!$A$3:$I$112,110,FALSE),FALSE))</f>
        <v>1</v>
      </c>
    </row>
    <row r="101" spans="1:18" s="92" customFormat="1">
      <c r="A101" s="54" t="s">
        <v>364</v>
      </c>
      <c r="B101" s="55" t="s">
        <v>618</v>
      </c>
      <c r="C101" s="73">
        <v>0</v>
      </c>
      <c r="D101" s="74">
        <v>0</v>
      </c>
      <c r="E101" s="251">
        <f t="shared" si="13"/>
        <v>0</v>
      </c>
      <c r="F101" s="73">
        <f>VLOOKUP($A101,'与件データ（生産者価格表示）（分析年価格）'!$A$8:$I$114,6,FALSE)</f>
        <v>0</v>
      </c>
      <c r="G101" s="74">
        <f>VLOOKUP($A101,'与件データ（生産者価格表示）（分析年価格）'!$A$8:$I$114,7,FALSE)</f>
        <v>0</v>
      </c>
      <c r="H101" s="74">
        <f t="shared" si="14"/>
        <v>0</v>
      </c>
      <c r="I101" s="225">
        <f t="shared" si="15"/>
        <v>0</v>
      </c>
      <c r="J101" s="73">
        <f>県産品需要額!C101*$Q101</f>
        <v>0</v>
      </c>
      <c r="K101" s="74">
        <f>県産品需要額!D101*$Q101</f>
        <v>0</v>
      </c>
      <c r="L101" s="74">
        <f t="shared" si="10"/>
        <v>0</v>
      </c>
      <c r="M101" s="73">
        <f>県産品需要額!F101*$Q101</f>
        <v>0</v>
      </c>
      <c r="N101" s="74">
        <f>県産品需要額!G101*$Q101</f>
        <v>0</v>
      </c>
      <c r="O101" s="74">
        <f t="shared" si="11"/>
        <v>0</v>
      </c>
      <c r="P101" s="225">
        <f t="shared" si="12"/>
        <v>0</v>
      </c>
      <c r="Q101" s="169">
        <f t="shared" si="16"/>
        <v>1</v>
      </c>
      <c r="R101" s="427">
        <f>IF($R$8=2015,1,VLOOKUP($A101,デフレータ!$A$5:$I$111,HLOOKUP($R$8,デフレータ!$A$3:$I$112,110,FALSE),FALSE))</f>
        <v>1</v>
      </c>
    </row>
    <row r="102" spans="1:18" s="92" customFormat="1">
      <c r="A102" s="54" t="s">
        <v>365</v>
      </c>
      <c r="B102" s="55" t="s">
        <v>619</v>
      </c>
      <c r="C102" s="73">
        <v>0</v>
      </c>
      <c r="D102" s="74">
        <v>0</v>
      </c>
      <c r="E102" s="251">
        <f t="shared" si="13"/>
        <v>0</v>
      </c>
      <c r="F102" s="73">
        <f>VLOOKUP($A102,'与件データ（生産者価格表示）（分析年価格）'!$A$8:$I$114,6,FALSE)</f>
        <v>0</v>
      </c>
      <c r="G102" s="74">
        <f>VLOOKUP($A102,'与件データ（生産者価格表示）（分析年価格）'!$A$8:$I$114,7,FALSE)</f>
        <v>0</v>
      </c>
      <c r="H102" s="74">
        <f t="shared" si="14"/>
        <v>0</v>
      </c>
      <c r="I102" s="225">
        <f t="shared" si="15"/>
        <v>0</v>
      </c>
      <c r="J102" s="73">
        <f>県産品需要額!C102*$Q102</f>
        <v>0</v>
      </c>
      <c r="K102" s="74">
        <f>県産品需要額!D102*$Q102</f>
        <v>0</v>
      </c>
      <c r="L102" s="74">
        <f t="shared" si="10"/>
        <v>0</v>
      </c>
      <c r="M102" s="73">
        <f>県産品需要額!F102*$Q102</f>
        <v>0</v>
      </c>
      <c r="N102" s="74">
        <f>県産品需要額!G102*$Q102</f>
        <v>0</v>
      </c>
      <c r="O102" s="74">
        <f t="shared" si="11"/>
        <v>0</v>
      </c>
      <c r="P102" s="225">
        <f t="shared" si="12"/>
        <v>0</v>
      </c>
      <c r="Q102" s="169">
        <f t="shared" si="16"/>
        <v>1</v>
      </c>
      <c r="R102" s="427">
        <f>IF($R$8=2015,1,VLOOKUP($A102,デフレータ!$A$5:$I$111,HLOOKUP($R$8,デフレータ!$A$3:$I$112,110,FALSE),FALSE))</f>
        <v>1</v>
      </c>
    </row>
    <row r="103" spans="1:18" s="92" customFormat="1">
      <c r="A103" s="59" t="s">
        <v>366</v>
      </c>
      <c r="B103" s="60" t="s">
        <v>620</v>
      </c>
      <c r="C103" s="75">
        <v>0</v>
      </c>
      <c r="D103" s="245">
        <v>0</v>
      </c>
      <c r="E103" s="252">
        <f t="shared" si="13"/>
        <v>0</v>
      </c>
      <c r="F103" s="75">
        <f>VLOOKUP($A103,'与件データ（生産者価格表示）（分析年価格）'!$A$8:$I$114,6,FALSE)</f>
        <v>0</v>
      </c>
      <c r="G103" s="245">
        <f>VLOOKUP($A103,'与件データ（生産者価格表示）（分析年価格）'!$A$8:$I$114,7,FALSE)</f>
        <v>0</v>
      </c>
      <c r="H103" s="245">
        <f t="shared" si="14"/>
        <v>0</v>
      </c>
      <c r="I103" s="226">
        <f t="shared" si="15"/>
        <v>0</v>
      </c>
      <c r="J103" s="75">
        <f>県産品需要額!C103*$Q103</f>
        <v>0</v>
      </c>
      <c r="K103" s="245">
        <f>県産品需要額!D103*$Q103</f>
        <v>0</v>
      </c>
      <c r="L103" s="245">
        <f t="shared" si="10"/>
        <v>0</v>
      </c>
      <c r="M103" s="75">
        <f>県産品需要額!F103*$Q103</f>
        <v>0</v>
      </c>
      <c r="N103" s="245">
        <f>県産品需要額!G103*$Q103</f>
        <v>0</v>
      </c>
      <c r="O103" s="245">
        <f t="shared" si="11"/>
        <v>0</v>
      </c>
      <c r="P103" s="226">
        <f t="shared" si="12"/>
        <v>0</v>
      </c>
      <c r="Q103" s="170">
        <f t="shared" si="16"/>
        <v>1</v>
      </c>
      <c r="R103" s="428">
        <f>IF($R$8=2015,1,VLOOKUP($A103,デフレータ!$A$5:$I$111,HLOOKUP($R$8,デフレータ!$A$3:$I$112,110,FALSE),FALSE))</f>
        <v>1</v>
      </c>
    </row>
    <row r="104" spans="1:18" s="92" customFormat="1">
      <c r="A104" s="64" t="s">
        <v>367</v>
      </c>
      <c r="B104" s="65" t="s">
        <v>775</v>
      </c>
      <c r="C104" s="76">
        <v>0</v>
      </c>
      <c r="D104" s="246">
        <v>0</v>
      </c>
      <c r="E104" s="253">
        <f t="shared" si="13"/>
        <v>0</v>
      </c>
      <c r="F104" s="76">
        <f>VLOOKUP($A104,'与件データ（生産者価格表示）（分析年価格）'!$A$8:$I$114,6,FALSE)</f>
        <v>0</v>
      </c>
      <c r="G104" s="246">
        <f>VLOOKUP($A104,'与件データ（生産者価格表示）（分析年価格）'!$A$8:$I$114,7,FALSE)</f>
        <v>0</v>
      </c>
      <c r="H104" s="246">
        <f t="shared" si="14"/>
        <v>0</v>
      </c>
      <c r="I104" s="224">
        <f t="shared" si="15"/>
        <v>0</v>
      </c>
      <c r="J104" s="76">
        <f>県産品需要額!C104*$Q104</f>
        <v>0</v>
      </c>
      <c r="K104" s="246">
        <f>県産品需要額!D104*$Q104</f>
        <v>0</v>
      </c>
      <c r="L104" s="246">
        <f t="shared" ref="L104:L115" si="17">SUM(J104:K104)</f>
        <v>0</v>
      </c>
      <c r="M104" s="76">
        <f>県産品需要額!F104*$Q104</f>
        <v>0</v>
      </c>
      <c r="N104" s="246">
        <f>県産品需要額!G104*$Q104</f>
        <v>0</v>
      </c>
      <c r="O104" s="246">
        <f t="shared" ref="O104:O115" si="18">SUM(M104:N104)</f>
        <v>0</v>
      </c>
      <c r="P104" s="224">
        <f t="shared" ref="P104:P115" si="19">SUM(L104,O104)</f>
        <v>0</v>
      </c>
      <c r="Q104" s="171">
        <f t="shared" si="16"/>
        <v>1</v>
      </c>
      <c r="R104" s="429">
        <f>IF($R$8=2015,1,VLOOKUP($A104,デフレータ!$A$5:$I$111,HLOOKUP($R$8,デフレータ!$A$3:$I$112,110,FALSE),FALSE))</f>
        <v>1</v>
      </c>
    </row>
    <row r="105" spans="1:18" s="92" customFormat="1">
      <c r="A105" s="54" t="s">
        <v>368</v>
      </c>
      <c r="B105" s="55" t="s">
        <v>621</v>
      </c>
      <c r="C105" s="73">
        <v>0</v>
      </c>
      <c r="D105" s="74">
        <v>0</v>
      </c>
      <c r="E105" s="251">
        <f t="shared" si="13"/>
        <v>0</v>
      </c>
      <c r="F105" s="73">
        <f>VLOOKUP($A105,'与件データ（生産者価格表示）（分析年価格）'!$A$8:$I$114,6,FALSE)</f>
        <v>0</v>
      </c>
      <c r="G105" s="74">
        <f>VLOOKUP($A105,'与件データ（生産者価格表示）（分析年価格）'!$A$8:$I$114,7,FALSE)</f>
        <v>0</v>
      </c>
      <c r="H105" s="74">
        <f t="shared" si="14"/>
        <v>0</v>
      </c>
      <c r="I105" s="225">
        <f t="shared" si="15"/>
        <v>0</v>
      </c>
      <c r="J105" s="73">
        <f>県産品需要額!C105*$Q105</f>
        <v>0</v>
      </c>
      <c r="K105" s="74">
        <f>県産品需要額!D105*$Q105</f>
        <v>0</v>
      </c>
      <c r="L105" s="74">
        <f t="shared" si="17"/>
        <v>0</v>
      </c>
      <c r="M105" s="73">
        <f>県産品需要額!F105*$Q105</f>
        <v>0</v>
      </c>
      <c r="N105" s="74">
        <f>県産品需要額!G105*$Q105</f>
        <v>0</v>
      </c>
      <c r="O105" s="74">
        <f t="shared" si="18"/>
        <v>0</v>
      </c>
      <c r="P105" s="225">
        <f t="shared" si="19"/>
        <v>0</v>
      </c>
      <c r="Q105" s="169">
        <f t="shared" si="16"/>
        <v>1</v>
      </c>
      <c r="R105" s="427">
        <f>IF($R$8=2015,1,VLOOKUP($A105,デフレータ!$A$5:$I$111,HLOOKUP($R$8,デフレータ!$A$3:$I$112,110,FALSE),FALSE))</f>
        <v>1</v>
      </c>
    </row>
    <row r="106" spans="1:18" s="92" customFormat="1">
      <c r="A106" s="54" t="s">
        <v>369</v>
      </c>
      <c r="B106" s="55" t="s">
        <v>622</v>
      </c>
      <c r="C106" s="73">
        <v>0</v>
      </c>
      <c r="D106" s="74">
        <v>0</v>
      </c>
      <c r="E106" s="251">
        <f t="shared" si="13"/>
        <v>0</v>
      </c>
      <c r="F106" s="73">
        <f>VLOOKUP($A106,'与件データ（生産者価格表示）（分析年価格）'!$A$8:$I$114,6,FALSE)</f>
        <v>0</v>
      </c>
      <c r="G106" s="74">
        <f>VLOOKUP($A106,'与件データ（生産者価格表示）（分析年価格）'!$A$8:$I$114,7,FALSE)</f>
        <v>0</v>
      </c>
      <c r="H106" s="74">
        <f t="shared" si="14"/>
        <v>0</v>
      </c>
      <c r="I106" s="225">
        <f t="shared" si="15"/>
        <v>0</v>
      </c>
      <c r="J106" s="73">
        <f>県産品需要額!C106*$Q106</f>
        <v>0</v>
      </c>
      <c r="K106" s="74">
        <f>県産品需要額!D106*$Q106</f>
        <v>0</v>
      </c>
      <c r="L106" s="74">
        <f t="shared" si="17"/>
        <v>0</v>
      </c>
      <c r="M106" s="73">
        <f>県産品需要額!F106*$Q106</f>
        <v>0</v>
      </c>
      <c r="N106" s="74">
        <f>県産品需要額!G106*$Q106</f>
        <v>0</v>
      </c>
      <c r="O106" s="74">
        <f t="shared" si="18"/>
        <v>0</v>
      </c>
      <c r="P106" s="225">
        <f t="shared" si="19"/>
        <v>0</v>
      </c>
      <c r="Q106" s="169">
        <f t="shared" si="16"/>
        <v>1</v>
      </c>
      <c r="R106" s="427">
        <f>IF($R$8=2015,1,VLOOKUP($A106,デフレータ!$A$5:$I$111,HLOOKUP($R$8,デフレータ!$A$3:$I$112,110,FALSE),FALSE))</f>
        <v>1</v>
      </c>
    </row>
    <row r="107" spans="1:18" s="92" customFormat="1">
      <c r="A107" s="54" t="s">
        <v>370</v>
      </c>
      <c r="B107" s="55" t="s">
        <v>623</v>
      </c>
      <c r="C107" s="73">
        <v>0</v>
      </c>
      <c r="D107" s="74">
        <v>0</v>
      </c>
      <c r="E107" s="251">
        <f t="shared" si="13"/>
        <v>0</v>
      </c>
      <c r="F107" s="73">
        <f>VLOOKUP($A107,'与件データ（生産者価格表示）（分析年価格）'!$A$8:$I$114,6,FALSE)</f>
        <v>0</v>
      </c>
      <c r="G107" s="74">
        <f>VLOOKUP($A107,'与件データ（生産者価格表示）（分析年価格）'!$A$8:$I$114,7,FALSE)</f>
        <v>0</v>
      </c>
      <c r="H107" s="74">
        <f t="shared" si="14"/>
        <v>0</v>
      </c>
      <c r="I107" s="225">
        <f t="shared" si="15"/>
        <v>0</v>
      </c>
      <c r="J107" s="73">
        <f>県産品需要額!C107*$Q107</f>
        <v>0</v>
      </c>
      <c r="K107" s="74">
        <f>県産品需要額!D107*$Q107</f>
        <v>0</v>
      </c>
      <c r="L107" s="74">
        <f t="shared" si="17"/>
        <v>0</v>
      </c>
      <c r="M107" s="73">
        <f>県産品需要額!F107*$Q107</f>
        <v>0</v>
      </c>
      <c r="N107" s="74">
        <f>県産品需要額!G107*$Q107</f>
        <v>0</v>
      </c>
      <c r="O107" s="74">
        <f t="shared" si="18"/>
        <v>0</v>
      </c>
      <c r="P107" s="225">
        <f t="shared" si="19"/>
        <v>0</v>
      </c>
      <c r="Q107" s="169">
        <f t="shared" si="16"/>
        <v>1</v>
      </c>
      <c r="R107" s="427">
        <f>IF($R$8=2015,1,VLOOKUP($A107,デフレータ!$A$5:$I$111,HLOOKUP($R$8,デフレータ!$A$3:$I$112,110,FALSE),FALSE))</f>
        <v>1</v>
      </c>
    </row>
    <row r="108" spans="1:18" s="92" customFormat="1">
      <c r="A108" s="59" t="s">
        <v>371</v>
      </c>
      <c r="B108" s="60" t="s">
        <v>624</v>
      </c>
      <c r="C108" s="75">
        <v>0</v>
      </c>
      <c r="D108" s="245">
        <v>0</v>
      </c>
      <c r="E108" s="252">
        <f t="shared" si="13"/>
        <v>0</v>
      </c>
      <c r="F108" s="75">
        <f>VLOOKUP($A108,'与件データ（生産者価格表示）（分析年価格）'!$A$8:$I$114,6,FALSE)</f>
        <v>0</v>
      </c>
      <c r="G108" s="245">
        <f>VLOOKUP($A108,'与件データ（生産者価格表示）（分析年価格）'!$A$8:$I$114,7,FALSE)</f>
        <v>0</v>
      </c>
      <c r="H108" s="245">
        <f t="shared" si="14"/>
        <v>0</v>
      </c>
      <c r="I108" s="226">
        <f t="shared" si="15"/>
        <v>0</v>
      </c>
      <c r="J108" s="75">
        <f>県産品需要額!C108*$Q108</f>
        <v>0</v>
      </c>
      <c r="K108" s="245">
        <f>県産品需要額!D108*$Q108</f>
        <v>0</v>
      </c>
      <c r="L108" s="245">
        <f t="shared" si="17"/>
        <v>0</v>
      </c>
      <c r="M108" s="75">
        <f>県産品需要額!F108*$Q108</f>
        <v>0</v>
      </c>
      <c r="N108" s="245">
        <f>県産品需要額!G108*$Q108</f>
        <v>0</v>
      </c>
      <c r="O108" s="245">
        <f t="shared" si="18"/>
        <v>0</v>
      </c>
      <c r="P108" s="226">
        <f t="shared" si="19"/>
        <v>0</v>
      </c>
      <c r="Q108" s="170">
        <f t="shared" si="16"/>
        <v>1</v>
      </c>
      <c r="R108" s="428">
        <f>IF($R$8=2015,1,VLOOKUP($A108,デフレータ!$A$5:$I$111,HLOOKUP($R$8,デフレータ!$A$3:$I$112,110,FALSE),FALSE))</f>
        <v>1</v>
      </c>
    </row>
    <row r="109" spans="1:18" s="92" customFormat="1">
      <c r="A109" s="64" t="s">
        <v>372</v>
      </c>
      <c r="B109" s="65" t="s">
        <v>625</v>
      </c>
      <c r="C109" s="76">
        <v>0</v>
      </c>
      <c r="D109" s="246">
        <v>0</v>
      </c>
      <c r="E109" s="253">
        <f t="shared" si="13"/>
        <v>0</v>
      </c>
      <c r="F109" s="76">
        <f>VLOOKUP($A109,'与件データ（生産者価格表示）（分析年価格）'!$A$8:$I$114,6,FALSE)</f>
        <v>0</v>
      </c>
      <c r="G109" s="246">
        <f>VLOOKUP($A109,'与件データ（生産者価格表示）（分析年価格）'!$A$8:$I$114,7,FALSE)</f>
        <v>0</v>
      </c>
      <c r="H109" s="246">
        <f t="shared" si="14"/>
        <v>0</v>
      </c>
      <c r="I109" s="224">
        <f t="shared" si="15"/>
        <v>0</v>
      </c>
      <c r="J109" s="76">
        <f>県産品需要額!C109*$Q109</f>
        <v>0</v>
      </c>
      <c r="K109" s="246">
        <f>県産品需要額!D109*$Q109</f>
        <v>0</v>
      </c>
      <c r="L109" s="246">
        <f t="shared" si="17"/>
        <v>0</v>
      </c>
      <c r="M109" s="76">
        <f>県産品需要額!F109*$Q109</f>
        <v>0</v>
      </c>
      <c r="N109" s="246">
        <f>県産品需要額!G109*$Q109</f>
        <v>0</v>
      </c>
      <c r="O109" s="246">
        <f t="shared" si="18"/>
        <v>0</v>
      </c>
      <c r="P109" s="224">
        <f t="shared" si="19"/>
        <v>0</v>
      </c>
      <c r="Q109" s="171">
        <f t="shared" si="16"/>
        <v>1</v>
      </c>
      <c r="R109" s="429">
        <f>IF($R$8=2015,1,VLOOKUP($A109,デフレータ!$A$5:$I$111,HLOOKUP($R$8,デフレータ!$A$3:$I$112,110,FALSE),FALSE))</f>
        <v>1</v>
      </c>
    </row>
    <row r="110" spans="1:18" s="92" customFormat="1">
      <c r="A110" s="54" t="s">
        <v>373</v>
      </c>
      <c r="B110" s="55" t="s">
        <v>626</v>
      </c>
      <c r="C110" s="73">
        <v>0</v>
      </c>
      <c r="D110" s="74">
        <v>0</v>
      </c>
      <c r="E110" s="251">
        <f t="shared" si="13"/>
        <v>0</v>
      </c>
      <c r="F110" s="73">
        <f>VLOOKUP($A110,'与件データ（生産者価格表示）（分析年価格）'!$A$8:$I$114,6,FALSE)</f>
        <v>0</v>
      </c>
      <c r="G110" s="74">
        <f>VLOOKUP($A110,'与件データ（生産者価格表示）（分析年価格）'!$A$8:$I$114,7,FALSE)</f>
        <v>0</v>
      </c>
      <c r="H110" s="74">
        <f t="shared" si="14"/>
        <v>0</v>
      </c>
      <c r="I110" s="225">
        <f t="shared" si="15"/>
        <v>0</v>
      </c>
      <c r="J110" s="73">
        <f>県産品需要額!C110*$Q110</f>
        <v>0</v>
      </c>
      <c r="K110" s="74">
        <f>県産品需要額!D110*$Q110</f>
        <v>0</v>
      </c>
      <c r="L110" s="74">
        <f t="shared" si="17"/>
        <v>0</v>
      </c>
      <c r="M110" s="73">
        <f>県産品需要額!F110*$Q110</f>
        <v>0</v>
      </c>
      <c r="N110" s="74">
        <f>県産品需要額!G110*$Q110</f>
        <v>0</v>
      </c>
      <c r="O110" s="74">
        <f t="shared" si="18"/>
        <v>0</v>
      </c>
      <c r="P110" s="225">
        <f t="shared" si="19"/>
        <v>0</v>
      </c>
      <c r="Q110" s="169">
        <f t="shared" si="16"/>
        <v>1</v>
      </c>
      <c r="R110" s="427">
        <f>IF($R$8=2015,1,VLOOKUP($A110,デフレータ!$A$5:$I$111,HLOOKUP($R$8,デフレータ!$A$3:$I$112,110,FALSE),FALSE))</f>
        <v>1</v>
      </c>
    </row>
    <row r="111" spans="1:18" s="92" customFormat="1">
      <c r="A111" s="54" t="s">
        <v>374</v>
      </c>
      <c r="B111" s="55" t="s">
        <v>627</v>
      </c>
      <c r="C111" s="73">
        <v>0</v>
      </c>
      <c r="D111" s="74">
        <v>0</v>
      </c>
      <c r="E111" s="251">
        <f t="shared" si="13"/>
        <v>0</v>
      </c>
      <c r="F111" s="73">
        <f>VLOOKUP($A111,'与件データ（生産者価格表示）（分析年価格）'!$A$8:$I$114,6,FALSE)</f>
        <v>0</v>
      </c>
      <c r="G111" s="74">
        <f>VLOOKUP($A111,'与件データ（生産者価格表示）（分析年価格）'!$A$8:$I$114,7,FALSE)</f>
        <v>0</v>
      </c>
      <c r="H111" s="74">
        <f t="shared" si="14"/>
        <v>0</v>
      </c>
      <c r="I111" s="225">
        <f t="shared" si="15"/>
        <v>0</v>
      </c>
      <c r="J111" s="73">
        <f>県産品需要額!C111*$Q111</f>
        <v>0</v>
      </c>
      <c r="K111" s="74">
        <f>県産品需要額!D111*$Q111</f>
        <v>0</v>
      </c>
      <c r="L111" s="74">
        <f t="shared" si="17"/>
        <v>0</v>
      </c>
      <c r="M111" s="73">
        <f>県産品需要額!F111*$Q111</f>
        <v>0</v>
      </c>
      <c r="N111" s="74">
        <f>県産品需要額!G111*$Q111</f>
        <v>0</v>
      </c>
      <c r="O111" s="74">
        <f t="shared" si="18"/>
        <v>0</v>
      </c>
      <c r="P111" s="225">
        <f t="shared" si="19"/>
        <v>0</v>
      </c>
      <c r="Q111" s="169">
        <f t="shared" si="16"/>
        <v>1</v>
      </c>
      <c r="R111" s="427">
        <f>IF($R$8=2015,1,VLOOKUP($A111,デフレータ!$A$5:$I$111,HLOOKUP($R$8,デフレータ!$A$3:$I$112,110,FALSE),FALSE))</f>
        <v>1</v>
      </c>
    </row>
    <row r="112" spans="1:18" s="92" customFormat="1">
      <c r="A112" s="54" t="s">
        <v>375</v>
      </c>
      <c r="B112" s="55" t="s">
        <v>628</v>
      </c>
      <c r="C112" s="73">
        <v>0</v>
      </c>
      <c r="D112" s="74">
        <v>0</v>
      </c>
      <c r="E112" s="251">
        <f t="shared" si="13"/>
        <v>0</v>
      </c>
      <c r="F112" s="73">
        <f>VLOOKUP($A112,'与件データ（生産者価格表示）（分析年価格）'!$A$8:$I$114,6,FALSE)</f>
        <v>0</v>
      </c>
      <c r="G112" s="74">
        <f>VLOOKUP($A112,'与件データ（生産者価格表示）（分析年価格）'!$A$8:$I$114,7,FALSE)</f>
        <v>0</v>
      </c>
      <c r="H112" s="74">
        <f t="shared" si="14"/>
        <v>0</v>
      </c>
      <c r="I112" s="225">
        <f t="shared" si="15"/>
        <v>0</v>
      </c>
      <c r="J112" s="73">
        <f>県産品需要額!C112*$Q112</f>
        <v>0</v>
      </c>
      <c r="K112" s="74">
        <f>県産品需要額!D112*$Q112</f>
        <v>0</v>
      </c>
      <c r="L112" s="74">
        <f t="shared" si="17"/>
        <v>0</v>
      </c>
      <c r="M112" s="73">
        <f>県産品需要額!F112*$Q112</f>
        <v>0</v>
      </c>
      <c r="N112" s="74">
        <f>県産品需要額!G112*$Q112</f>
        <v>0</v>
      </c>
      <c r="O112" s="74">
        <f t="shared" si="18"/>
        <v>0</v>
      </c>
      <c r="P112" s="225">
        <f t="shared" si="19"/>
        <v>0</v>
      </c>
      <c r="Q112" s="169">
        <f t="shared" si="16"/>
        <v>1</v>
      </c>
      <c r="R112" s="427">
        <f>IF($R$8=2015,1,VLOOKUP($A112,デフレータ!$A$5:$I$111,HLOOKUP($R$8,デフレータ!$A$3:$I$112,110,FALSE),FALSE))</f>
        <v>1</v>
      </c>
    </row>
    <row r="113" spans="1:18" s="92" customFormat="1">
      <c r="A113" s="54" t="s">
        <v>376</v>
      </c>
      <c r="B113" s="55" t="s">
        <v>629</v>
      </c>
      <c r="C113" s="73">
        <v>0</v>
      </c>
      <c r="D113" s="74">
        <v>0</v>
      </c>
      <c r="E113" s="251">
        <f t="shared" si="13"/>
        <v>0</v>
      </c>
      <c r="F113" s="73">
        <f>VLOOKUP($A113,'与件データ（生産者価格表示）（分析年価格）'!$A$8:$I$114,6,FALSE)</f>
        <v>0</v>
      </c>
      <c r="G113" s="74">
        <f>VLOOKUP($A113,'与件データ（生産者価格表示）（分析年価格）'!$A$8:$I$114,7,FALSE)</f>
        <v>0</v>
      </c>
      <c r="H113" s="74">
        <f t="shared" si="14"/>
        <v>0</v>
      </c>
      <c r="I113" s="225">
        <f t="shared" si="15"/>
        <v>0</v>
      </c>
      <c r="J113" s="73">
        <f>県産品需要額!C113*$Q113</f>
        <v>0</v>
      </c>
      <c r="K113" s="74">
        <f>県産品需要額!D113*$Q113</f>
        <v>0</v>
      </c>
      <c r="L113" s="74">
        <f t="shared" si="17"/>
        <v>0</v>
      </c>
      <c r="M113" s="73">
        <f>県産品需要額!F113*$Q113</f>
        <v>0</v>
      </c>
      <c r="N113" s="74">
        <f>県産品需要額!G113*$Q113</f>
        <v>0</v>
      </c>
      <c r="O113" s="74">
        <f t="shared" si="18"/>
        <v>0</v>
      </c>
      <c r="P113" s="225">
        <f t="shared" si="19"/>
        <v>0</v>
      </c>
      <c r="Q113" s="169">
        <f t="shared" si="16"/>
        <v>1</v>
      </c>
      <c r="R113" s="427">
        <f>IF($R$8=2015,1,VLOOKUP($A113,デフレータ!$A$5:$I$111,HLOOKUP($R$8,デフレータ!$A$3:$I$112,110,FALSE),FALSE))</f>
        <v>1</v>
      </c>
    </row>
    <row r="114" spans="1:18" s="92" customFormat="1">
      <c r="A114" s="184" t="s">
        <v>377</v>
      </c>
      <c r="B114" s="185" t="s">
        <v>630</v>
      </c>
      <c r="C114" s="76">
        <v>0</v>
      </c>
      <c r="D114" s="246">
        <v>0</v>
      </c>
      <c r="E114" s="253">
        <f t="shared" si="13"/>
        <v>0</v>
      </c>
      <c r="F114" s="76">
        <f>VLOOKUP($A114,'与件データ（生産者価格表示）（分析年価格）'!$A$8:$I$114,6,FALSE)</f>
        <v>0</v>
      </c>
      <c r="G114" s="246">
        <f>VLOOKUP($A114,'与件データ（生産者価格表示）（分析年価格）'!$A$8:$I$114,7,FALSE)</f>
        <v>0</v>
      </c>
      <c r="H114" s="246">
        <f t="shared" si="14"/>
        <v>0</v>
      </c>
      <c r="I114" s="224">
        <f t="shared" si="15"/>
        <v>0</v>
      </c>
      <c r="J114" s="76">
        <f>県産品需要額!C114*$Q114</f>
        <v>0</v>
      </c>
      <c r="K114" s="246">
        <f>県産品需要額!D114*$Q114</f>
        <v>0</v>
      </c>
      <c r="L114" s="246">
        <f t="shared" si="17"/>
        <v>0</v>
      </c>
      <c r="M114" s="76">
        <f>県産品需要額!F114*$Q114</f>
        <v>0</v>
      </c>
      <c r="N114" s="246">
        <f>県産品需要額!G114*$Q114</f>
        <v>0</v>
      </c>
      <c r="O114" s="246">
        <f t="shared" si="18"/>
        <v>0</v>
      </c>
      <c r="P114" s="224">
        <f t="shared" si="19"/>
        <v>0</v>
      </c>
      <c r="Q114" s="186">
        <f t="shared" si="16"/>
        <v>1</v>
      </c>
      <c r="R114" s="430">
        <f>IF($R$8=2015,1,VLOOKUP($A114,デフレータ!$A$5:$I$111,HLOOKUP($R$8,デフレータ!$A$3:$I$112,110,FALSE),FALSE))</f>
        <v>1</v>
      </c>
    </row>
    <row r="115" spans="1:18" s="92" customFormat="1">
      <c r="A115" s="187" t="s">
        <v>378</v>
      </c>
      <c r="B115" s="188" t="s">
        <v>631</v>
      </c>
      <c r="C115" s="77">
        <v>0</v>
      </c>
      <c r="D115" s="247">
        <v>0</v>
      </c>
      <c r="E115" s="254">
        <f t="shared" si="13"/>
        <v>0</v>
      </c>
      <c r="F115" s="77">
        <f>VLOOKUP($A115,'与件データ（生産者価格表示）（分析年価格）'!$A$8:$I$114,6,FALSE)</f>
        <v>0</v>
      </c>
      <c r="G115" s="247">
        <f>VLOOKUP($A115,'与件データ（生産者価格表示）（分析年価格）'!$A$8:$I$114,7,FALSE)</f>
        <v>0</v>
      </c>
      <c r="H115" s="247">
        <f t="shared" si="14"/>
        <v>0</v>
      </c>
      <c r="I115" s="227">
        <f t="shared" si="15"/>
        <v>0</v>
      </c>
      <c r="J115" s="77">
        <f>県産品需要額!C115*$Q115</f>
        <v>0</v>
      </c>
      <c r="K115" s="247">
        <f>県産品需要額!D115*$Q115</f>
        <v>0</v>
      </c>
      <c r="L115" s="247">
        <f t="shared" si="17"/>
        <v>0</v>
      </c>
      <c r="M115" s="77">
        <f>県産品需要額!F115*$Q115</f>
        <v>0</v>
      </c>
      <c r="N115" s="247">
        <f>県産品需要額!G115*$Q115</f>
        <v>0</v>
      </c>
      <c r="O115" s="247">
        <f t="shared" si="18"/>
        <v>0</v>
      </c>
      <c r="P115" s="227">
        <f t="shared" si="19"/>
        <v>0</v>
      </c>
      <c r="Q115" s="189">
        <f t="shared" si="16"/>
        <v>1</v>
      </c>
      <c r="R115" s="431">
        <f>IF($R$8=2015,1,VLOOKUP($A115,デフレータ!$A$5:$I$111,HLOOKUP($R$8,デフレータ!$A$3:$I$112,110,FALSE),FALSE))</f>
        <v>1</v>
      </c>
    </row>
    <row r="116" spans="1:18" s="92" customFormat="1">
      <c r="A116" s="190"/>
      <c r="B116" s="191" t="s">
        <v>87</v>
      </c>
      <c r="C116" s="78">
        <f t="shared" ref="C116:I116" si="20">SUM(C9:C115)</f>
        <v>0</v>
      </c>
      <c r="D116" s="248">
        <f t="shared" si="20"/>
        <v>0</v>
      </c>
      <c r="E116" s="248">
        <f t="shared" si="20"/>
        <v>0</v>
      </c>
      <c r="F116" s="78">
        <f t="shared" si="20"/>
        <v>0</v>
      </c>
      <c r="G116" s="248">
        <f t="shared" si="20"/>
        <v>0</v>
      </c>
      <c r="H116" s="249">
        <f t="shared" si="20"/>
        <v>0</v>
      </c>
      <c r="I116" s="79">
        <f t="shared" si="20"/>
        <v>0</v>
      </c>
      <c r="J116" s="78">
        <f t="shared" ref="J116:P116" si="21">SUM(J9:J115)</f>
        <v>0</v>
      </c>
      <c r="K116" s="248">
        <f t="shared" si="21"/>
        <v>0</v>
      </c>
      <c r="L116" s="249">
        <f t="shared" si="21"/>
        <v>0</v>
      </c>
      <c r="M116" s="78">
        <f t="shared" si="21"/>
        <v>0</v>
      </c>
      <c r="N116" s="248">
        <f t="shared" si="21"/>
        <v>0</v>
      </c>
      <c r="O116" s="249">
        <f t="shared" si="21"/>
        <v>0</v>
      </c>
      <c r="P116" s="79">
        <f t="shared" si="21"/>
        <v>0</v>
      </c>
      <c r="Q116" s="78"/>
      <c r="R116" s="192"/>
    </row>
    <row r="117" spans="1:18">
      <c r="C117" s="3" t="s">
        <v>232</v>
      </c>
      <c r="J117" s="3" t="s">
        <v>232</v>
      </c>
    </row>
  </sheetData>
  <mergeCells count="10">
    <mergeCell ref="C3:I3"/>
    <mergeCell ref="J3:P3"/>
    <mergeCell ref="C5:I5"/>
    <mergeCell ref="J5:P5"/>
    <mergeCell ref="C7:E7"/>
    <mergeCell ref="F7:H7"/>
    <mergeCell ref="J7:L7"/>
    <mergeCell ref="M7:O7"/>
    <mergeCell ref="C6:I6"/>
    <mergeCell ref="J6:P6"/>
  </mergeCells>
  <phoneticPr fontId="3"/>
  <pageMargins left="0.70866141732283472" right="0.70866141732283472" top="0.74803149606299213" bottom="0.74803149606299213" header="0.31496062992125984" footer="0.31496062992125984"/>
  <pageSetup paperSize="9" scale="45" fitToWidth="0" orientation="portrait" cellComments="asDisplayed" r:id="rId1"/>
  <headerFooter scaleWithDoc="0">
    <oddHeader>&amp;L&amp;A</oddHeader>
    <oddFooter>&amp;R&amp;F&amp;A</oddFooter>
  </headerFooter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J127"/>
  <sheetViews>
    <sheetView view="pageBreakPreview" zoomScaleNormal="100" zoomScaleSheetLayoutView="100" workbookViewId="0">
      <pane xSplit="2" ySplit="8" topLeftCell="C108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ColWidth="9.140625" defaultRowHeight="13.5"/>
  <cols>
    <col min="1" max="1" width="9.140625" style="459"/>
    <col min="2" max="2" width="35.7109375" style="5" customWidth="1"/>
    <col min="3" max="18" width="14.7109375" style="5" customWidth="1"/>
    <col min="19" max="34" width="14.7109375" style="3" customWidth="1"/>
    <col min="35" max="35" width="11" style="3" bestFit="1" customWidth="1"/>
    <col min="36" max="36" width="12.7109375" style="3" bestFit="1" customWidth="1"/>
    <col min="37" max="16384" width="9.140625" style="3"/>
  </cols>
  <sheetData>
    <row r="1" spans="1:36" ht="17.25">
      <c r="A1" s="447"/>
      <c r="C1" s="46" t="str">
        <f>与件データ!$A$1</f>
        <v>平成２７年（２０１５年）岐阜県産業連関表による経済波及効果分析システム（Ripple2022）</v>
      </c>
    </row>
    <row r="2" spans="1:36" ht="17.25">
      <c r="A2" s="447"/>
      <c r="C2" s="96" t="s">
        <v>663</v>
      </c>
    </row>
    <row r="3" spans="1:36">
      <c r="A3" s="447"/>
      <c r="C3" s="538" t="str">
        <f>IF(与件データ!$D$2="","分析テーマ名未入力",CONCATENATE(与件データ!$C$2,与件データ!$D$2))</f>
        <v>分析テーマ名未入力</v>
      </c>
      <c r="D3" s="546"/>
      <c r="E3" s="546"/>
      <c r="F3" s="546"/>
      <c r="G3" s="546"/>
      <c r="H3" s="546"/>
      <c r="I3" s="546"/>
      <c r="J3" s="546"/>
      <c r="K3" s="538" t="str">
        <f>IF(与件データ!$D$2="","分析テーマ名未入力",CONCATENATE(与件データ!$C$2,与件データ!$D$2))</f>
        <v>分析テーマ名未入力</v>
      </c>
      <c r="L3" s="538"/>
      <c r="M3" s="538"/>
      <c r="N3" s="538"/>
      <c r="O3" s="538"/>
      <c r="P3" s="538"/>
      <c r="Q3" s="538"/>
      <c r="R3" s="538"/>
      <c r="S3" s="538" t="str">
        <f>IF(与件データ!$D$2="","分析テーマ名未入力",CONCATENATE(与件データ!$C$2,与件データ!$D$2))</f>
        <v>分析テーマ名未入力</v>
      </c>
      <c r="T3" s="538"/>
      <c r="U3" s="538"/>
      <c r="V3" s="538"/>
      <c r="W3" s="538"/>
      <c r="X3" s="538"/>
      <c r="Y3" s="538"/>
      <c r="Z3" s="538"/>
      <c r="AA3" s="538" t="str">
        <f>IF(与件データ!$D$2="","分析テーマ名未入力",CONCATENATE(与件データ!$C$2,与件データ!$D$2))</f>
        <v>分析テーマ名未入力</v>
      </c>
      <c r="AB3" s="539"/>
      <c r="AC3" s="539"/>
      <c r="AD3" s="539"/>
      <c r="AE3" s="539"/>
      <c r="AF3" s="539"/>
      <c r="AG3" s="539"/>
      <c r="AH3" s="539"/>
    </row>
    <row r="4" spans="1:36">
      <c r="A4" s="447"/>
      <c r="C4" s="181"/>
      <c r="J4" s="6" t="s">
        <v>141</v>
      </c>
      <c r="R4" s="6" t="s">
        <v>141</v>
      </c>
      <c r="Z4" s="6" t="s">
        <v>141</v>
      </c>
      <c r="AH4" s="6" t="s">
        <v>141</v>
      </c>
    </row>
    <row r="5" spans="1:36" s="110" customFormat="1" ht="27" customHeight="1">
      <c r="A5" s="448"/>
      <c r="B5" s="109"/>
      <c r="C5" s="552" t="s">
        <v>224</v>
      </c>
      <c r="D5" s="553"/>
      <c r="E5" s="553"/>
      <c r="F5" s="554"/>
      <c r="G5" s="552" t="s">
        <v>225</v>
      </c>
      <c r="H5" s="553"/>
      <c r="I5" s="553"/>
      <c r="J5" s="554"/>
      <c r="K5" s="552" t="s">
        <v>200</v>
      </c>
      <c r="L5" s="553"/>
      <c r="M5" s="553"/>
      <c r="N5" s="554"/>
      <c r="O5" s="555" t="s">
        <v>112</v>
      </c>
      <c r="P5" s="555"/>
      <c r="Q5" s="555"/>
      <c r="R5" s="555"/>
      <c r="S5" s="555" t="s">
        <v>140</v>
      </c>
      <c r="T5" s="555"/>
      <c r="U5" s="555"/>
      <c r="V5" s="555"/>
      <c r="W5" s="144" t="s">
        <v>92</v>
      </c>
      <c r="X5" s="144" t="s">
        <v>112</v>
      </c>
      <c r="Y5" s="144" t="s">
        <v>140</v>
      </c>
      <c r="Z5" s="144" t="s">
        <v>140</v>
      </c>
      <c r="AA5" s="555" t="s">
        <v>113</v>
      </c>
      <c r="AB5" s="555"/>
      <c r="AC5" s="555"/>
      <c r="AD5" s="555"/>
      <c r="AE5" s="555" t="s">
        <v>115</v>
      </c>
      <c r="AF5" s="555"/>
      <c r="AG5" s="555"/>
      <c r="AH5" s="555"/>
      <c r="AI5" s="167" t="s">
        <v>237</v>
      </c>
      <c r="AJ5" s="167" t="s">
        <v>103</v>
      </c>
    </row>
    <row r="6" spans="1:36">
      <c r="A6" s="449"/>
      <c r="B6" s="107"/>
      <c r="C6" s="550" t="s">
        <v>661</v>
      </c>
      <c r="D6" s="551"/>
      <c r="E6" s="550" t="s">
        <v>204</v>
      </c>
      <c r="F6" s="551"/>
      <c r="G6" s="550" t="s">
        <v>661</v>
      </c>
      <c r="H6" s="551"/>
      <c r="I6" s="550" t="s">
        <v>204</v>
      </c>
      <c r="J6" s="551"/>
      <c r="K6" s="550" t="s">
        <v>661</v>
      </c>
      <c r="L6" s="551"/>
      <c r="M6" s="550" t="s">
        <v>204</v>
      </c>
      <c r="N6" s="551"/>
      <c r="O6" s="550" t="s">
        <v>661</v>
      </c>
      <c r="P6" s="551"/>
      <c r="Q6" s="550" t="s">
        <v>204</v>
      </c>
      <c r="R6" s="551"/>
      <c r="S6" s="550" t="s">
        <v>661</v>
      </c>
      <c r="T6" s="551"/>
      <c r="U6" s="550" t="s">
        <v>204</v>
      </c>
      <c r="V6" s="551"/>
      <c r="W6" s="556" t="s">
        <v>661</v>
      </c>
      <c r="X6" s="557"/>
      <c r="Y6" s="558"/>
      <c r="Z6" s="172" t="s">
        <v>662</v>
      </c>
      <c r="AA6" s="550" t="s">
        <v>661</v>
      </c>
      <c r="AB6" s="551"/>
      <c r="AC6" s="550" t="s">
        <v>204</v>
      </c>
      <c r="AD6" s="551"/>
      <c r="AE6" s="550" t="s">
        <v>661</v>
      </c>
      <c r="AF6" s="551"/>
      <c r="AG6" s="550" t="s">
        <v>204</v>
      </c>
      <c r="AH6" s="551"/>
      <c r="AI6" s="107"/>
      <c r="AJ6" s="107"/>
    </row>
    <row r="7" spans="1:36" s="80" customFormat="1">
      <c r="A7" s="449"/>
      <c r="B7" s="107"/>
      <c r="C7" s="84" t="s">
        <v>390</v>
      </c>
      <c r="D7" s="84" t="s">
        <v>379</v>
      </c>
      <c r="E7" s="84" t="s">
        <v>390</v>
      </c>
      <c r="F7" s="84" t="s">
        <v>379</v>
      </c>
      <c r="G7" s="84" t="s">
        <v>390</v>
      </c>
      <c r="H7" s="84" t="s">
        <v>379</v>
      </c>
      <c r="I7" s="84" t="s">
        <v>390</v>
      </c>
      <c r="J7" s="84" t="s">
        <v>379</v>
      </c>
      <c r="K7" s="84" t="s">
        <v>390</v>
      </c>
      <c r="L7" s="84" t="s">
        <v>379</v>
      </c>
      <c r="M7" s="84" t="s">
        <v>390</v>
      </c>
      <c r="N7" s="84" t="s">
        <v>379</v>
      </c>
      <c r="O7" s="84" t="s">
        <v>390</v>
      </c>
      <c r="P7" s="84" t="s">
        <v>379</v>
      </c>
      <c r="Q7" s="84" t="s">
        <v>390</v>
      </c>
      <c r="R7" s="84" t="s">
        <v>379</v>
      </c>
      <c r="S7" s="84" t="s">
        <v>390</v>
      </c>
      <c r="T7" s="84" t="s">
        <v>379</v>
      </c>
      <c r="U7" s="84" t="s">
        <v>390</v>
      </c>
      <c r="V7" s="84" t="s">
        <v>379</v>
      </c>
      <c r="W7" s="84"/>
      <c r="X7" s="84"/>
      <c r="Y7" s="84"/>
      <c r="Z7" s="182"/>
      <c r="AA7" s="84" t="s">
        <v>390</v>
      </c>
      <c r="AB7" s="84" t="s">
        <v>379</v>
      </c>
      <c r="AC7" s="84" t="s">
        <v>390</v>
      </c>
      <c r="AD7" s="84" t="s">
        <v>379</v>
      </c>
      <c r="AE7" s="84" t="s">
        <v>390</v>
      </c>
      <c r="AF7" s="84" t="s">
        <v>379</v>
      </c>
      <c r="AG7" s="84" t="s">
        <v>390</v>
      </c>
      <c r="AH7" s="84" t="s">
        <v>379</v>
      </c>
      <c r="AI7" s="107" t="s">
        <v>227</v>
      </c>
      <c r="AJ7" s="107" t="s">
        <v>227</v>
      </c>
    </row>
    <row r="8" spans="1:36" s="91" customFormat="1">
      <c r="A8" s="450"/>
      <c r="B8" s="86"/>
      <c r="C8" s="90" t="s">
        <v>157</v>
      </c>
      <c r="D8" s="90" t="s">
        <v>111</v>
      </c>
      <c r="E8" s="90" t="s">
        <v>157</v>
      </c>
      <c r="F8" s="90" t="s">
        <v>111</v>
      </c>
      <c r="G8" s="90" t="s">
        <v>157</v>
      </c>
      <c r="H8" s="90" t="s">
        <v>111</v>
      </c>
      <c r="I8" s="90" t="s">
        <v>157</v>
      </c>
      <c r="J8" s="90" t="s">
        <v>111</v>
      </c>
      <c r="K8" s="90" t="s">
        <v>157</v>
      </c>
      <c r="L8" s="90" t="s">
        <v>111</v>
      </c>
      <c r="M8" s="90" t="s">
        <v>157</v>
      </c>
      <c r="N8" s="90" t="s">
        <v>111</v>
      </c>
      <c r="O8" s="90" t="s">
        <v>157</v>
      </c>
      <c r="P8" s="90" t="s">
        <v>111</v>
      </c>
      <c r="Q8" s="90" t="s">
        <v>157</v>
      </c>
      <c r="R8" s="90" t="s">
        <v>111</v>
      </c>
      <c r="S8" s="90" t="s">
        <v>157</v>
      </c>
      <c r="T8" s="90" t="s">
        <v>111</v>
      </c>
      <c r="U8" s="90" t="s">
        <v>157</v>
      </c>
      <c r="V8" s="90" t="s">
        <v>111</v>
      </c>
      <c r="W8" s="90" t="s">
        <v>201</v>
      </c>
      <c r="X8" s="90" t="s">
        <v>201</v>
      </c>
      <c r="Y8" s="90" t="s">
        <v>201</v>
      </c>
      <c r="Z8" s="183" t="s">
        <v>158</v>
      </c>
      <c r="AA8" s="90" t="s">
        <v>157</v>
      </c>
      <c r="AB8" s="90" t="s">
        <v>111</v>
      </c>
      <c r="AC8" s="90" t="s">
        <v>157</v>
      </c>
      <c r="AD8" s="90" t="s">
        <v>111</v>
      </c>
      <c r="AE8" s="90" t="s">
        <v>157</v>
      </c>
      <c r="AF8" s="90" t="s">
        <v>111</v>
      </c>
      <c r="AG8" s="90" t="s">
        <v>157</v>
      </c>
      <c r="AH8" s="90" t="s">
        <v>111</v>
      </c>
      <c r="AI8" s="86">
        <f>与件データ!$G$119</f>
        <v>2015</v>
      </c>
      <c r="AJ8" s="86">
        <f>与件データ!$G$119</f>
        <v>2015</v>
      </c>
    </row>
    <row r="9" spans="1:36" s="97" customFormat="1">
      <c r="A9" s="451" t="s">
        <v>673</v>
      </c>
      <c r="B9" s="367" t="s">
        <v>527</v>
      </c>
      <c r="C9" s="225">
        <f>VLOOKUP($A9,県産品需要額!$A$9:$P$115,12,FALSE)*HLOOKUP($A9,'3-2 統合中分類 投入係数表'!$C$3:$DE$121,119,FALSE)</f>
        <v>0</v>
      </c>
      <c r="D9" s="225">
        <f t="array" ref="D9:D115">MMULT(A,C9:C115)</f>
        <v>0</v>
      </c>
      <c r="E9" s="225">
        <f>C9*$AI9</f>
        <v>0</v>
      </c>
      <c r="F9" s="225">
        <f t="array" ref="F9:F115">MMULT(A,E9:E115)</f>
        <v>0</v>
      </c>
      <c r="G9" s="225">
        <f>VLOOKUP($A9,県産品需要額!$A$9:$P$115,15,FALSE)*HLOOKUP($A9,'3-2 統合中分類 投入係数表'!$C$3:$DE$121,119,FALSE)</f>
        <v>0</v>
      </c>
      <c r="H9" s="225">
        <f t="array" ref="H9:H115">MMULT(A,G9:G115)</f>
        <v>0</v>
      </c>
      <c r="I9" s="225">
        <f>G9*$AI9</f>
        <v>0</v>
      </c>
      <c r="J9" s="225">
        <f t="array" ref="J9:J115">MMULT(A,I9:I115)</f>
        <v>0</v>
      </c>
      <c r="K9" s="225">
        <f>SUM(C9,G9)</f>
        <v>0</v>
      </c>
      <c r="L9" s="225">
        <f>SUM(D9,H9)</f>
        <v>0</v>
      </c>
      <c r="M9" s="225">
        <f>SUM(E9,I9)</f>
        <v>0</v>
      </c>
      <c r="N9" s="225">
        <f>SUM(F9,J9)</f>
        <v>0</v>
      </c>
      <c r="O9" s="225">
        <f t="array" ref="O9:O115">MMULT(minv_I_I_M_A,MMULT(I_M,L9:L115))</f>
        <v>0</v>
      </c>
      <c r="P9" s="225">
        <f t="array" ref="P9:P115">MMULT(A,O9:O115)</f>
        <v>0</v>
      </c>
      <c r="Q9" s="225">
        <f>O9*$AI9</f>
        <v>0</v>
      </c>
      <c r="R9" s="225">
        <f t="array" ref="R9:R115">MMULT(A,Q9:Q115)</f>
        <v>0</v>
      </c>
      <c r="S9" s="225">
        <f>SUM(K9,O9)</f>
        <v>0</v>
      </c>
      <c r="T9" s="225">
        <f>SUM(L9,P9)</f>
        <v>0</v>
      </c>
      <c r="U9" s="225">
        <f>SUM(M9,Q9)</f>
        <v>0</v>
      </c>
      <c r="V9" s="225">
        <f>SUM(N9,R9)</f>
        <v>0</v>
      </c>
      <c r="W9" s="72">
        <f t="array" ref="W9:W115">MMULT(w,K9:K115)</f>
        <v>0</v>
      </c>
      <c r="X9" s="244">
        <f t="array" ref="X9:X115">MMULT(w,O9:O115)</f>
        <v>0</v>
      </c>
      <c r="Y9" s="244">
        <f>SUM(W9:X9)</f>
        <v>0</v>
      </c>
      <c r="Z9" s="255">
        <f>Z$116*VLOOKUP($A9,'統合中分類 家計消費支出'!$A$5:$D$111,4,FALSE)</f>
        <v>0</v>
      </c>
      <c r="AA9" s="225">
        <f t="array" ref="AA9:AA115">MMULT(minv_I_I_M_A,MMULT(I_M,Z9:Z115))</f>
        <v>0</v>
      </c>
      <c r="AB9" s="225">
        <f t="array" ref="AB9:AB115">MMULT(A,AA9:AA115)</f>
        <v>0</v>
      </c>
      <c r="AC9" s="225">
        <f>AA9*$AI9</f>
        <v>0</v>
      </c>
      <c r="AD9" s="225">
        <f t="array" ref="AD9:AD115">MMULT(A,AC9:AC115)</f>
        <v>0</v>
      </c>
      <c r="AE9" s="225">
        <f>SUM(S9,AA9)</f>
        <v>0</v>
      </c>
      <c r="AF9" s="225">
        <f>SUM(T9,AB9)</f>
        <v>0</v>
      </c>
      <c r="AG9" s="225">
        <f>SUM(U9,AC9)</f>
        <v>0</v>
      </c>
      <c r="AH9" s="225">
        <f>SUM(V9,AD9)</f>
        <v>0</v>
      </c>
      <c r="AI9" s="269">
        <f>IF($AI$8=2015,1,VLOOKUP($A9,デフレータ!$A$5:$I$111,HLOOKUP($AI$8,デフレータ!$A$3:$I$112,110,FALSE),FALSE))</f>
        <v>1</v>
      </c>
      <c r="AJ9" s="270"/>
    </row>
    <row r="10" spans="1:36" s="97" customFormat="1">
      <c r="A10" s="451" t="s">
        <v>674</v>
      </c>
      <c r="B10" s="367" t="s">
        <v>528</v>
      </c>
      <c r="C10" s="225">
        <f>VLOOKUP($A10,県産品需要額!$A$9:$P$115,12,FALSE)*HLOOKUP($A10,'3-2 統合中分類 投入係数表'!$C$3:$DE$121,119,FALSE)</f>
        <v>0</v>
      </c>
      <c r="D10" s="225">
        <v>0</v>
      </c>
      <c r="E10" s="225">
        <f t="shared" ref="E10:E72" si="0">C10*$AI10</f>
        <v>0</v>
      </c>
      <c r="F10" s="225">
        <v>0</v>
      </c>
      <c r="G10" s="225">
        <f>VLOOKUP($A10,県産品需要額!$A$9:$P$115,15,FALSE)*HLOOKUP($A10,'3-2 統合中分類 投入係数表'!$C$3:$DE$121,119,FALSE)</f>
        <v>0</v>
      </c>
      <c r="H10" s="225">
        <v>0</v>
      </c>
      <c r="I10" s="225">
        <f t="shared" ref="I10:I72" si="1">G10*$AI10</f>
        <v>0</v>
      </c>
      <c r="J10" s="225">
        <v>0</v>
      </c>
      <c r="K10" s="225">
        <f t="shared" ref="K10:K72" si="2">SUM(C10,G10)</f>
        <v>0</v>
      </c>
      <c r="L10" s="225">
        <f t="shared" ref="L10:L72" si="3">SUM(D10,H10)</f>
        <v>0</v>
      </c>
      <c r="M10" s="225">
        <f t="shared" ref="M10:M72" si="4">SUM(E10,I10)</f>
        <v>0</v>
      </c>
      <c r="N10" s="225">
        <f t="shared" ref="N10:N72" si="5">SUM(F10,J10)</f>
        <v>0</v>
      </c>
      <c r="O10" s="225">
        <v>0</v>
      </c>
      <c r="P10" s="225">
        <v>0</v>
      </c>
      <c r="Q10" s="225">
        <f t="shared" ref="Q10:Q72" si="6">O10*$AI10</f>
        <v>0</v>
      </c>
      <c r="R10" s="225">
        <v>0</v>
      </c>
      <c r="S10" s="225">
        <f t="shared" ref="S10:S72" si="7">SUM(K10,O10)</f>
        <v>0</v>
      </c>
      <c r="T10" s="225">
        <f t="shared" ref="T10:T72" si="8">SUM(L10,P10)</f>
        <v>0</v>
      </c>
      <c r="U10" s="225">
        <f t="shared" ref="U10:U72" si="9">SUM(M10,Q10)</f>
        <v>0</v>
      </c>
      <c r="V10" s="225">
        <f t="shared" ref="V10:V72" si="10">SUM(N10,R10)</f>
        <v>0</v>
      </c>
      <c r="W10" s="73">
        <v>0</v>
      </c>
      <c r="X10" s="225">
        <v>0</v>
      </c>
      <c r="Y10" s="225">
        <f t="shared" ref="Y10:Y72" si="11">SUM(W10:X10)</f>
        <v>0</v>
      </c>
      <c r="Z10" s="225">
        <f>Z$116*VLOOKUP($A10,'統合中分類 家計消費支出'!$A$5:$D$111,4,FALSE)</f>
        <v>0</v>
      </c>
      <c r="AA10" s="225">
        <v>0</v>
      </c>
      <c r="AB10" s="225">
        <v>0</v>
      </c>
      <c r="AC10" s="225">
        <f t="shared" ref="AC10:AC72" si="12">AA10*$AI10</f>
        <v>0</v>
      </c>
      <c r="AD10" s="225">
        <v>0</v>
      </c>
      <c r="AE10" s="225">
        <f t="shared" ref="AE10:AE72" si="13">SUM(S10,AA10)</f>
        <v>0</v>
      </c>
      <c r="AF10" s="225">
        <f t="shared" ref="AF10:AF72" si="14">SUM(T10,AB10)</f>
        <v>0</v>
      </c>
      <c r="AG10" s="225">
        <f t="shared" ref="AG10:AG72" si="15">SUM(U10,AC10)</f>
        <v>0</v>
      </c>
      <c r="AH10" s="225">
        <f t="shared" ref="AH10:AH72" si="16">SUM(V10,AD10)</f>
        <v>0</v>
      </c>
      <c r="AI10" s="270">
        <f>IF($AI$8=2015,1,VLOOKUP($A10,デフレータ!$A$5:$I$111,HLOOKUP($AI$8,デフレータ!$A$3:$I$112,110,FALSE),FALSE))</f>
        <v>1</v>
      </c>
      <c r="AJ10" s="270"/>
    </row>
    <row r="11" spans="1:36" s="97" customFormat="1">
      <c r="A11" s="451" t="s">
        <v>675</v>
      </c>
      <c r="B11" s="367" t="s">
        <v>529</v>
      </c>
      <c r="C11" s="225">
        <f>VLOOKUP($A11,県産品需要額!$A$9:$P$115,12,FALSE)*HLOOKUP($A11,'3-2 統合中分類 投入係数表'!$C$3:$DE$121,119,FALSE)</f>
        <v>0</v>
      </c>
      <c r="D11" s="225">
        <v>0</v>
      </c>
      <c r="E11" s="225">
        <f t="shared" si="0"/>
        <v>0</v>
      </c>
      <c r="F11" s="225">
        <v>0</v>
      </c>
      <c r="G11" s="225">
        <f>VLOOKUP($A11,県産品需要額!$A$9:$P$115,15,FALSE)*HLOOKUP($A11,'3-2 統合中分類 投入係数表'!$C$3:$DE$121,119,FALSE)</f>
        <v>0</v>
      </c>
      <c r="H11" s="225">
        <v>0</v>
      </c>
      <c r="I11" s="225">
        <f t="shared" si="1"/>
        <v>0</v>
      </c>
      <c r="J11" s="225">
        <v>0</v>
      </c>
      <c r="K11" s="225">
        <f t="shared" si="2"/>
        <v>0</v>
      </c>
      <c r="L11" s="225">
        <f t="shared" si="3"/>
        <v>0</v>
      </c>
      <c r="M11" s="225">
        <f t="shared" si="4"/>
        <v>0</v>
      </c>
      <c r="N11" s="225">
        <f t="shared" si="5"/>
        <v>0</v>
      </c>
      <c r="O11" s="225">
        <v>0</v>
      </c>
      <c r="P11" s="225">
        <v>0</v>
      </c>
      <c r="Q11" s="225">
        <f t="shared" si="6"/>
        <v>0</v>
      </c>
      <c r="R11" s="225">
        <v>0</v>
      </c>
      <c r="S11" s="225">
        <f t="shared" si="7"/>
        <v>0</v>
      </c>
      <c r="T11" s="225">
        <f t="shared" si="8"/>
        <v>0</v>
      </c>
      <c r="U11" s="225">
        <f t="shared" si="9"/>
        <v>0</v>
      </c>
      <c r="V11" s="225">
        <f t="shared" si="10"/>
        <v>0</v>
      </c>
      <c r="W11" s="73">
        <v>0</v>
      </c>
      <c r="X11" s="225">
        <v>0</v>
      </c>
      <c r="Y11" s="225">
        <f t="shared" si="11"/>
        <v>0</v>
      </c>
      <c r="Z11" s="225">
        <f>Z$116*VLOOKUP($A11,'統合中分類 家計消費支出'!$A$5:$D$111,4,FALSE)</f>
        <v>0</v>
      </c>
      <c r="AA11" s="225">
        <v>0</v>
      </c>
      <c r="AB11" s="225">
        <v>0</v>
      </c>
      <c r="AC11" s="225">
        <f t="shared" si="12"/>
        <v>0</v>
      </c>
      <c r="AD11" s="225">
        <v>0</v>
      </c>
      <c r="AE11" s="225">
        <f t="shared" si="13"/>
        <v>0</v>
      </c>
      <c r="AF11" s="225">
        <f t="shared" si="14"/>
        <v>0</v>
      </c>
      <c r="AG11" s="225">
        <f t="shared" si="15"/>
        <v>0</v>
      </c>
      <c r="AH11" s="225">
        <f t="shared" si="16"/>
        <v>0</v>
      </c>
      <c r="AI11" s="270">
        <f>IF($AI$8=2015,1,VLOOKUP($A11,デフレータ!$A$5:$I$111,HLOOKUP($AI$8,デフレータ!$A$3:$I$112,110,FALSE),FALSE))</f>
        <v>1</v>
      </c>
      <c r="AJ11" s="270"/>
    </row>
    <row r="12" spans="1:36" s="97" customFormat="1">
      <c r="A12" s="451" t="s">
        <v>676</v>
      </c>
      <c r="B12" s="367" t="s">
        <v>530</v>
      </c>
      <c r="C12" s="225">
        <f>VLOOKUP($A12,県産品需要額!$A$9:$P$115,12,FALSE)*HLOOKUP($A12,'3-2 統合中分類 投入係数表'!$C$3:$DE$121,119,FALSE)</f>
        <v>0</v>
      </c>
      <c r="D12" s="225">
        <v>0</v>
      </c>
      <c r="E12" s="225">
        <f t="shared" si="0"/>
        <v>0</v>
      </c>
      <c r="F12" s="225">
        <v>0</v>
      </c>
      <c r="G12" s="225">
        <f>VLOOKUP($A12,県産品需要額!$A$9:$P$115,15,FALSE)*HLOOKUP($A12,'3-2 統合中分類 投入係数表'!$C$3:$DE$121,119,FALSE)</f>
        <v>0</v>
      </c>
      <c r="H12" s="225">
        <v>0</v>
      </c>
      <c r="I12" s="225">
        <f t="shared" si="1"/>
        <v>0</v>
      </c>
      <c r="J12" s="225">
        <v>0</v>
      </c>
      <c r="K12" s="225">
        <f t="shared" si="2"/>
        <v>0</v>
      </c>
      <c r="L12" s="225">
        <f t="shared" si="3"/>
        <v>0</v>
      </c>
      <c r="M12" s="225">
        <f t="shared" si="4"/>
        <v>0</v>
      </c>
      <c r="N12" s="225">
        <f t="shared" si="5"/>
        <v>0</v>
      </c>
      <c r="O12" s="225">
        <v>0</v>
      </c>
      <c r="P12" s="225">
        <v>0</v>
      </c>
      <c r="Q12" s="225">
        <f t="shared" si="6"/>
        <v>0</v>
      </c>
      <c r="R12" s="225">
        <v>0</v>
      </c>
      <c r="S12" s="225">
        <f t="shared" si="7"/>
        <v>0</v>
      </c>
      <c r="T12" s="225">
        <f t="shared" si="8"/>
        <v>0</v>
      </c>
      <c r="U12" s="225">
        <f t="shared" si="9"/>
        <v>0</v>
      </c>
      <c r="V12" s="225">
        <f t="shared" si="10"/>
        <v>0</v>
      </c>
      <c r="W12" s="73">
        <v>0</v>
      </c>
      <c r="X12" s="225">
        <v>0</v>
      </c>
      <c r="Y12" s="225">
        <f t="shared" si="11"/>
        <v>0</v>
      </c>
      <c r="Z12" s="225">
        <f>Z$116*VLOOKUP($A12,'統合中分類 家計消費支出'!$A$5:$D$111,4,FALSE)</f>
        <v>0</v>
      </c>
      <c r="AA12" s="225">
        <v>0</v>
      </c>
      <c r="AB12" s="225">
        <v>0</v>
      </c>
      <c r="AC12" s="225">
        <f t="shared" si="12"/>
        <v>0</v>
      </c>
      <c r="AD12" s="225">
        <v>0</v>
      </c>
      <c r="AE12" s="225">
        <f t="shared" si="13"/>
        <v>0</v>
      </c>
      <c r="AF12" s="225">
        <f t="shared" si="14"/>
        <v>0</v>
      </c>
      <c r="AG12" s="225">
        <f t="shared" si="15"/>
        <v>0</v>
      </c>
      <c r="AH12" s="225">
        <f t="shared" si="16"/>
        <v>0</v>
      </c>
      <c r="AI12" s="270">
        <f>IF($AI$8=2015,1,VLOOKUP($A12,デフレータ!$A$5:$I$111,HLOOKUP($AI$8,デフレータ!$A$3:$I$112,110,FALSE),FALSE))</f>
        <v>1</v>
      </c>
      <c r="AJ12" s="270"/>
    </row>
    <row r="13" spans="1:36" s="97" customFormat="1">
      <c r="A13" s="452" t="s">
        <v>677</v>
      </c>
      <c r="B13" s="370" t="s">
        <v>531</v>
      </c>
      <c r="C13" s="226">
        <f>VLOOKUP($A13,県産品需要額!$A$9:$P$115,12,FALSE)*HLOOKUP($A13,'3-2 統合中分類 投入係数表'!$C$3:$DE$121,119,FALSE)</f>
        <v>0</v>
      </c>
      <c r="D13" s="226">
        <v>0</v>
      </c>
      <c r="E13" s="226">
        <f t="shared" si="0"/>
        <v>0</v>
      </c>
      <c r="F13" s="226">
        <v>0</v>
      </c>
      <c r="G13" s="226">
        <f>VLOOKUP($A13,県産品需要額!$A$9:$P$115,15,FALSE)*HLOOKUP($A13,'3-2 統合中分類 投入係数表'!$C$3:$DE$121,119,FALSE)</f>
        <v>0</v>
      </c>
      <c r="H13" s="226">
        <v>0</v>
      </c>
      <c r="I13" s="226">
        <f t="shared" si="1"/>
        <v>0</v>
      </c>
      <c r="J13" s="226">
        <v>0</v>
      </c>
      <c r="K13" s="226">
        <f t="shared" si="2"/>
        <v>0</v>
      </c>
      <c r="L13" s="226">
        <f t="shared" si="3"/>
        <v>0</v>
      </c>
      <c r="M13" s="226">
        <f t="shared" si="4"/>
        <v>0</v>
      </c>
      <c r="N13" s="226">
        <f t="shared" si="5"/>
        <v>0</v>
      </c>
      <c r="O13" s="226">
        <v>0</v>
      </c>
      <c r="P13" s="226">
        <v>0</v>
      </c>
      <c r="Q13" s="226">
        <f t="shared" si="6"/>
        <v>0</v>
      </c>
      <c r="R13" s="226">
        <v>0</v>
      </c>
      <c r="S13" s="226">
        <f t="shared" si="7"/>
        <v>0</v>
      </c>
      <c r="T13" s="226">
        <f t="shared" si="8"/>
        <v>0</v>
      </c>
      <c r="U13" s="226">
        <f t="shared" si="9"/>
        <v>0</v>
      </c>
      <c r="V13" s="226">
        <f t="shared" si="10"/>
        <v>0</v>
      </c>
      <c r="W13" s="75">
        <v>0</v>
      </c>
      <c r="X13" s="226">
        <v>0</v>
      </c>
      <c r="Y13" s="226">
        <f t="shared" si="11"/>
        <v>0</v>
      </c>
      <c r="Z13" s="226">
        <f>Z$116*VLOOKUP($A13,'統合中分類 家計消費支出'!$A$5:$D$111,4,FALSE)</f>
        <v>0</v>
      </c>
      <c r="AA13" s="226">
        <v>0</v>
      </c>
      <c r="AB13" s="226">
        <v>0</v>
      </c>
      <c r="AC13" s="226">
        <f t="shared" si="12"/>
        <v>0</v>
      </c>
      <c r="AD13" s="226">
        <v>0</v>
      </c>
      <c r="AE13" s="226">
        <f t="shared" si="13"/>
        <v>0</v>
      </c>
      <c r="AF13" s="226">
        <f t="shared" si="14"/>
        <v>0</v>
      </c>
      <c r="AG13" s="226">
        <f t="shared" si="15"/>
        <v>0</v>
      </c>
      <c r="AH13" s="226">
        <f t="shared" si="16"/>
        <v>0</v>
      </c>
      <c r="AI13" s="271">
        <f>IF($AI$8=2015,1,VLOOKUP($A13,デフレータ!$A$5:$I$111,HLOOKUP($AI$8,デフレータ!$A$3:$I$112,110,FALSE),FALSE))</f>
        <v>1</v>
      </c>
      <c r="AJ13" s="271"/>
    </row>
    <row r="14" spans="1:36" s="97" customFormat="1">
      <c r="A14" s="451" t="s">
        <v>678</v>
      </c>
      <c r="B14" s="367" t="s">
        <v>532</v>
      </c>
      <c r="C14" s="225">
        <f>VLOOKUP($A14,県産品需要額!$A$9:$P$115,12,FALSE)*HLOOKUP($A14,'3-2 統合中分類 投入係数表'!$C$3:$DE$121,119,FALSE)</f>
        <v>0</v>
      </c>
      <c r="D14" s="225">
        <v>0</v>
      </c>
      <c r="E14" s="225">
        <f t="shared" si="0"/>
        <v>0</v>
      </c>
      <c r="F14" s="225">
        <v>0</v>
      </c>
      <c r="G14" s="225">
        <f>VLOOKUP($A14,県産品需要額!$A$9:$P$115,15,FALSE)*HLOOKUP($A14,'3-2 統合中分類 投入係数表'!$C$3:$DE$121,119,FALSE)</f>
        <v>0</v>
      </c>
      <c r="H14" s="225">
        <v>0</v>
      </c>
      <c r="I14" s="225">
        <f t="shared" si="1"/>
        <v>0</v>
      </c>
      <c r="J14" s="225">
        <v>0</v>
      </c>
      <c r="K14" s="225">
        <f t="shared" si="2"/>
        <v>0</v>
      </c>
      <c r="L14" s="225">
        <f t="shared" si="3"/>
        <v>0</v>
      </c>
      <c r="M14" s="225">
        <f t="shared" si="4"/>
        <v>0</v>
      </c>
      <c r="N14" s="225">
        <f t="shared" si="5"/>
        <v>0</v>
      </c>
      <c r="O14" s="225">
        <v>0</v>
      </c>
      <c r="P14" s="225">
        <v>0</v>
      </c>
      <c r="Q14" s="225">
        <f t="shared" si="6"/>
        <v>0</v>
      </c>
      <c r="R14" s="225">
        <v>0</v>
      </c>
      <c r="S14" s="225">
        <f t="shared" si="7"/>
        <v>0</v>
      </c>
      <c r="T14" s="225">
        <f t="shared" si="8"/>
        <v>0</v>
      </c>
      <c r="U14" s="225">
        <f t="shared" si="9"/>
        <v>0</v>
      </c>
      <c r="V14" s="225">
        <f t="shared" si="10"/>
        <v>0</v>
      </c>
      <c r="W14" s="73">
        <v>0</v>
      </c>
      <c r="X14" s="225">
        <v>0</v>
      </c>
      <c r="Y14" s="225">
        <f t="shared" si="11"/>
        <v>0</v>
      </c>
      <c r="Z14" s="225">
        <f>Z$116*VLOOKUP($A14,'統合中分類 家計消費支出'!$A$5:$D$111,4,FALSE)</f>
        <v>0</v>
      </c>
      <c r="AA14" s="225">
        <v>0</v>
      </c>
      <c r="AB14" s="225">
        <v>0</v>
      </c>
      <c r="AC14" s="225">
        <f t="shared" si="12"/>
        <v>0</v>
      </c>
      <c r="AD14" s="225">
        <v>0</v>
      </c>
      <c r="AE14" s="225">
        <f t="shared" si="13"/>
        <v>0</v>
      </c>
      <c r="AF14" s="225">
        <f t="shared" si="14"/>
        <v>0</v>
      </c>
      <c r="AG14" s="225">
        <f t="shared" si="15"/>
        <v>0</v>
      </c>
      <c r="AH14" s="225">
        <f t="shared" si="16"/>
        <v>0</v>
      </c>
      <c r="AI14" s="270">
        <f>IF($AI$8=2015,1,VLOOKUP($A14,デフレータ!$A$5:$I$111,HLOOKUP($AI$8,デフレータ!$A$3:$I$112,110,FALSE),FALSE))</f>
        <v>1</v>
      </c>
      <c r="AJ14" s="270"/>
    </row>
    <row r="15" spans="1:36" s="97" customFormat="1">
      <c r="A15" s="451" t="s">
        <v>679</v>
      </c>
      <c r="B15" s="367" t="s">
        <v>533</v>
      </c>
      <c r="C15" s="225">
        <f>VLOOKUP($A15,県産品需要額!$A$9:$P$115,12,FALSE)*HLOOKUP($A15,'3-2 統合中分類 投入係数表'!$C$3:$DE$121,119,FALSE)</f>
        <v>0</v>
      </c>
      <c r="D15" s="225">
        <v>0</v>
      </c>
      <c r="E15" s="225">
        <f t="shared" si="0"/>
        <v>0</v>
      </c>
      <c r="F15" s="225">
        <v>0</v>
      </c>
      <c r="G15" s="225">
        <f>VLOOKUP($A15,県産品需要額!$A$9:$P$115,15,FALSE)*HLOOKUP($A15,'3-2 統合中分類 投入係数表'!$C$3:$DE$121,119,FALSE)</f>
        <v>0</v>
      </c>
      <c r="H15" s="225">
        <v>0</v>
      </c>
      <c r="I15" s="225">
        <f t="shared" si="1"/>
        <v>0</v>
      </c>
      <c r="J15" s="225">
        <v>0</v>
      </c>
      <c r="K15" s="225">
        <f t="shared" si="2"/>
        <v>0</v>
      </c>
      <c r="L15" s="225">
        <f t="shared" si="3"/>
        <v>0</v>
      </c>
      <c r="M15" s="225">
        <f t="shared" si="4"/>
        <v>0</v>
      </c>
      <c r="N15" s="225">
        <f t="shared" si="5"/>
        <v>0</v>
      </c>
      <c r="O15" s="225">
        <v>0</v>
      </c>
      <c r="P15" s="225">
        <v>0</v>
      </c>
      <c r="Q15" s="225">
        <f t="shared" si="6"/>
        <v>0</v>
      </c>
      <c r="R15" s="225">
        <v>0</v>
      </c>
      <c r="S15" s="225">
        <f t="shared" si="7"/>
        <v>0</v>
      </c>
      <c r="T15" s="225">
        <f t="shared" si="8"/>
        <v>0</v>
      </c>
      <c r="U15" s="225">
        <f t="shared" si="9"/>
        <v>0</v>
      </c>
      <c r="V15" s="225">
        <f t="shared" si="10"/>
        <v>0</v>
      </c>
      <c r="W15" s="73">
        <v>0</v>
      </c>
      <c r="X15" s="225">
        <v>0</v>
      </c>
      <c r="Y15" s="225">
        <f t="shared" si="11"/>
        <v>0</v>
      </c>
      <c r="Z15" s="225">
        <f>Z$116*VLOOKUP($A15,'統合中分類 家計消費支出'!$A$5:$D$111,4,FALSE)</f>
        <v>0</v>
      </c>
      <c r="AA15" s="225">
        <v>0</v>
      </c>
      <c r="AB15" s="225">
        <v>0</v>
      </c>
      <c r="AC15" s="225">
        <f t="shared" si="12"/>
        <v>0</v>
      </c>
      <c r="AD15" s="225">
        <v>0</v>
      </c>
      <c r="AE15" s="225">
        <f t="shared" si="13"/>
        <v>0</v>
      </c>
      <c r="AF15" s="225">
        <f t="shared" si="14"/>
        <v>0</v>
      </c>
      <c r="AG15" s="225">
        <f t="shared" si="15"/>
        <v>0</v>
      </c>
      <c r="AH15" s="225">
        <f t="shared" si="16"/>
        <v>0</v>
      </c>
      <c r="AI15" s="270">
        <f>IF($AI$8=2015,1,VLOOKUP($A15,デフレータ!$A$5:$I$111,HLOOKUP($AI$8,デフレータ!$A$3:$I$112,110,FALSE),FALSE))</f>
        <v>1</v>
      </c>
      <c r="AJ15" s="270"/>
    </row>
    <row r="16" spans="1:36" s="97" customFormat="1">
      <c r="A16" s="451" t="s">
        <v>680</v>
      </c>
      <c r="B16" s="367" t="s">
        <v>534</v>
      </c>
      <c r="C16" s="225">
        <f>VLOOKUP($A16,県産品需要額!$A$9:$P$115,12,FALSE)*HLOOKUP($A16,'3-2 統合中分類 投入係数表'!$C$3:$DE$121,119,FALSE)</f>
        <v>0</v>
      </c>
      <c r="D16" s="225">
        <v>0</v>
      </c>
      <c r="E16" s="225">
        <f t="shared" si="0"/>
        <v>0</v>
      </c>
      <c r="F16" s="225">
        <v>0</v>
      </c>
      <c r="G16" s="225">
        <f>VLOOKUP($A16,県産品需要額!$A$9:$P$115,15,FALSE)*HLOOKUP($A16,'3-2 統合中分類 投入係数表'!$C$3:$DE$121,119,FALSE)</f>
        <v>0</v>
      </c>
      <c r="H16" s="225">
        <v>0</v>
      </c>
      <c r="I16" s="225">
        <f t="shared" si="1"/>
        <v>0</v>
      </c>
      <c r="J16" s="225">
        <v>0</v>
      </c>
      <c r="K16" s="225">
        <f t="shared" si="2"/>
        <v>0</v>
      </c>
      <c r="L16" s="225">
        <f t="shared" si="3"/>
        <v>0</v>
      </c>
      <c r="M16" s="225">
        <f t="shared" si="4"/>
        <v>0</v>
      </c>
      <c r="N16" s="225">
        <f t="shared" si="5"/>
        <v>0</v>
      </c>
      <c r="O16" s="225">
        <v>0</v>
      </c>
      <c r="P16" s="225">
        <v>0</v>
      </c>
      <c r="Q16" s="225">
        <f t="shared" si="6"/>
        <v>0</v>
      </c>
      <c r="R16" s="225">
        <v>0</v>
      </c>
      <c r="S16" s="225">
        <f t="shared" si="7"/>
        <v>0</v>
      </c>
      <c r="T16" s="225">
        <f t="shared" si="8"/>
        <v>0</v>
      </c>
      <c r="U16" s="225">
        <f t="shared" si="9"/>
        <v>0</v>
      </c>
      <c r="V16" s="225">
        <f t="shared" si="10"/>
        <v>0</v>
      </c>
      <c r="W16" s="73">
        <v>0</v>
      </c>
      <c r="X16" s="225">
        <v>0</v>
      </c>
      <c r="Y16" s="225">
        <f t="shared" si="11"/>
        <v>0</v>
      </c>
      <c r="Z16" s="225">
        <f>Z$116*VLOOKUP($A16,'統合中分類 家計消費支出'!$A$5:$D$111,4,FALSE)</f>
        <v>0</v>
      </c>
      <c r="AA16" s="225">
        <v>0</v>
      </c>
      <c r="AB16" s="225">
        <v>0</v>
      </c>
      <c r="AC16" s="225">
        <f t="shared" si="12"/>
        <v>0</v>
      </c>
      <c r="AD16" s="225">
        <v>0</v>
      </c>
      <c r="AE16" s="225">
        <f t="shared" si="13"/>
        <v>0</v>
      </c>
      <c r="AF16" s="225">
        <f t="shared" si="14"/>
        <v>0</v>
      </c>
      <c r="AG16" s="225">
        <f t="shared" si="15"/>
        <v>0</v>
      </c>
      <c r="AH16" s="225">
        <f t="shared" si="16"/>
        <v>0</v>
      </c>
      <c r="AI16" s="270">
        <f>IF($AI$8=2015,1,VLOOKUP($A16,デフレータ!$A$5:$I$111,HLOOKUP($AI$8,デフレータ!$A$3:$I$112,110,FALSE),FALSE))</f>
        <v>1</v>
      </c>
      <c r="AJ16" s="270"/>
    </row>
    <row r="17" spans="1:36" s="97" customFormat="1">
      <c r="A17" s="451" t="s">
        <v>681</v>
      </c>
      <c r="B17" s="367" t="s">
        <v>535</v>
      </c>
      <c r="C17" s="225">
        <f>VLOOKUP($A17,県産品需要額!$A$9:$P$115,12,FALSE)*HLOOKUP($A17,'3-2 統合中分類 投入係数表'!$C$3:$DE$121,119,FALSE)</f>
        <v>0</v>
      </c>
      <c r="D17" s="225">
        <v>0</v>
      </c>
      <c r="E17" s="225">
        <f t="shared" si="0"/>
        <v>0</v>
      </c>
      <c r="F17" s="225">
        <v>0</v>
      </c>
      <c r="G17" s="225">
        <f>VLOOKUP($A17,県産品需要額!$A$9:$P$115,15,FALSE)*HLOOKUP($A17,'3-2 統合中分類 投入係数表'!$C$3:$DE$121,119,FALSE)</f>
        <v>0</v>
      </c>
      <c r="H17" s="225">
        <v>0</v>
      </c>
      <c r="I17" s="225">
        <f t="shared" si="1"/>
        <v>0</v>
      </c>
      <c r="J17" s="225">
        <v>0</v>
      </c>
      <c r="K17" s="225">
        <f t="shared" si="2"/>
        <v>0</v>
      </c>
      <c r="L17" s="225">
        <f t="shared" si="3"/>
        <v>0</v>
      </c>
      <c r="M17" s="225">
        <f t="shared" si="4"/>
        <v>0</v>
      </c>
      <c r="N17" s="225">
        <f t="shared" si="5"/>
        <v>0</v>
      </c>
      <c r="O17" s="225">
        <v>0</v>
      </c>
      <c r="P17" s="225">
        <v>0</v>
      </c>
      <c r="Q17" s="225">
        <f t="shared" si="6"/>
        <v>0</v>
      </c>
      <c r="R17" s="225">
        <v>0</v>
      </c>
      <c r="S17" s="225">
        <f t="shared" si="7"/>
        <v>0</v>
      </c>
      <c r="T17" s="225">
        <f t="shared" si="8"/>
        <v>0</v>
      </c>
      <c r="U17" s="225">
        <f t="shared" si="9"/>
        <v>0</v>
      </c>
      <c r="V17" s="225">
        <f t="shared" si="10"/>
        <v>0</v>
      </c>
      <c r="W17" s="73">
        <v>0</v>
      </c>
      <c r="X17" s="225">
        <v>0</v>
      </c>
      <c r="Y17" s="225">
        <f t="shared" si="11"/>
        <v>0</v>
      </c>
      <c r="Z17" s="225">
        <f>Z$116*VLOOKUP($A17,'統合中分類 家計消費支出'!$A$5:$D$111,4,FALSE)</f>
        <v>0</v>
      </c>
      <c r="AA17" s="225">
        <v>0</v>
      </c>
      <c r="AB17" s="225">
        <v>0</v>
      </c>
      <c r="AC17" s="225">
        <f t="shared" si="12"/>
        <v>0</v>
      </c>
      <c r="AD17" s="225">
        <v>0</v>
      </c>
      <c r="AE17" s="225">
        <f t="shared" si="13"/>
        <v>0</v>
      </c>
      <c r="AF17" s="225">
        <f t="shared" si="14"/>
        <v>0</v>
      </c>
      <c r="AG17" s="225">
        <f t="shared" si="15"/>
        <v>0</v>
      </c>
      <c r="AH17" s="225">
        <f t="shared" si="16"/>
        <v>0</v>
      </c>
      <c r="AI17" s="270">
        <f>IF($AI$8=2015,1,VLOOKUP($A17,デフレータ!$A$5:$I$111,HLOOKUP($AI$8,デフレータ!$A$3:$I$112,110,FALSE),FALSE))</f>
        <v>1</v>
      </c>
      <c r="AJ17" s="270"/>
    </row>
    <row r="18" spans="1:36" s="97" customFormat="1">
      <c r="A18" s="452" t="s">
        <v>795</v>
      </c>
      <c r="B18" s="370" t="s">
        <v>536</v>
      </c>
      <c r="C18" s="226">
        <f>VLOOKUP($A18,県産品需要額!$A$9:$P$115,12,FALSE)*HLOOKUP($A18,'3-2 統合中分類 投入係数表'!$C$3:$DE$121,119,FALSE)</f>
        <v>0</v>
      </c>
      <c r="D18" s="226">
        <v>0</v>
      </c>
      <c r="E18" s="226">
        <f t="shared" si="0"/>
        <v>0</v>
      </c>
      <c r="F18" s="226">
        <v>0</v>
      </c>
      <c r="G18" s="226">
        <f>VLOOKUP($A18,県産品需要額!$A$9:$P$115,15,FALSE)*HLOOKUP($A18,'3-2 統合中分類 投入係数表'!$C$3:$DE$121,119,FALSE)</f>
        <v>0</v>
      </c>
      <c r="H18" s="226">
        <v>0</v>
      </c>
      <c r="I18" s="226">
        <f t="shared" si="1"/>
        <v>0</v>
      </c>
      <c r="J18" s="226">
        <v>0</v>
      </c>
      <c r="K18" s="226">
        <f t="shared" si="2"/>
        <v>0</v>
      </c>
      <c r="L18" s="226">
        <f t="shared" si="3"/>
        <v>0</v>
      </c>
      <c r="M18" s="226">
        <f t="shared" si="4"/>
        <v>0</v>
      </c>
      <c r="N18" s="226">
        <f t="shared" si="5"/>
        <v>0</v>
      </c>
      <c r="O18" s="226">
        <v>0</v>
      </c>
      <c r="P18" s="226">
        <v>0</v>
      </c>
      <c r="Q18" s="226">
        <f t="shared" si="6"/>
        <v>0</v>
      </c>
      <c r="R18" s="226">
        <v>0</v>
      </c>
      <c r="S18" s="226">
        <f t="shared" si="7"/>
        <v>0</v>
      </c>
      <c r="T18" s="226">
        <f t="shared" si="8"/>
        <v>0</v>
      </c>
      <c r="U18" s="226">
        <f t="shared" si="9"/>
        <v>0</v>
      </c>
      <c r="V18" s="226">
        <f t="shared" si="10"/>
        <v>0</v>
      </c>
      <c r="W18" s="75">
        <v>0</v>
      </c>
      <c r="X18" s="226">
        <v>0</v>
      </c>
      <c r="Y18" s="226">
        <f t="shared" si="11"/>
        <v>0</v>
      </c>
      <c r="Z18" s="226">
        <f>Z$116*VLOOKUP($A18,'統合中分類 家計消費支出'!$A$5:$D$111,4,FALSE)</f>
        <v>0</v>
      </c>
      <c r="AA18" s="226">
        <v>0</v>
      </c>
      <c r="AB18" s="226">
        <v>0</v>
      </c>
      <c r="AC18" s="226">
        <f t="shared" si="12"/>
        <v>0</v>
      </c>
      <c r="AD18" s="226">
        <v>0</v>
      </c>
      <c r="AE18" s="226">
        <f t="shared" si="13"/>
        <v>0</v>
      </c>
      <c r="AF18" s="226">
        <f t="shared" si="14"/>
        <v>0</v>
      </c>
      <c r="AG18" s="226">
        <f t="shared" si="15"/>
        <v>0</v>
      </c>
      <c r="AH18" s="226">
        <f t="shared" si="16"/>
        <v>0</v>
      </c>
      <c r="AI18" s="271">
        <f>IF($AI$8=2015,1,VLOOKUP($A18,デフレータ!$A$5:$I$111,HLOOKUP($AI$8,デフレータ!$A$3:$I$112,110,FALSE),FALSE))</f>
        <v>1</v>
      </c>
      <c r="AJ18" s="271"/>
    </row>
    <row r="19" spans="1:36" s="97" customFormat="1">
      <c r="A19" s="453" t="s">
        <v>282</v>
      </c>
      <c r="B19" s="365" t="s">
        <v>786</v>
      </c>
      <c r="C19" s="224">
        <f>VLOOKUP($A19,県産品需要額!$A$9:$P$115,12,FALSE)*HLOOKUP($A19,'3-2 統合中分類 投入係数表'!$C$3:$DE$121,119,FALSE)</f>
        <v>0</v>
      </c>
      <c r="D19" s="224">
        <v>0</v>
      </c>
      <c r="E19" s="224">
        <f t="shared" si="0"/>
        <v>0</v>
      </c>
      <c r="F19" s="224">
        <v>0</v>
      </c>
      <c r="G19" s="224">
        <f>VLOOKUP($A19,県産品需要額!$A$9:$P$115,15,FALSE)*HLOOKUP($A19,'3-2 統合中分類 投入係数表'!$C$3:$DE$121,119,FALSE)</f>
        <v>0</v>
      </c>
      <c r="H19" s="224">
        <v>0</v>
      </c>
      <c r="I19" s="224">
        <f t="shared" si="1"/>
        <v>0</v>
      </c>
      <c r="J19" s="224">
        <v>0</v>
      </c>
      <c r="K19" s="224">
        <f t="shared" si="2"/>
        <v>0</v>
      </c>
      <c r="L19" s="224">
        <f t="shared" si="3"/>
        <v>0</v>
      </c>
      <c r="M19" s="224">
        <f t="shared" si="4"/>
        <v>0</v>
      </c>
      <c r="N19" s="224">
        <f t="shared" si="5"/>
        <v>0</v>
      </c>
      <c r="O19" s="224">
        <v>0</v>
      </c>
      <c r="P19" s="224">
        <v>0</v>
      </c>
      <c r="Q19" s="224">
        <f t="shared" si="6"/>
        <v>0</v>
      </c>
      <c r="R19" s="224">
        <v>0</v>
      </c>
      <c r="S19" s="224">
        <f t="shared" si="7"/>
        <v>0</v>
      </c>
      <c r="T19" s="224">
        <f t="shared" si="8"/>
        <v>0</v>
      </c>
      <c r="U19" s="224">
        <f t="shared" si="9"/>
        <v>0</v>
      </c>
      <c r="V19" s="224">
        <f t="shared" si="10"/>
        <v>0</v>
      </c>
      <c r="W19" s="76">
        <v>0</v>
      </c>
      <c r="X19" s="224">
        <v>0</v>
      </c>
      <c r="Y19" s="224">
        <f t="shared" si="11"/>
        <v>0</v>
      </c>
      <c r="Z19" s="224">
        <f>Z$116*VLOOKUP($A19,'統合中分類 家計消費支出'!$A$5:$D$111,4,FALSE)</f>
        <v>0</v>
      </c>
      <c r="AA19" s="224">
        <v>0</v>
      </c>
      <c r="AB19" s="224">
        <v>0</v>
      </c>
      <c r="AC19" s="224">
        <f t="shared" si="12"/>
        <v>0</v>
      </c>
      <c r="AD19" s="224">
        <v>0</v>
      </c>
      <c r="AE19" s="224">
        <f t="shared" si="13"/>
        <v>0</v>
      </c>
      <c r="AF19" s="224">
        <f t="shared" si="14"/>
        <v>0</v>
      </c>
      <c r="AG19" s="224">
        <f t="shared" si="15"/>
        <v>0</v>
      </c>
      <c r="AH19" s="224">
        <f t="shared" si="16"/>
        <v>0</v>
      </c>
      <c r="AI19" s="272">
        <f>IF($AI$8=2015,1,VLOOKUP($A19,デフレータ!$A$5:$I$111,HLOOKUP($AI$8,デフレータ!$A$3:$I$112,110,FALSE),FALSE))</f>
        <v>1</v>
      </c>
      <c r="AJ19" s="272"/>
    </row>
    <row r="20" spans="1:36" s="97" customFormat="1">
      <c r="A20" s="451" t="s">
        <v>283</v>
      </c>
      <c r="B20" s="367" t="s">
        <v>537</v>
      </c>
      <c r="C20" s="225">
        <f>VLOOKUP($A20,県産品需要額!$A$9:$P$115,12,FALSE)*HLOOKUP($A20,'3-2 統合中分類 投入係数表'!$C$3:$DE$121,119,FALSE)</f>
        <v>0</v>
      </c>
      <c r="D20" s="225">
        <v>0</v>
      </c>
      <c r="E20" s="225">
        <f t="shared" si="0"/>
        <v>0</v>
      </c>
      <c r="F20" s="225">
        <v>0</v>
      </c>
      <c r="G20" s="225">
        <f>VLOOKUP($A20,県産品需要額!$A$9:$P$115,15,FALSE)*HLOOKUP($A20,'3-2 統合中分類 投入係数表'!$C$3:$DE$121,119,FALSE)</f>
        <v>0</v>
      </c>
      <c r="H20" s="225">
        <v>0</v>
      </c>
      <c r="I20" s="225">
        <f t="shared" si="1"/>
        <v>0</v>
      </c>
      <c r="J20" s="225">
        <v>0</v>
      </c>
      <c r="K20" s="225">
        <f t="shared" si="2"/>
        <v>0</v>
      </c>
      <c r="L20" s="225">
        <f t="shared" si="3"/>
        <v>0</v>
      </c>
      <c r="M20" s="225">
        <f t="shared" si="4"/>
        <v>0</v>
      </c>
      <c r="N20" s="225">
        <f t="shared" si="5"/>
        <v>0</v>
      </c>
      <c r="O20" s="225">
        <v>0</v>
      </c>
      <c r="P20" s="225">
        <v>0</v>
      </c>
      <c r="Q20" s="225">
        <f t="shared" si="6"/>
        <v>0</v>
      </c>
      <c r="R20" s="225">
        <v>0</v>
      </c>
      <c r="S20" s="225">
        <f t="shared" si="7"/>
        <v>0</v>
      </c>
      <c r="T20" s="225">
        <f t="shared" si="8"/>
        <v>0</v>
      </c>
      <c r="U20" s="225">
        <f t="shared" si="9"/>
        <v>0</v>
      </c>
      <c r="V20" s="225">
        <f t="shared" si="10"/>
        <v>0</v>
      </c>
      <c r="W20" s="73">
        <v>0</v>
      </c>
      <c r="X20" s="225">
        <v>0</v>
      </c>
      <c r="Y20" s="225">
        <f t="shared" si="11"/>
        <v>0</v>
      </c>
      <c r="Z20" s="225">
        <f>Z$116*VLOOKUP($A20,'統合中分類 家計消費支出'!$A$5:$D$111,4,FALSE)</f>
        <v>0</v>
      </c>
      <c r="AA20" s="225">
        <v>0</v>
      </c>
      <c r="AB20" s="225">
        <v>0</v>
      </c>
      <c r="AC20" s="225">
        <f t="shared" si="12"/>
        <v>0</v>
      </c>
      <c r="AD20" s="225">
        <v>0</v>
      </c>
      <c r="AE20" s="225">
        <f t="shared" si="13"/>
        <v>0</v>
      </c>
      <c r="AF20" s="225">
        <f t="shared" si="14"/>
        <v>0</v>
      </c>
      <c r="AG20" s="225">
        <f t="shared" si="15"/>
        <v>0</v>
      </c>
      <c r="AH20" s="225">
        <f t="shared" si="16"/>
        <v>0</v>
      </c>
      <c r="AI20" s="270">
        <f>IF($AI$8=2015,1,VLOOKUP($A20,デフレータ!$A$5:$I$111,HLOOKUP($AI$8,デフレータ!$A$3:$I$112,110,FALSE),FALSE))</f>
        <v>1</v>
      </c>
      <c r="AJ20" s="270"/>
    </row>
    <row r="21" spans="1:36" s="97" customFormat="1">
      <c r="A21" s="451" t="s">
        <v>284</v>
      </c>
      <c r="B21" s="367" t="s">
        <v>538</v>
      </c>
      <c r="C21" s="225">
        <f>VLOOKUP($A21,県産品需要額!$A$9:$P$115,12,FALSE)*HLOOKUP($A21,'3-2 統合中分類 投入係数表'!$C$3:$DE$121,119,FALSE)</f>
        <v>0</v>
      </c>
      <c r="D21" s="225">
        <v>0</v>
      </c>
      <c r="E21" s="225">
        <f t="shared" si="0"/>
        <v>0</v>
      </c>
      <c r="F21" s="225">
        <v>0</v>
      </c>
      <c r="G21" s="225">
        <f>VLOOKUP($A21,県産品需要額!$A$9:$P$115,15,FALSE)*HLOOKUP($A21,'3-2 統合中分類 投入係数表'!$C$3:$DE$121,119,FALSE)</f>
        <v>0</v>
      </c>
      <c r="H21" s="225">
        <v>0</v>
      </c>
      <c r="I21" s="225">
        <f t="shared" si="1"/>
        <v>0</v>
      </c>
      <c r="J21" s="225">
        <v>0</v>
      </c>
      <c r="K21" s="225">
        <f t="shared" si="2"/>
        <v>0</v>
      </c>
      <c r="L21" s="225">
        <f t="shared" si="3"/>
        <v>0</v>
      </c>
      <c r="M21" s="225">
        <f t="shared" si="4"/>
        <v>0</v>
      </c>
      <c r="N21" s="225">
        <f t="shared" si="5"/>
        <v>0</v>
      </c>
      <c r="O21" s="225">
        <v>0</v>
      </c>
      <c r="P21" s="225">
        <v>0</v>
      </c>
      <c r="Q21" s="225">
        <f t="shared" si="6"/>
        <v>0</v>
      </c>
      <c r="R21" s="225">
        <v>0</v>
      </c>
      <c r="S21" s="225">
        <f t="shared" si="7"/>
        <v>0</v>
      </c>
      <c r="T21" s="225">
        <f t="shared" si="8"/>
        <v>0</v>
      </c>
      <c r="U21" s="225">
        <f t="shared" si="9"/>
        <v>0</v>
      </c>
      <c r="V21" s="225">
        <f t="shared" si="10"/>
        <v>0</v>
      </c>
      <c r="W21" s="73">
        <v>0</v>
      </c>
      <c r="X21" s="225">
        <v>0</v>
      </c>
      <c r="Y21" s="225">
        <f t="shared" si="11"/>
        <v>0</v>
      </c>
      <c r="Z21" s="225">
        <f>Z$116*VLOOKUP($A21,'統合中分類 家計消費支出'!$A$5:$D$111,4,FALSE)</f>
        <v>0</v>
      </c>
      <c r="AA21" s="225">
        <v>0</v>
      </c>
      <c r="AB21" s="225">
        <v>0</v>
      </c>
      <c r="AC21" s="225">
        <f t="shared" si="12"/>
        <v>0</v>
      </c>
      <c r="AD21" s="225">
        <v>0</v>
      </c>
      <c r="AE21" s="225">
        <f t="shared" si="13"/>
        <v>0</v>
      </c>
      <c r="AF21" s="225">
        <f t="shared" si="14"/>
        <v>0</v>
      </c>
      <c r="AG21" s="225">
        <f t="shared" si="15"/>
        <v>0</v>
      </c>
      <c r="AH21" s="225">
        <f t="shared" si="16"/>
        <v>0</v>
      </c>
      <c r="AI21" s="270">
        <f>IF($AI$8=2015,1,VLOOKUP($A21,デフレータ!$A$5:$I$111,HLOOKUP($AI$8,デフレータ!$A$3:$I$112,110,FALSE),FALSE))</f>
        <v>1</v>
      </c>
      <c r="AJ21" s="270"/>
    </row>
    <row r="22" spans="1:36" s="97" customFormat="1">
      <c r="A22" s="451" t="s">
        <v>285</v>
      </c>
      <c r="B22" s="367" t="s">
        <v>539</v>
      </c>
      <c r="C22" s="225">
        <f>VLOOKUP($A22,県産品需要額!$A$9:$P$115,12,FALSE)*HLOOKUP($A22,'3-2 統合中分類 投入係数表'!$C$3:$DE$121,119,FALSE)</f>
        <v>0</v>
      </c>
      <c r="D22" s="225">
        <v>0</v>
      </c>
      <c r="E22" s="225">
        <f t="shared" si="0"/>
        <v>0</v>
      </c>
      <c r="F22" s="225">
        <v>0</v>
      </c>
      <c r="G22" s="225">
        <f>VLOOKUP($A22,県産品需要額!$A$9:$P$115,15,FALSE)*HLOOKUP($A22,'3-2 統合中分類 投入係数表'!$C$3:$DE$121,119,FALSE)</f>
        <v>0</v>
      </c>
      <c r="H22" s="225">
        <v>0</v>
      </c>
      <c r="I22" s="225">
        <f t="shared" si="1"/>
        <v>0</v>
      </c>
      <c r="J22" s="225">
        <v>0</v>
      </c>
      <c r="K22" s="225">
        <f t="shared" si="2"/>
        <v>0</v>
      </c>
      <c r="L22" s="225">
        <f t="shared" si="3"/>
        <v>0</v>
      </c>
      <c r="M22" s="225">
        <f t="shared" si="4"/>
        <v>0</v>
      </c>
      <c r="N22" s="225">
        <f t="shared" si="5"/>
        <v>0</v>
      </c>
      <c r="O22" s="225">
        <v>0</v>
      </c>
      <c r="P22" s="225">
        <v>0</v>
      </c>
      <c r="Q22" s="225">
        <f t="shared" si="6"/>
        <v>0</v>
      </c>
      <c r="R22" s="225">
        <v>0</v>
      </c>
      <c r="S22" s="225">
        <f t="shared" si="7"/>
        <v>0</v>
      </c>
      <c r="T22" s="225">
        <f t="shared" si="8"/>
        <v>0</v>
      </c>
      <c r="U22" s="225">
        <f t="shared" si="9"/>
        <v>0</v>
      </c>
      <c r="V22" s="225">
        <f t="shared" si="10"/>
        <v>0</v>
      </c>
      <c r="W22" s="73">
        <v>0</v>
      </c>
      <c r="X22" s="225">
        <v>0</v>
      </c>
      <c r="Y22" s="225">
        <f t="shared" si="11"/>
        <v>0</v>
      </c>
      <c r="Z22" s="225">
        <f>Z$116*VLOOKUP($A22,'統合中分類 家計消費支出'!$A$5:$D$111,4,FALSE)</f>
        <v>0</v>
      </c>
      <c r="AA22" s="225">
        <v>0</v>
      </c>
      <c r="AB22" s="225">
        <v>0</v>
      </c>
      <c r="AC22" s="225">
        <f t="shared" si="12"/>
        <v>0</v>
      </c>
      <c r="AD22" s="225">
        <v>0</v>
      </c>
      <c r="AE22" s="225">
        <f t="shared" si="13"/>
        <v>0</v>
      </c>
      <c r="AF22" s="225">
        <f t="shared" si="14"/>
        <v>0</v>
      </c>
      <c r="AG22" s="225">
        <f t="shared" si="15"/>
        <v>0</v>
      </c>
      <c r="AH22" s="225">
        <f t="shared" si="16"/>
        <v>0</v>
      </c>
      <c r="AI22" s="270">
        <f>IF($AI$8=2015,1,VLOOKUP($A22,デフレータ!$A$5:$I$111,HLOOKUP($AI$8,デフレータ!$A$3:$I$112,110,FALSE),FALSE))</f>
        <v>1</v>
      </c>
      <c r="AJ22" s="270"/>
    </row>
    <row r="23" spans="1:36" s="97" customFormat="1">
      <c r="A23" s="452" t="s">
        <v>286</v>
      </c>
      <c r="B23" s="370" t="s">
        <v>540</v>
      </c>
      <c r="C23" s="226">
        <f>VLOOKUP($A23,県産品需要額!$A$9:$P$115,12,FALSE)*HLOOKUP($A23,'3-2 統合中分類 投入係数表'!$C$3:$DE$121,119,FALSE)</f>
        <v>0</v>
      </c>
      <c r="D23" s="226">
        <v>0</v>
      </c>
      <c r="E23" s="226">
        <f t="shared" si="0"/>
        <v>0</v>
      </c>
      <c r="F23" s="226">
        <v>0</v>
      </c>
      <c r="G23" s="226">
        <f>VLOOKUP($A23,県産品需要額!$A$9:$P$115,15,FALSE)*HLOOKUP($A23,'3-2 統合中分類 投入係数表'!$C$3:$DE$121,119,FALSE)</f>
        <v>0</v>
      </c>
      <c r="H23" s="226">
        <v>0</v>
      </c>
      <c r="I23" s="226">
        <f t="shared" si="1"/>
        <v>0</v>
      </c>
      <c r="J23" s="226">
        <v>0</v>
      </c>
      <c r="K23" s="226">
        <f>SUM(C23,G23)</f>
        <v>0</v>
      </c>
      <c r="L23" s="226">
        <f t="shared" si="3"/>
        <v>0</v>
      </c>
      <c r="M23" s="226">
        <f t="shared" si="4"/>
        <v>0</v>
      </c>
      <c r="N23" s="226">
        <f t="shared" si="5"/>
        <v>0</v>
      </c>
      <c r="O23" s="226">
        <v>0</v>
      </c>
      <c r="P23" s="226">
        <v>0</v>
      </c>
      <c r="Q23" s="226">
        <f t="shared" si="6"/>
        <v>0</v>
      </c>
      <c r="R23" s="226">
        <v>0</v>
      </c>
      <c r="S23" s="226">
        <f t="shared" si="7"/>
        <v>0</v>
      </c>
      <c r="T23" s="226">
        <f t="shared" si="8"/>
        <v>0</v>
      </c>
      <c r="U23" s="226">
        <f t="shared" si="9"/>
        <v>0</v>
      </c>
      <c r="V23" s="226">
        <f t="shared" si="10"/>
        <v>0</v>
      </c>
      <c r="W23" s="75">
        <v>0</v>
      </c>
      <c r="X23" s="226">
        <v>0</v>
      </c>
      <c r="Y23" s="226">
        <f t="shared" si="11"/>
        <v>0</v>
      </c>
      <c r="Z23" s="226">
        <f>Z$116*VLOOKUP($A23,'統合中分類 家計消費支出'!$A$5:$D$111,4,FALSE)</f>
        <v>0</v>
      </c>
      <c r="AA23" s="226">
        <v>0</v>
      </c>
      <c r="AB23" s="226">
        <v>0</v>
      </c>
      <c r="AC23" s="226">
        <f t="shared" si="12"/>
        <v>0</v>
      </c>
      <c r="AD23" s="226">
        <v>0</v>
      </c>
      <c r="AE23" s="226">
        <f t="shared" si="13"/>
        <v>0</v>
      </c>
      <c r="AF23" s="226">
        <f t="shared" si="14"/>
        <v>0</v>
      </c>
      <c r="AG23" s="226">
        <f t="shared" si="15"/>
        <v>0</v>
      </c>
      <c r="AH23" s="226">
        <f t="shared" si="16"/>
        <v>0</v>
      </c>
      <c r="AI23" s="271">
        <f>IF($AI$8=2015,1,VLOOKUP($A23,デフレータ!$A$5:$I$111,HLOOKUP($AI$8,デフレータ!$A$3:$I$112,110,FALSE),FALSE))</f>
        <v>1</v>
      </c>
      <c r="AJ23" s="271"/>
    </row>
    <row r="24" spans="1:36" s="97" customFormat="1">
      <c r="A24" s="453" t="s">
        <v>287</v>
      </c>
      <c r="B24" s="365" t="s">
        <v>541</v>
      </c>
      <c r="C24" s="224">
        <f>VLOOKUP($A24,県産品需要額!$A$9:$P$115,12,FALSE)*HLOOKUP($A24,'3-2 統合中分類 投入係数表'!$C$3:$DE$121,119,FALSE)</f>
        <v>0</v>
      </c>
      <c r="D24" s="224">
        <v>0</v>
      </c>
      <c r="E24" s="224">
        <f t="shared" si="0"/>
        <v>0</v>
      </c>
      <c r="F24" s="224">
        <v>0</v>
      </c>
      <c r="G24" s="224">
        <f>VLOOKUP($A24,県産品需要額!$A$9:$P$115,15,FALSE)*HLOOKUP($A24,'3-2 統合中分類 投入係数表'!$C$3:$DE$121,119,FALSE)</f>
        <v>0</v>
      </c>
      <c r="H24" s="224">
        <v>0</v>
      </c>
      <c r="I24" s="224">
        <f t="shared" si="1"/>
        <v>0</v>
      </c>
      <c r="J24" s="224">
        <v>0</v>
      </c>
      <c r="K24" s="224">
        <f t="shared" si="2"/>
        <v>0</v>
      </c>
      <c r="L24" s="224">
        <f t="shared" si="3"/>
        <v>0</v>
      </c>
      <c r="M24" s="224">
        <f t="shared" si="4"/>
        <v>0</v>
      </c>
      <c r="N24" s="224">
        <f t="shared" si="5"/>
        <v>0</v>
      </c>
      <c r="O24" s="224">
        <v>0</v>
      </c>
      <c r="P24" s="224">
        <v>0</v>
      </c>
      <c r="Q24" s="224">
        <f t="shared" si="6"/>
        <v>0</v>
      </c>
      <c r="R24" s="224">
        <v>0</v>
      </c>
      <c r="S24" s="224">
        <f t="shared" si="7"/>
        <v>0</v>
      </c>
      <c r="T24" s="224">
        <f t="shared" si="8"/>
        <v>0</v>
      </c>
      <c r="U24" s="224">
        <f t="shared" si="9"/>
        <v>0</v>
      </c>
      <c r="V24" s="224">
        <f t="shared" si="10"/>
        <v>0</v>
      </c>
      <c r="W24" s="76">
        <v>0</v>
      </c>
      <c r="X24" s="224">
        <v>0</v>
      </c>
      <c r="Y24" s="224">
        <f t="shared" si="11"/>
        <v>0</v>
      </c>
      <c r="Z24" s="224">
        <f>Z$116*VLOOKUP($A24,'統合中分類 家計消費支出'!$A$5:$D$111,4,FALSE)</f>
        <v>0</v>
      </c>
      <c r="AA24" s="224">
        <v>0</v>
      </c>
      <c r="AB24" s="224">
        <v>0</v>
      </c>
      <c r="AC24" s="224">
        <f t="shared" si="12"/>
        <v>0</v>
      </c>
      <c r="AD24" s="224">
        <v>0</v>
      </c>
      <c r="AE24" s="224">
        <f t="shared" si="13"/>
        <v>0</v>
      </c>
      <c r="AF24" s="224">
        <f t="shared" si="14"/>
        <v>0</v>
      </c>
      <c r="AG24" s="224">
        <f t="shared" si="15"/>
        <v>0</v>
      </c>
      <c r="AH24" s="224">
        <f t="shared" si="16"/>
        <v>0</v>
      </c>
      <c r="AI24" s="272">
        <f>IF($AI$8=2015,1,VLOOKUP($A24,デフレータ!$A$5:$I$111,HLOOKUP($AI$8,デフレータ!$A$3:$I$112,110,FALSE),FALSE))</f>
        <v>1</v>
      </c>
      <c r="AJ24" s="272"/>
    </row>
    <row r="25" spans="1:36" s="97" customFormat="1">
      <c r="A25" s="451" t="s">
        <v>288</v>
      </c>
      <c r="B25" s="367" t="s">
        <v>542</v>
      </c>
      <c r="C25" s="225">
        <f>VLOOKUP($A25,県産品需要額!$A$9:$P$115,12,FALSE)*HLOOKUP($A25,'3-2 統合中分類 投入係数表'!$C$3:$DE$121,119,FALSE)</f>
        <v>0</v>
      </c>
      <c r="D25" s="225">
        <v>0</v>
      </c>
      <c r="E25" s="225">
        <f t="shared" si="0"/>
        <v>0</v>
      </c>
      <c r="F25" s="225">
        <v>0</v>
      </c>
      <c r="G25" s="225">
        <f>VLOOKUP($A25,県産品需要額!$A$9:$P$115,15,FALSE)*HLOOKUP($A25,'3-2 統合中分類 投入係数表'!$C$3:$DE$121,119,FALSE)</f>
        <v>0</v>
      </c>
      <c r="H25" s="225">
        <v>0</v>
      </c>
      <c r="I25" s="225">
        <f t="shared" si="1"/>
        <v>0</v>
      </c>
      <c r="J25" s="225">
        <v>0</v>
      </c>
      <c r="K25" s="225">
        <f t="shared" si="2"/>
        <v>0</v>
      </c>
      <c r="L25" s="225">
        <f t="shared" si="3"/>
        <v>0</v>
      </c>
      <c r="M25" s="225">
        <f t="shared" si="4"/>
        <v>0</v>
      </c>
      <c r="N25" s="225">
        <f t="shared" si="5"/>
        <v>0</v>
      </c>
      <c r="O25" s="225">
        <v>0</v>
      </c>
      <c r="P25" s="225">
        <v>0</v>
      </c>
      <c r="Q25" s="225">
        <f t="shared" si="6"/>
        <v>0</v>
      </c>
      <c r="R25" s="225">
        <v>0</v>
      </c>
      <c r="S25" s="225">
        <f t="shared" si="7"/>
        <v>0</v>
      </c>
      <c r="T25" s="225">
        <f t="shared" si="8"/>
        <v>0</v>
      </c>
      <c r="U25" s="225">
        <f t="shared" si="9"/>
        <v>0</v>
      </c>
      <c r="V25" s="225">
        <f t="shared" si="10"/>
        <v>0</v>
      </c>
      <c r="W25" s="73">
        <v>0</v>
      </c>
      <c r="X25" s="225">
        <v>0</v>
      </c>
      <c r="Y25" s="225">
        <f t="shared" si="11"/>
        <v>0</v>
      </c>
      <c r="Z25" s="225">
        <f>Z$116*VLOOKUP($A25,'統合中分類 家計消費支出'!$A$5:$D$111,4,FALSE)</f>
        <v>0</v>
      </c>
      <c r="AA25" s="225">
        <v>0</v>
      </c>
      <c r="AB25" s="225">
        <v>0</v>
      </c>
      <c r="AC25" s="225">
        <f t="shared" si="12"/>
        <v>0</v>
      </c>
      <c r="AD25" s="225">
        <v>0</v>
      </c>
      <c r="AE25" s="225">
        <f t="shared" si="13"/>
        <v>0</v>
      </c>
      <c r="AF25" s="225">
        <f t="shared" si="14"/>
        <v>0</v>
      </c>
      <c r="AG25" s="225">
        <f t="shared" si="15"/>
        <v>0</v>
      </c>
      <c r="AH25" s="225">
        <f t="shared" si="16"/>
        <v>0</v>
      </c>
      <c r="AI25" s="270">
        <f>IF($AI$8=2015,1,VLOOKUP($A25,デフレータ!$A$5:$I$111,HLOOKUP($AI$8,デフレータ!$A$3:$I$112,110,FALSE),FALSE))</f>
        <v>1</v>
      </c>
      <c r="AJ25" s="270"/>
    </row>
    <row r="26" spans="1:36" s="97" customFormat="1">
      <c r="A26" s="451" t="s">
        <v>289</v>
      </c>
      <c r="B26" s="367" t="s">
        <v>543</v>
      </c>
      <c r="C26" s="225">
        <f>VLOOKUP($A26,県産品需要額!$A$9:$P$115,12,FALSE)*HLOOKUP($A26,'3-2 統合中分類 投入係数表'!$C$3:$DE$121,119,FALSE)</f>
        <v>0</v>
      </c>
      <c r="D26" s="225">
        <v>0</v>
      </c>
      <c r="E26" s="225">
        <f t="shared" si="0"/>
        <v>0</v>
      </c>
      <c r="F26" s="225">
        <v>0</v>
      </c>
      <c r="G26" s="225">
        <f>VLOOKUP($A26,県産品需要額!$A$9:$P$115,15,FALSE)*HLOOKUP($A26,'3-2 統合中分類 投入係数表'!$C$3:$DE$121,119,FALSE)</f>
        <v>0</v>
      </c>
      <c r="H26" s="225">
        <v>0</v>
      </c>
      <c r="I26" s="225">
        <f t="shared" si="1"/>
        <v>0</v>
      </c>
      <c r="J26" s="225">
        <v>0</v>
      </c>
      <c r="K26" s="225">
        <f t="shared" si="2"/>
        <v>0</v>
      </c>
      <c r="L26" s="225">
        <f t="shared" si="3"/>
        <v>0</v>
      </c>
      <c r="M26" s="225">
        <f t="shared" si="4"/>
        <v>0</v>
      </c>
      <c r="N26" s="225">
        <f t="shared" si="5"/>
        <v>0</v>
      </c>
      <c r="O26" s="225">
        <v>0</v>
      </c>
      <c r="P26" s="225">
        <v>0</v>
      </c>
      <c r="Q26" s="225">
        <f t="shared" si="6"/>
        <v>0</v>
      </c>
      <c r="R26" s="225">
        <v>0</v>
      </c>
      <c r="S26" s="225">
        <f t="shared" si="7"/>
        <v>0</v>
      </c>
      <c r="T26" s="225">
        <f t="shared" si="8"/>
        <v>0</v>
      </c>
      <c r="U26" s="225">
        <f t="shared" si="9"/>
        <v>0</v>
      </c>
      <c r="V26" s="225">
        <f t="shared" si="10"/>
        <v>0</v>
      </c>
      <c r="W26" s="73">
        <v>0</v>
      </c>
      <c r="X26" s="225">
        <v>0</v>
      </c>
      <c r="Y26" s="225">
        <f t="shared" si="11"/>
        <v>0</v>
      </c>
      <c r="Z26" s="225">
        <f>Z$116*VLOOKUP($A26,'統合中分類 家計消費支出'!$A$5:$D$111,4,FALSE)</f>
        <v>0</v>
      </c>
      <c r="AA26" s="225">
        <v>0</v>
      </c>
      <c r="AB26" s="225">
        <v>0</v>
      </c>
      <c r="AC26" s="225">
        <f t="shared" si="12"/>
        <v>0</v>
      </c>
      <c r="AD26" s="225">
        <v>0</v>
      </c>
      <c r="AE26" s="225">
        <f t="shared" si="13"/>
        <v>0</v>
      </c>
      <c r="AF26" s="225">
        <f t="shared" si="14"/>
        <v>0</v>
      </c>
      <c r="AG26" s="225">
        <f t="shared" si="15"/>
        <v>0</v>
      </c>
      <c r="AH26" s="225">
        <f t="shared" si="16"/>
        <v>0</v>
      </c>
      <c r="AI26" s="270">
        <f>IF($AI$8=2015,1,VLOOKUP($A26,デフレータ!$A$5:$I$111,HLOOKUP($AI$8,デフレータ!$A$3:$I$112,110,FALSE),FALSE))</f>
        <v>1</v>
      </c>
      <c r="AJ26" s="270"/>
    </row>
    <row r="27" spans="1:36" s="97" customFormat="1">
      <c r="A27" s="451" t="s">
        <v>290</v>
      </c>
      <c r="B27" s="367" t="s">
        <v>544</v>
      </c>
      <c r="C27" s="225">
        <f>VLOOKUP($A27,県産品需要額!$A$9:$P$115,12,FALSE)*HLOOKUP($A27,'3-2 統合中分類 投入係数表'!$C$3:$DE$121,119,FALSE)</f>
        <v>0</v>
      </c>
      <c r="D27" s="225">
        <v>0</v>
      </c>
      <c r="E27" s="225">
        <f t="shared" si="0"/>
        <v>0</v>
      </c>
      <c r="F27" s="225">
        <v>0</v>
      </c>
      <c r="G27" s="225">
        <f>VLOOKUP($A27,県産品需要額!$A$9:$P$115,15,FALSE)*HLOOKUP($A27,'3-2 統合中分類 投入係数表'!$C$3:$DE$121,119,FALSE)</f>
        <v>0</v>
      </c>
      <c r="H27" s="225">
        <v>0</v>
      </c>
      <c r="I27" s="225">
        <f t="shared" si="1"/>
        <v>0</v>
      </c>
      <c r="J27" s="225">
        <v>0</v>
      </c>
      <c r="K27" s="225">
        <f t="shared" si="2"/>
        <v>0</v>
      </c>
      <c r="L27" s="225">
        <f t="shared" si="3"/>
        <v>0</v>
      </c>
      <c r="M27" s="225">
        <f t="shared" si="4"/>
        <v>0</v>
      </c>
      <c r="N27" s="225">
        <f t="shared" si="5"/>
        <v>0</v>
      </c>
      <c r="O27" s="225">
        <v>0</v>
      </c>
      <c r="P27" s="225">
        <v>0</v>
      </c>
      <c r="Q27" s="225">
        <f t="shared" si="6"/>
        <v>0</v>
      </c>
      <c r="R27" s="225">
        <v>0</v>
      </c>
      <c r="S27" s="225">
        <f t="shared" si="7"/>
        <v>0</v>
      </c>
      <c r="T27" s="225">
        <f t="shared" si="8"/>
        <v>0</v>
      </c>
      <c r="U27" s="225">
        <f t="shared" si="9"/>
        <v>0</v>
      </c>
      <c r="V27" s="225">
        <f t="shared" si="10"/>
        <v>0</v>
      </c>
      <c r="W27" s="73">
        <v>0</v>
      </c>
      <c r="X27" s="225">
        <v>0</v>
      </c>
      <c r="Y27" s="225">
        <f t="shared" si="11"/>
        <v>0</v>
      </c>
      <c r="Z27" s="225">
        <f>Z$116*VLOOKUP($A27,'統合中分類 家計消費支出'!$A$5:$D$111,4,FALSE)</f>
        <v>0</v>
      </c>
      <c r="AA27" s="225">
        <v>0</v>
      </c>
      <c r="AB27" s="225">
        <v>0</v>
      </c>
      <c r="AC27" s="225">
        <f t="shared" si="12"/>
        <v>0</v>
      </c>
      <c r="AD27" s="225">
        <v>0</v>
      </c>
      <c r="AE27" s="225">
        <f t="shared" si="13"/>
        <v>0</v>
      </c>
      <c r="AF27" s="225">
        <f t="shared" si="14"/>
        <v>0</v>
      </c>
      <c r="AG27" s="225">
        <f t="shared" si="15"/>
        <v>0</v>
      </c>
      <c r="AH27" s="225">
        <f t="shared" si="16"/>
        <v>0</v>
      </c>
      <c r="AI27" s="270">
        <f>IF($AI$8=2015,1,VLOOKUP($A27,デフレータ!$A$5:$I$111,HLOOKUP($AI$8,デフレータ!$A$3:$I$112,110,FALSE),FALSE))</f>
        <v>1</v>
      </c>
      <c r="AJ27" s="270"/>
    </row>
    <row r="28" spans="1:36" s="97" customFormat="1">
      <c r="A28" s="452" t="s">
        <v>291</v>
      </c>
      <c r="B28" s="370" t="s">
        <v>545</v>
      </c>
      <c r="C28" s="226">
        <f>VLOOKUP($A28,県産品需要額!$A$9:$P$115,12,FALSE)*HLOOKUP($A28,'3-2 統合中分類 投入係数表'!$C$3:$DE$121,119,FALSE)</f>
        <v>0</v>
      </c>
      <c r="D28" s="226">
        <v>0</v>
      </c>
      <c r="E28" s="226">
        <f t="shared" si="0"/>
        <v>0</v>
      </c>
      <c r="F28" s="226">
        <v>0</v>
      </c>
      <c r="G28" s="226">
        <f>VLOOKUP($A28,県産品需要額!$A$9:$P$115,15,FALSE)*HLOOKUP($A28,'3-2 統合中分類 投入係数表'!$C$3:$DE$121,119,FALSE)</f>
        <v>0</v>
      </c>
      <c r="H28" s="226">
        <v>0</v>
      </c>
      <c r="I28" s="226">
        <f t="shared" si="1"/>
        <v>0</v>
      </c>
      <c r="J28" s="226">
        <v>0</v>
      </c>
      <c r="K28" s="226">
        <f t="shared" si="2"/>
        <v>0</v>
      </c>
      <c r="L28" s="226">
        <f t="shared" si="3"/>
        <v>0</v>
      </c>
      <c r="M28" s="226">
        <f t="shared" si="4"/>
        <v>0</v>
      </c>
      <c r="N28" s="226">
        <f t="shared" si="5"/>
        <v>0</v>
      </c>
      <c r="O28" s="226">
        <v>0</v>
      </c>
      <c r="P28" s="226">
        <v>0</v>
      </c>
      <c r="Q28" s="226">
        <f t="shared" si="6"/>
        <v>0</v>
      </c>
      <c r="R28" s="226">
        <v>0</v>
      </c>
      <c r="S28" s="226">
        <f t="shared" si="7"/>
        <v>0</v>
      </c>
      <c r="T28" s="226">
        <f t="shared" si="8"/>
        <v>0</v>
      </c>
      <c r="U28" s="226">
        <f t="shared" si="9"/>
        <v>0</v>
      </c>
      <c r="V28" s="226">
        <f t="shared" si="10"/>
        <v>0</v>
      </c>
      <c r="W28" s="75">
        <v>0</v>
      </c>
      <c r="X28" s="226">
        <v>0</v>
      </c>
      <c r="Y28" s="226">
        <f t="shared" si="11"/>
        <v>0</v>
      </c>
      <c r="Z28" s="226">
        <f>Z$116*VLOOKUP($A28,'統合中分類 家計消費支出'!$A$5:$D$111,4,FALSE)</f>
        <v>0</v>
      </c>
      <c r="AA28" s="226">
        <v>0</v>
      </c>
      <c r="AB28" s="226">
        <v>0</v>
      </c>
      <c r="AC28" s="226">
        <f t="shared" si="12"/>
        <v>0</v>
      </c>
      <c r="AD28" s="226">
        <v>0</v>
      </c>
      <c r="AE28" s="226">
        <f t="shared" si="13"/>
        <v>0</v>
      </c>
      <c r="AF28" s="226">
        <f t="shared" si="14"/>
        <v>0</v>
      </c>
      <c r="AG28" s="226">
        <f t="shared" si="15"/>
        <v>0</v>
      </c>
      <c r="AH28" s="226">
        <f t="shared" si="16"/>
        <v>0</v>
      </c>
      <c r="AI28" s="271">
        <f>IF($AI$8=2015,1,VLOOKUP($A28,デフレータ!$A$5:$I$111,HLOOKUP($AI$8,デフレータ!$A$3:$I$112,110,FALSE),FALSE))</f>
        <v>1</v>
      </c>
      <c r="AJ28" s="271"/>
    </row>
    <row r="29" spans="1:36" s="97" customFormat="1">
      <c r="A29" s="453" t="s">
        <v>292</v>
      </c>
      <c r="B29" s="365" t="s">
        <v>785</v>
      </c>
      <c r="C29" s="224">
        <f>VLOOKUP($A29,県産品需要額!$A$9:$P$115,12,FALSE)*HLOOKUP($A29,'3-2 統合中分類 投入係数表'!$C$3:$DE$121,119,FALSE)</f>
        <v>0</v>
      </c>
      <c r="D29" s="224">
        <v>0</v>
      </c>
      <c r="E29" s="224">
        <f t="shared" si="0"/>
        <v>0</v>
      </c>
      <c r="F29" s="224">
        <v>0</v>
      </c>
      <c r="G29" s="224">
        <f>VLOOKUP($A29,県産品需要額!$A$9:$P$115,15,FALSE)*HLOOKUP($A29,'3-2 統合中分類 投入係数表'!$C$3:$DE$121,119,FALSE)</f>
        <v>0</v>
      </c>
      <c r="H29" s="224">
        <v>0</v>
      </c>
      <c r="I29" s="224">
        <f t="shared" si="1"/>
        <v>0</v>
      </c>
      <c r="J29" s="224">
        <v>0</v>
      </c>
      <c r="K29" s="224">
        <f t="shared" si="2"/>
        <v>0</v>
      </c>
      <c r="L29" s="224">
        <f t="shared" si="3"/>
        <v>0</v>
      </c>
      <c r="M29" s="224">
        <f t="shared" si="4"/>
        <v>0</v>
      </c>
      <c r="N29" s="224">
        <f t="shared" si="5"/>
        <v>0</v>
      </c>
      <c r="O29" s="224">
        <v>0</v>
      </c>
      <c r="P29" s="224">
        <v>0</v>
      </c>
      <c r="Q29" s="224">
        <f t="shared" si="6"/>
        <v>0</v>
      </c>
      <c r="R29" s="224">
        <v>0</v>
      </c>
      <c r="S29" s="224">
        <f t="shared" si="7"/>
        <v>0</v>
      </c>
      <c r="T29" s="224">
        <f t="shared" si="8"/>
        <v>0</v>
      </c>
      <c r="U29" s="224">
        <f t="shared" si="9"/>
        <v>0</v>
      </c>
      <c r="V29" s="224">
        <f t="shared" si="10"/>
        <v>0</v>
      </c>
      <c r="W29" s="76">
        <v>0</v>
      </c>
      <c r="X29" s="224">
        <v>0</v>
      </c>
      <c r="Y29" s="224">
        <f t="shared" si="11"/>
        <v>0</v>
      </c>
      <c r="Z29" s="224">
        <f>Z$116*VLOOKUP($A29,'統合中分類 家計消費支出'!$A$5:$D$111,4,FALSE)</f>
        <v>0</v>
      </c>
      <c r="AA29" s="224">
        <v>0</v>
      </c>
      <c r="AB29" s="224">
        <v>0</v>
      </c>
      <c r="AC29" s="224">
        <f t="shared" si="12"/>
        <v>0</v>
      </c>
      <c r="AD29" s="224">
        <v>0</v>
      </c>
      <c r="AE29" s="224">
        <f t="shared" si="13"/>
        <v>0</v>
      </c>
      <c r="AF29" s="224">
        <f t="shared" si="14"/>
        <v>0</v>
      </c>
      <c r="AG29" s="224">
        <f t="shared" si="15"/>
        <v>0</v>
      </c>
      <c r="AH29" s="224">
        <f t="shared" si="16"/>
        <v>0</v>
      </c>
      <c r="AI29" s="272">
        <f>IF($AI$8=2015,1,VLOOKUP($A29,デフレータ!$A$5:$I$111,HLOOKUP($AI$8,デフレータ!$A$3:$I$112,110,FALSE),FALSE))</f>
        <v>1</v>
      </c>
      <c r="AJ29" s="272"/>
    </row>
    <row r="30" spans="1:36" s="97" customFormat="1">
      <c r="A30" s="451" t="s">
        <v>293</v>
      </c>
      <c r="B30" s="367" t="s">
        <v>547</v>
      </c>
      <c r="C30" s="225">
        <f>VLOOKUP($A30,県産品需要額!$A$9:$P$115,12,FALSE)*HLOOKUP($A30,'3-2 統合中分類 投入係数表'!$C$3:$DE$121,119,FALSE)</f>
        <v>0</v>
      </c>
      <c r="D30" s="225">
        <v>0</v>
      </c>
      <c r="E30" s="225">
        <f t="shared" si="0"/>
        <v>0</v>
      </c>
      <c r="F30" s="225">
        <v>0</v>
      </c>
      <c r="G30" s="225">
        <f>VLOOKUP($A30,県産品需要額!$A$9:$P$115,15,FALSE)*HLOOKUP($A30,'3-2 統合中分類 投入係数表'!$C$3:$DE$121,119,FALSE)</f>
        <v>0</v>
      </c>
      <c r="H30" s="225">
        <v>0</v>
      </c>
      <c r="I30" s="225">
        <f t="shared" si="1"/>
        <v>0</v>
      </c>
      <c r="J30" s="225">
        <v>0</v>
      </c>
      <c r="K30" s="225">
        <f t="shared" si="2"/>
        <v>0</v>
      </c>
      <c r="L30" s="225">
        <f t="shared" si="3"/>
        <v>0</v>
      </c>
      <c r="M30" s="225">
        <f t="shared" si="4"/>
        <v>0</v>
      </c>
      <c r="N30" s="225">
        <f t="shared" si="5"/>
        <v>0</v>
      </c>
      <c r="O30" s="225">
        <v>0</v>
      </c>
      <c r="P30" s="225">
        <v>0</v>
      </c>
      <c r="Q30" s="225">
        <f t="shared" si="6"/>
        <v>0</v>
      </c>
      <c r="R30" s="225">
        <v>0</v>
      </c>
      <c r="S30" s="225">
        <f t="shared" si="7"/>
        <v>0</v>
      </c>
      <c r="T30" s="225">
        <f t="shared" si="8"/>
        <v>0</v>
      </c>
      <c r="U30" s="225">
        <f t="shared" si="9"/>
        <v>0</v>
      </c>
      <c r="V30" s="225">
        <f t="shared" si="10"/>
        <v>0</v>
      </c>
      <c r="W30" s="73">
        <v>0</v>
      </c>
      <c r="X30" s="225">
        <v>0</v>
      </c>
      <c r="Y30" s="225">
        <f t="shared" si="11"/>
        <v>0</v>
      </c>
      <c r="Z30" s="225">
        <f>Z$116*VLOOKUP($A30,'統合中分類 家計消費支出'!$A$5:$D$111,4,FALSE)</f>
        <v>0</v>
      </c>
      <c r="AA30" s="225">
        <v>0</v>
      </c>
      <c r="AB30" s="225">
        <v>0</v>
      </c>
      <c r="AC30" s="225">
        <f t="shared" si="12"/>
        <v>0</v>
      </c>
      <c r="AD30" s="225">
        <v>0</v>
      </c>
      <c r="AE30" s="225">
        <f t="shared" si="13"/>
        <v>0</v>
      </c>
      <c r="AF30" s="225">
        <f t="shared" si="14"/>
        <v>0</v>
      </c>
      <c r="AG30" s="225">
        <f t="shared" si="15"/>
        <v>0</v>
      </c>
      <c r="AH30" s="225">
        <f t="shared" si="16"/>
        <v>0</v>
      </c>
      <c r="AI30" s="270">
        <f>IF($AI$8=2015,1,VLOOKUP($A30,デフレータ!$A$5:$I$111,HLOOKUP($AI$8,デフレータ!$A$3:$I$112,110,FALSE),FALSE))</f>
        <v>1</v>
      </c>
      <c r="AJ30" s="270"/>
    </row>
    <row r="31" spans="1:36" s="97" customFormat="1">
      <c r="A31" s="451" t="s">
        <v>294</v>
      </c>
      <c r="B31" s="367" t="s">
        <v>784</v>
      </c>
      <c r="C31" s="225">
        <f>VLOOKUP($A31,県産品需要額!$A$9:$P$115,12,FALSE)*HLOOKUP($A31,'3-2 統合中分類 投入係数表'!$C$3:$DE$121,119,FALSE)</f>
        <v>0</v>
      </c>
      <c r="D31" s="225">
        <v>0</v>
      </c>
      <c r="E31" s="225">
        <f t="shared" si="0"/>
        <v>0</v>
      </c>
      <c r="F31" s="225">
        <v>0</v>
      </c>
      <c r="G31" s="225">
        <f>VLOOKUP($A31,県産品需要額!$A$9:$P$115,15,FALSE)*HLOOKUP($A31,'3-2 統合中分類 投入係数表'!$C$3:$DE$121,119,FALSE)</f>
        <v>0</v>
      </c>
      <c r="H31" s="225">
        <v>0</v>
      </c>
      <c r="I31" s="225">
        <f t="shared" si="1"/>
        <v>0</v>
      </c>
      <c r="J31" s="225">
        <v>0</v>
      </c>
      <c r="K31" s="225">
        <f t="shared" si="2"/>
        <v>0</v>
      </c>
      <c r="L31" s="225">
        <f t="shared" si="3"/>
        <v>0</v>
      </c>
      <c r="M31" s="225">
        <f t="shared" si="4"/>
        <v>0</v>
      </c>
      <c r="N31" s="225">
        <f t="shared" si="5"/>
        <v>0</v>
      </c>
      <c r="O31" s="225">
        <v>0</v>
      </c>
      <c r="P31" s="225">
        <v>0</v>
      </c>
      <c r="Q31" s="225">
        <f t="shared" si="6"/>
        <v>0</v>
      </c>
      <c r="R31" s="225">
        <v>0</v>
      </c>
      <c r="S31" s="225">
        <f t="shared" si="7"/>
        <v>0</v>
      </c>
      <c r="T31" s="225">
        <f t="shared" si="8"/>
        <v>0</v>
      </c>
      <c r="U31" s="225">
        <f t="shared" si="9"/>
        <v>0</v>
      </c>
      <c r="V31" s="225">
        <f t="shared" si="10"/>
        <v>0</v>
      </c>
      <c r="W31" s="73">
        <v>0</v>
      </c>
      <c r="X31" s="225">
        <v>0</v>
      </c>
      <c r="Y31" s="225">
        <f t="shared" si="11"/>
        <v>0</v>
      </c>
      <c r="Z31" s="225">
        <f>Z$116*VLOOKUP($A31,'統合中分類 家計消費支出'!$A$5:$D$111,4,FALSE)</f>
        <v>0</v>
      </c>
      <c r="AA31" s="225">
        <v>0</v>
      </c>
      <c r="AB31" s="225">
        <v>0</v>
      </c>
      <c r="AC31" s="225">
        <f t="shared" si="12"/>
        <v>0</v>
      </c>
      <c r="AD31" s="225">
        <v>0</v>
      </c>
      <c r="AE31" s="225">
        <f t="shared" si="13"/>
        <v>0</v>
      </c>
      <c r="AF31" s="225">
        <f t="shared" si="14"/>
        <v>0</v>
      </c>
      <c r="AG31" s="225">
        <f t="shared" si="15"/>
        <v>0</v>
      </c>
      <c r="AH31" s="225">
        <f t="shared" si="16"/>
        <v>0</v>
      </c>
      <c r="AI31" s="270">
        <f>IF($AI$8=2015,1,VLOOKUP($A31,デフレータ!$A$5:$I$111,HLOOKUP($AI$8,デフレータ!$A$3:$I$112,110,FALSE),FALSE))</f>
        <v>1</v>
      </c>
      <c r="AJ31" s="270"/>
    </row>
    <row r="32" spans="1:36" s="97" customFormat="1">
      <c r="A32" s="451" t="s">
        <v>295</v>
      </c>
      <c r="B32" s="367" t="s">
        <v>549</v>
      </c>
      <c r="C32" s="225">
        <f>VLOOKUP($A32,県産品需要額!$A$9:$P$115,12,FALSE)*HLOOKUP($A32,'3-2 統合中分類 投入係数表'!$C$3:$DE$121,119,FALSE)</f>
        <v>0</v>
      </c>
      <c r="D32" s="225">
        <v>0</v>
      </c>
      <c r="E32" s="225">
        <f t="shared" si="0"/>
        <v>0</v>
      </c>
      <c r="F32" s="225">
        <v>0</v>
      </c>
      <c r="G32" s="225">
        <f>VLOOKUP($A32,県産品需要額!$A$9:$P$115,15,FALSE)*HLOOKUP($A32,'3-2 統合中分類 投入係数表'!$C$3:$DE$121,119,FALSE)</f>
        <v>0</v>
      </c>
      <c r="H32" s="225">
        <v>0</v>
      </c>
      <c r="I32" s="225">
        <f t="shared" si="1"/>
        <v>0</v>
      </c>
      <c r="J32" s="225">
        <v>0</v>
      </c>
      <c r="K32" s="225">
        <f t="shared" si="2"/>
        <v>0</v>
      </c>
      <c r="L32" s="225">
        <f t="shared" si="3"/>
        <v>0</v>
      </c>
      <c r="M32" s="225">
        <f t="shared" si="4"/>
        <v>0</v>
      </c>
      <c r="N32" s="225">
        <f t="shared" si="5"/>
        <v>0</v>
      </c>
      <c r="O32" s="225">
        <v>0</v>
      </c>
      <c r="P32" s="225">
        <v>0</v>
      </c>
      <c r="Q32" s="225">
        <f t="shared" si="6"/>
        <v>0</v>
      </c>
      <c r="R32" s="225">
        <v>0</v>
      </c>
      <c r="S32" s="225">
        <f t="shared" si="7"/>
        <v>0</v>
      </c>
      <c r="T32" s="225">
        <f t="shared" si="8"/>
        <v>0</v>
      </c>
      <c r="U32" s="225">
        <f t="shared" si="9"/>
        <v>0</v>
      </c>
      <c r="V32" s="225">
        <f t="shared" si="10"/>
        <v>0</v>
      </c>
      <c r="W32" s="73">
        <v>0</v>
      </c>
      <c r="X32" s="225">
        <v>0</v>
      </c>
      <c r="Y32" s="225">
        <f t="shared" si="11"/>
        <v>0</v>
      </c>
      <c r="Z32" s="225">
        <f>Z$116*VLOOKUP($A32,'統合中分類 家計消費支出'!$A$5:$D$111,4,FALSE)</f>
        <v>0</v>
      </c>
      <c r="AA32" s="225">
        <v>0</v>
      </c>
      <c r="AB32" s="225">
        <v>0</v>
      </c>
      <c r="AC32" s="225">
        <f t="shared" si="12"/>
        <v>0</v>
      </c>
      <c r="AD32" s="225">
        <v>0</v>
      </c>
      <c r="AE32" s="225">
        <f t="shared" si="13"/>
        <v>0</v>
      </c>
      <c r="AF32" s="225">
        <f t="shared" si="14"/>
        <v>0</v>
      </c>
      <c r="AG32" s="225">
        <f t="shared" si="15"/>
        <v>0</v>
      </c>
      <c r="AH32" s="225">
        <f t="shared" si="16"/>
        <v>0</v>
      </c>
      <c r="AI32" s="270">
        <f>IF($AI$8=2015,1,VLOOKUP($A32,デフレータ!$A$5:$I$111,HLOOKUP($AI$8,デフレータ!$A$3:$I$112,110,FALSE),FALSE))</f>
        <v>1</v>
      </c>
      <c r="AJ32" s="270"/>
    </row>
    <row r="33" spans="1:36" s="97" customFormat="1">
      <c r="A33" s="452" t="s">
        <v>296</v>
      </c>
      <c r="B33" s="370" t="s">
        <v>550</v>
      </c>
      <c r="C33" s="226">
        <f>VLOOKUP($A33,県産品需要額!$A$9:$P$115,12,FALSE)*HLOOKUP($A33,'3-2 統合中分類 投入係数表'!$C$3:$DE$121,119,FALSE)</f>
        <v>0</v>
      </c>
      <c r="D33" s="226">
        <v>0</v>
      </c>
      <c r="E33" s="226">
        <f t="shared" si="0"/>
        <v>0</v>
      </c>
      <c r="F33" s="226">
        <v>0</v>
      </c>
      <c r="G33" s="226">
        <f>VLOOKUP($A33,県産品需要額!$A$9:$P$115,15,FALSE)*HLOOKUP($A33,'3-2 統合中分類 投入係数表'!$C$3:$DE$121,119,FALSE)</f>
        <v>0</v>
      </c>
      <c r="H33" s="226">
        <v>0</v>
      </c>
      <c r="I33" s="226">
        <f t="shared" si="1"/>
        <v>0</v>
      </c>
      <c r="J33" s="226">
        <v>0</v>
      </c>
      <c r="K33" s="226">
        <f t="shared" si="2"/>
        <v>0</v>
      </c>
      <c r="L33" s="226">
        <f t="shared" si="3"/>
        <v>0</v>
      </c>
      <c r="M33" s="226">
        <f t="shared" si="4"/>
        <v>0</v>
      </c>
      <c r="N33" s="226">
        <f t="shared" si="5"/>
        <v>0</v>
      </c>
      <c r="O33" s="226">
        <v>0</v>
      </c>
      <c r="P33" s="226">
        <v>0</v>
      </c>
      <c r="Q33" s="226">
        <f t="shared" si="6"/>
        <v>0</v>
      </c>
      <c r="R33" s="226">
        <v>0</v>
      </c>
      <c r="S33" s="226">
        <f t="shared" si="7"/>
        <v>0</v>
      </c>
      <c r="T33" s="226">
        <f t="shared" si="8"/>
        <v>0</v>
      </c>
      <c r="U33" s="226">
        <f t="shared" si="9"/>
        <v>0</v>
      </c>
      <c r="V33" s="226">
        <f t="shared" si="10"/>
        <v>0</v>
      </c>
      <c r="W33" s="75">
        <v>0</v>
      </c>
      <c r="X33" s="226">
        <v>0</v>
      </c>
      <c r="Y33" s="226">
        <f t="shared" si="11"/>
        <v>0</v>
      </c>
      <c r="Z33" s="226">
        <f>Z$116*VLOOKUP($A33,'統合中分類 家計消費支出'!$A$5:$D$111,4,FALSE)</f>
        <v>0</v>
      </c>
      <c r="AA33" s="226">
        <v>0</v>
      </c>
      <c r="AB33" s="226">
        <v>0</v>
      </c>
      <c r="AC33" s="226">
        <f t="shared" si="12"/>
        <v>0</v>
      </c>
      <c r="AD33" s="226">
        <v>0</v>
      </c>
      <c r="AE33" s="226">
        <f t="shared" si="13"/>
        <v>0</v>
      </c>
      <c r="AF33" s="226">
        <f t="shared" si="14"/>
        <v>0</v>
      </c>
      <c r="AG33" s="226">
        <f t="shared" si="15"/>
        <v>0</v>
      </c>
      <c r="AH33" s="226">
        <f t="shared" si="16"/>
        <v>0</v>
      </c>
      <c r="AI33" s="271">
        <f>IF($AI$8=2015,1,VLOOKUP($A33,デフレータ!$A$5:$I$111,HLOOKUP($AI$8,デフレータ!$A$3:$I$112,110,FALSE),FALSE))</f>
        <v>1</v>
      </c>
      <c r="AJ33" s="271"/>
    </row>
    <row r="34" spans="1:36" s="97" customFormat="1">
      <c r="A34" s="453" t="s">
        <v>297</v>
      </c>
      <c r="B34" s="365" t="s">
        <v>551</v>
      </c>
      <c r="C34" s="224">
        <f>VLOOKUP($A34,県産品需要額!$A$9:$P$115,12,FALSE)*HLOOKUP($A34,'3-2 統合中分類 投入係数表'!$C$3:$DE$121,119,FALSE)</f>
        <v>0</v>
      </c>
      <c r="D34" s="224">
        <v>0</v>
      </c>
      <c r="E34" s="224">
        <f t="shared" si="0"/>
        <v>0</v>
      </c>
      <c r="F34" s="224">
        <v>0</v>
      </c>
      <c r="G34" s="224">
        <f>VLOOKUP($A34,県産品需要額!$A$9:$P$115,15,FALSE)*HLOOKUP($A34,'3-2 統合中分類 投入係数表'!$C$3:$DE$121,119,FALSE)</f>
        <v>0</v>
      </c>
      <c r="H34" s="224">
        <v>0</v>
      </c>
      <c r="I34" s="224">
        <f t="shared" si="1"/>
        <v>0</v>
      </c>
      <c r="J34" s="224">
        <v>0</v>
      </c>
      <c r="K34" s="224">
        <f t="shared" si="2"/>
        <v>0</v>
      </c>
      <c r="L34" s="224">
        <f t="shared" si="3"/>
        <v>0</v>
      </c>
      <c r="M34" s="224">
        <f t="shared" si="4"/>
        <v>0</v>
      </c>
      <c r="N34" s="224">
        <f t="shared" si="5"/>
        <v>0</v>
      </c>
      <c r="O34" s="224">
        <v>0</v>
      </c>
      <c r="P34" s="224">
        <v>0</v>
      </c>
      <c r="Q34" s="224">
        <f t="shared" si="6"/>
        <v>0</v>
      </c>
      <c r="R34" s="224">
        <v>0</v>
      </c>
      <c r="S34" s="224">
        <f t="shared" si="7"/>
        <v>0</v>
      </c>
      <c r="T34" s="224">
        <f t="shared" si="8"/>
        <v>0</v>
      </c>
      <c r="U34" s="224">
        <f t="shared" si="9"/>
        <v>0</v>
      </c>
      <c r="V34" s="224">
        <f t="shared" si="10"/>
        <v>0</v>
      </c>
      <c r="W34" s="76">
        <v>0</v>
      </c>
      <c r="X34" s="224">
        <v>0</v>
      </c>
      <c r="Y34" s="224">
        <f t="shared" si="11"/>
        <v>0</v>
      </c>
      <c r="Z34" s="224">
        <f>Z$116*VLOOKUP($A34,'統合中分類 家計消費支出'!$A$5:$D$111,4,FALSE)</f>
        <v>0</v>
      </c>
      <c r="AA34" s="224">
        <v>0</v>
      </c>
      <c r="AB34" s="224">
        <v>0</v>
      </c>
      <c r="AC34" s="224">
        <f t="shared" si="12"/>
        <v>0</v>
      </c>
      <c r="AD34" s="224">
        <v>0</v>
      </c>
      <c r="AE34" s="224">
        <f t="shared" si="13"/>
        <v>0</v>
      </c>
      <c r="AF34" s="224">
        <f t="shared" si="14"/>
        <v>0</v>
      </c>
      <c r="AG34" s="224">
        <f t="shared" si="15"/>
        <v>0</v>
      </c>
      <c r="AH34" s="224">
        <f t="shared" si="16"/>
        <v>0</v>
      </c>
      <c r="AI34" s="272">
        <f>IF($AI$8=2015,1,VLOOKUP($A34,デフレータ!$A$5:$I$111,HLOOKUP($AI$8,デフレータ!$A$3:$I$112,110,FALSE),FALSE))</f>
        <v>1</v>
      </c>
      <c r="AJ34" s="272"/>
    </row>
    <row r="35" spans="1:36" s="97" customFormat="1">
      <c r="A35" s="451" t="s">
        <v>298</v>
      </c>
      <c r="B35" s="367" t="s">
        <v>552</v>
      </c>
      <c r="C35" s="225">
        <f>VLOOKUP($A35,県産品需要額!$A$9:$P$115,12,FALSE)*HLOOKUP($A35,'3-2 統合中分類 投入係数表'!$C$3:$DE$121,119,FALSE)</f>
        <v>0</v>
      </c>
      <c r="D35" s="225">
        <v>0</v>
      </c>
      <c r="E35" s="225">
        <f t="shared" si="0"/>
        <v>0</v>
      </c>
      <c r="F35" s="225">
        <v>0</v>
      </c>
      <c r="G35" s="225">
        <f>VLOOKUP($A35,県産品需要額!$A$9:$P$115,15,FALSE)*HLOOKUP($A35,'3-2 統合中分類 投入係数表'!$C$3:$DE$121,119,FALSE)</f>
        <v>0</v>
      </c>
      <c r="H35" s="225">
        <v>0</v>
      </c>
      <c r="I35" s="225">
        <f t="shared" si="1"/>
        <v>0</v>
      </c>
      <c r="J35" s="225">
        <v>0</v>
      </c>
      <c r="K35" s="225">
        <f t="shared" si="2"/>
        <v>0</v>
      </c>
      <c r="L35" s="225">
        <f t="shared" si="3"/>
        <v>0</v>
      </c>
      <c r="M35" s="225">
        <f t="shared" si="4"/>
        <v>0</v>
      </c>
      <c r="N35" s="225">
        <f t="shared" si="5"/>
        <v>0</v>
      </c>
      <c r="O35" s="225">
        <v>0</v>
      </c>
      <c r="P35" s="225">
        <v>0</v>
      </c>
      <c r="Q35" s="225">
        <f t="shared" si="6"/>
        <v>0</v>
      </c>
      <c r="R35" s="225">
        <v>0</v>
      </c>
      <c r="S35" s="225">
        <f t="shared" si="7"/>
        <v>0</v>
      </c>
      <c r="T35" s="225">
        <f t="shared" si="8"/>
        <v>0</v>
      </c>
      <c r="U35" s="225">
        <f t="shared" si="9"/>
        <v>0</v>
      </c>
      <c r="V35" s="225">
        <f t="shared" si="10"/>
        <v>0</v>
      </c>
      <c r="W35" s="73">
        <v>0</v>
      </c>
      <c r="X35" s="225">
        <v>0</v>
      </c>
      <c r="Y35" s="225">
        <f t="shared" si="11"/>
        <v>0</v>
      </c>
      <c r="Z35" s="225">
        <f>Z$116*VLOOKUP($A35,'統合中分類 家計消費支出'!$A$5:$D$111,4,FALSE)</f>
        <v>0</v>
      </c>
      <c r="AA35" s="225">
        <v>0</v>
      </c>
      <c r="AB35" s="225">
        <v>0</v>
      </c>
      <c r="AC35" s="225">
        <f t="shared" si="12"/>
        <v>0</v>
      </c>
      <c r="AD35" s="225">
        <v>0</v>
      </c>
      <c r="AE35" s="225">
        <f t="shared" si="13"/>
        <v>0</v>
      </c>
      <c r="AF35" s="225">
        <f t="shared" si="14"/>
        <v>0</v>
      </c>
      <c r="AG35" s="225">
        <f t="shared" si="15"/>
        <v>0</v>
      </c>
      <c r="AH35" s="225">
        <f t="shared" si="16"/>
        <v>0</v>
      </c>
      <c r="AI35" s="270">
        <f>IF($AI$8=2015,1,VLOOKUP($A35,デフレータ!$A$5:$I$111,HLOOKUP($AI$8,デフレータ!$A$3:$I$112,110,FALSE),FALSE))</f>
        <v>1</v>
      </c>
      <c r="AJ35" s="270"/>
    </row>
    <row r="36" spans="1:36" s="97" customFormat="1">
      <c r="A36" s="451" t="s">
        <v>299</v>
      </c>
      <c r="B36" s="367" t="s">
        <v>553</v>
      </c>
      <c r="C36" s="225">
        <f>VLOOKUP($A36,県産品需要額!$A$9:$P$115,12,FALSE)*HLOOKUP($A36,'3-2 統合中分類 投入係数表'!$C$3:$DE$121,119,FALSE)</f>
        <v>0</v>
      </c>
      <c r="D36" s="225">
        <v>0</v>
      </c>
      <c r="E36" s="225">
        <f t="shared" si="0"/>
        <v>0</v>
      </c>
      <c r="F36" s="225">
        <v>0</v>
      </c>
      <c r="G36" s="225">
        <f>VLOOKUP($A36,県産品需要額!$A$9:$P$115,15,FALSE)*HLOOKUP($A36,'3-2 統合中分類 投入係数表'!$C$3:$DE$121,119,FALSE)</f>
        <v>0</v>
      </c>
      <c r="H36" s="225">
        <v>0</v>
      </c>
      <c r="I36" s="225">
        <f t="shared" si="1"/>
        <v>0</v>
      </c>
      <c r="J36" s="225">
        <v>0</v>
      </c>
      <c r="K36" s="225">
        <f t="shared" si="2"/>
        <v>0</v>
      </c>
      <c r="L36" s="225">
        <f t="shared" si="3"/>
        <v>0</v>
      </c>
      <c r="M36" s="225">
        <f t="shared" si="4"/>
        <v>0</v>
      </c>
      <c r="N36" s="225">
        <f t="shared" si="5"/>
        <v>0</v>
      </c>
      <c r="O36" s="225">
        <v>0</v>
      </c>
      <c r="P36" s="225">
        <v>0</v>
      </c>
      <c r="Q36" s="225">
        <f t="shared" si="6"/>
        <v>0</v>
      </c>
      <c r="R36" s="225">
        <v>0</v>
      </c>
      <c r="S36" s="225">
        <f t="shared" si="7"/>
        <v>0</v>
      </c>
      <c r="T36" s="225">
        <f t="shared" si="8"/>
        <v>0</v>
      </c>
      <c r="U36" s="225">
        <f t="shared" si="9"/>
        <v>0</v>
      </c>
      <c r="V36" s="225">
        <f t="shared" si="10"/>
        <v>0</v>
      </c>
      <c r="W36" s="73">
        <v>0</v>
      </c>
      <c r="X36" s="225">
        <v>0</v>
      </c>
      <c r="Y36" s="225">
        <f t="shared" si="11"/>
        <v>0</v>
      </c>
      <c r="Z36" s="225">
        <f>Z$116*VLOOKUP($A36,'統合中分類 家計消費支出'!$A$5:$D$111,4,FALSE)</f>
        <v>0</v>
      </c>
      <c r="AA36" s="225">
        <v>0</v>
      </c>
      <c r="AB36" s="225">
        <v>0</v>
      </c>
      <c r="AC36" s="225">
        <f t="shared" si="12"/>
        <v>0</v>
      </c>
      <c r="AD36" s="225">
        <v>0</v>
      </c>
      <c r="AE36" s="225">
        <f t="shared" si="13"/>
        <v>0</v>
      </c>
      <c r="AF36" s="225">
        <f t="shared" si="14"/>
        <v>0</v>
      </c>
      <c r="AG36" s="225">
        <f t="shared" si="15"/>
        <v>0</v>
      </c>
      <c r="AH36" s="225">
        <f t="shared" si="16"/>
        <v>0</v>
      </c>
      <c r="AI36" s="270">
        <f>IF($AI$8=2015,1,VLOOKUP($A36,デフレータ!$A$5:$I$111,HLOOKUP($AI$8,デフレータ!$A$3:$I$112,110,FALSE),FALSE))</f>
        <v>1</v>
      </c>
      <c r="AJ36" s="270"/>
    </row>
    <row r="37" spans="1:36" s="97" customFormat="1">
      <c r="A37" s="451" t="s">
        <v>300</v>
      </c>
      <c r="B37" s="367" t="s">
        <v>554</v>
      </c>
      <c r="C37" s="225">
        <f>VLOOKUP($A37,県産品需要額!$A$9:$P$115,12,FALSE)*HLOOKUP($A37,'3-2 統合中分類 投入係数表'!$C$3:$DE$121,119,FALSE)</f>
        <v>0</v>
      </c>
      <c r="D37" s="225">
        <v>0</v>
      </c>
      <c r="E37" s="225">
        <f t="shared" si="0"/>
        <v>0</v>
      </c>
      <c r="F37" s="225">
        <v>0</v>
      </c>
      <c r="G37" s="225">
        <f>VLOOKUP($A37,県産品需要額!$A$9:$P$115,15,FALSE)*HLOOKUP($A37,'3-2 統合中分類 投入係数表'!$C$3:$DE$121,119,FALSE)</f>
        <v>0</v>
      </c>
      <c r="H37" s="225">
        <v>0</v>
      </c>
      <c r="I37" s="225">
        <f t="shared" si="1"/>
        <v>0</v>
      </c>
      <c r="J37" s="225">
        <v>0</v>
      </c>
      <c r="K37" s="225">
        <f t="shared" si="2"/>
        <v>0</v>
      </c>
      <c r="L37" s="225">
        <f t="shared" si="3"/>
        <v>0</v>
      </c>
      <c r="M37" s="225">
        <f t="shared" si="4"/>
        <v>0</v>
      </c>
      <c r="N37" s="225">
        <f t="shared" si="5"/>
        <v>0</v>
      </c>
      <c r="O37" s="225">
        <v>0</v>
      </c>
      <c r="P37" s="225">
        <v>0</v>
      </c>
      <c r="Q37" s="225">
        <f t="shared" si="6"/>
        <v>0</v>
      </c>
      <c r="R37" s="225">
        <v>0</v>
      </c>
      <c r="S37" s="225">
        <f t="shared" si="7"/>
        <v>0</v>
      </c>
      <c r="T37" s="225">
        <f t="shared" si="8"/>
        <v>0</v>
      </c>
      <c r="U37" s="225">
        <f t="shared" si="9"/>
        <v>0</v>
      </c>
      <c r="V37" s="225">
        <f t="shared" si="10"/>
        <v>0</v>
      </c>
      <c r="W37" s="73">
        <v>0</v>
      </c>
      <c r="X37" s="225">
        <v>0</v>
      </c>
      <c r="Y37" s="225">
        <f t="shared" si="11"/>
        <v>0</v>
      </c>
      <c r="Z37" s="225">
        <f>Z$116*VLOOKUP($A37,'統合中分類 家計消費支出'!$A$5:$D$111,4,FALSE)</f>
        <v>0</v>
      </c>
      <c r="AA37" s="225">
        <v>0</v>
      </c>
      <c r="AB37" s="225">
        <v>0</v>
      </c>
      <c r="AC37" s="225">
        <f t="shared" si="12"/>
        <v>0</v>
      </c>
      <c r="AD37" s="225">
        <v>0</v>
      </c>
      <c r="AE37" s="225">
        <f t="shared" si="13"/>
        <v>0</v>
      </c>
      <c r="AF37" s="225">
        <f t="shared" si="14"/>
        <v>0</v>
      </c>
      <c r="AG37" s="225">
        <f t="shared" si="15"/>
        <v>0</v>
      </c>
      <c r="AH37" s="225">
        <f t="shared" si="16"/>
        <v>0</v>
      </c>
      <c r="AI37" s="270">
        <f>IF($AI$8=2015,1,VLOOKUP($A37,デフレータ!$A$5:$I$111,HLOOKUP($AI$8,デフレータ!$A$3:$I$112,110,FALSE),FALSE))</f>
        <v>1</v>
      </c>
      <c r="AJ37" s="270"/>
    </row>
    <row r="38" spans="1:36" s="97" customFormat="1">
      <c r="A38" s="452" t="s">
        <v>301</v>
      </c>
      <c r="B38" s="370" t="s">
        <v>555</v>
      </c>
      <c r="C38" s="226">
        <f>VLOOKUP($A38,県産品需要額!$A$9:$P$115,12,FALSE)*HLOOKUP($A38,'3-2 統合中分類 投入係数表'!$C$3:$DE$121,119,FALSE)</f>
        <v>0</v>
      </c>
      <c r="D38" s="226">
        <v>0</v>
      </c>
      <c r="E38" s="226">
        <f t="shared" si="0"/>
        <v>0</v>
      </c>
      <c r="F38" s="226">
        <v>0</v>
      </c>
      <c r="G38" s="226">
        <f>VLOOKUP($A38,県産品需要額!$A$9:$P$115,15,FALSE)*HLOOKUP($A38,'3-2 統合中分類 投入係数表'!$C$3:$DE$121,119,FALSE)</f>
        <v>0</v>
      </c>
      <c r="H38" s="226">
        <v>0</v>
      </c>
      <c r="I38" s="226">
        <f t="shared" si="1"/>
        <v>0</v>
      </c>
      <c r="J38" s="226">
        <v>0</v>
      </c>
      <c r="K38" s="226">
        <f t="shared" si="2"/>
        <v>0</v>
      </c>
      <c r="L38" s="226">
        <f t="shared" si="3"/>
        <v>0</v>
      </c>
      <c r="M38" s="226">
        <f t="shared" si="4"/>
        <v>0</v>
      </c>
      <c r="N38" s="226">
        <f t="shared" si="5"/>
        <v>0</v>
      </c>
      <c r="O38" s="226">
        <v>0</v>
      </c>
      <c r="P38" s="226">
        <v>0</v>
      </c>
      <c r="Q38" s="226">
        <f t="shared" si="6"/>
        <v>0</v>
      </c>
      <c r="R38" s="226">
        <v>0</v>
      </c>
      <c r="S38" s="226">
        <f t="shared" si="7"/>
        <v>0</v>
      </c>
      <c r="T38" s="226">
        <f t="shared" si="8"/>
        <v>0</v>
      </c>
      <c r="U38" s="226">
        <f t="shared" si="9"/>
        <v>0</v>
      </c>
      <c r="V38" s="226">
        <f t="shared" si="10"/>
        <v>0</v>
      </c>
      <c r="W38" s="75">
        <v>0</v>
      </c>
      <c r="X38" s="226">
        <v>0</v>
      </c>
      <c r="Y38" s="226">
        <f t="shared" si="11"/>
        <v>0</v>
      </c>
      <c r="Z38" s="226">
        <f>Z$116*VLOOKUP($A38,'統合中分類 家計消費支出'!$A$5:$D$111,4,FALSE)</f>
        <v>0</v>
      </c>
      <c r="AA38" s="226">
        <v>0</v>
      </c>
      <c r="AB38" s="226">
        <v>0</v>
      </c>
      <c r="AC38" s="226">
        <f t="shared" si="12"/>
        <v>0</v>
      </c>
      <c r="AD38" s="226">
        <v>0</v>
      </c>
      <c r="AE38" s="226">
        <f t="shared" si="13"/>
        <v>0</v>
      </c>
      <c r="AF38" s="226">
        <f t="shared" si="14"/>
        <v>0</v>
      </c>
      <c r="AG38" s="226">
        <f t="shared" si="15"/>
        <v>0</v>
      </c>
      <c r="AH38" s="226">
        <f t="shared" si="16"/>
        <v>0</v>
      </c>
      <c r="AI38" s="271">
        <f>IF($AI$8=2015,1,VLOOKUP($A38,デフレータ!$A$5:$I$111,HLOOKUP($AI$8,デフレータ!$A$3:$I$112,110,FALSE),FALSE))</f>
        <v>1</v>
      </c>
      <c r="AJ38" s="271"/>
    </row>
    <row r="39" spans="1:36" s="97" customFormat="1">
      <c r="A39" s="453" t="s">
        <v>302</v>
      </c>
      <c r="B39" s="365" t="s">
        <v>783</v>
      </c>
      <c r="C39" s="224">
        <f>VLOOKUP($A39,県産品需要額!$A$9:$P$115,12,FALSE)*HLOOKUP($A39,'3-2 統合中分類 投入係数表'!$C$3:$DE$121,119,FALSE)</f>
        <v>0</v>
      </c>
      <c r="D39" s="224">
        <v>0</v>
      </c>
      <c r="E39" s="224">
        <f t="shared" si="0"/>
        <v>0</v>
      </c>
      <c r="F39" s="224">
        <v>0</v>
      </c>
      <c r="G39" s="224">
        <f>VLOOKUP($A39,県産品需要額!$A$9:$P$115,15,FALSE)*HLOOKUP($A39,'3-2 統合中分類 投入係数表'!$C$3:$DE$121,119,FALSE)</f>
        <v>0</v>
      </c>
      <c r="H39" s="224">
        <v>0</v>
      </c>
      <c r="I39" s="224">
        <f t="shared" si="1"/>
        <v>0</v>
      </c>
      <c r="J39" s="224">
        <v>0</v>
      </c>
      <c r="K39" s="224">
        <f t="shared" si="2"/>
        <v>0</v>
      </c>
      <c r="L39" s="224">
        <f t="shared" si="3"/>
        <v>0</v>
      </c>
      <c r="M39" s="224">
        <f t="shared" si="4"/>
        <v>0</v>
      </c>
      <c r="N39" s="224">
        <f t="shared" si="5"/>
        <v>0</v>
      </c>
      <c r="O39" s="224">
        <v>0</v>
      </c>
      <c r="P39" s="224">
        <v>0</v>
      </c>
      <c r="Q39" s="224">
        <f t="shared" si="6"/>
        <v>0</v>
      </c>
      <c r="R39" s="224">
        <v>0</v>
      </c>
      <c r="S39" s="224">
        <f t="shared" si="7"/>
        <v>0</v>
      </c>
      <c r="T39" s="224">
        <f t="shared" si="8"/>
        <v>0</v>
      </c>
      <c r="U39" s="224">
        <f t="shared" si="9"/>
        <v>0</v>
      </c>
      <c r="V39" s="224">
        <f t="shared" si="10"/>
        <v>0</v>
      </c>
      <c r="W39" s="76">
        <v>0</v>
      </c>
      <c r="X39" s="224">
        <v>0</v>
      </c>
      <c r="Y39" s="224">
        <f t="shared" si="11"/>
        <v>0</v>
      </c>
      <c r="Z39" s="224">
        <f>Z$116*VLOOKUP($A39,'統合中分類 家計消費支出'!$A$5:$D$111,4,FALSE)</f>
        <v>0</v>
      </c>
      <c r="AA39" s="224">
        <v>0</v>
      </c>
      <c r="AB39" s="224">
        <v>0</v>
      </c>
      <c r="AC39" s="224">
        <f t="shared" si="12"/>
        <v>0</v>
      </c>
      <c r="AD39" s="224">
        <v>0</v>
      </c>
      <c r="AE39" s="224">
        <f t="shared" si="13"/>
        <v>0</v>
      </c>
      <c r="AF39" s="224">
        <f t="shared" si="14"/>
        <v>0</v>
      </c>
      <c r="AG39" s="224">
        <f t="shared" si="15"/>
        <v>0</v>
      </c>
      <c r="AH39" s="224">
        <f t="shared" si="16"/>
        <v>0</v>
      </c>
      <c r="AI39" s="272">
        <f>IF($AI$8=2015,1,VLOOKUP($A39,デフレータ!$A$5:$I$111,HLOOKUP($AI$8,デフレータ!$A$3:$I$112,110,FALSE),FALSE))</f>
        <v>1</v>
      </c>
      <c r="AJ39" s="272"/>
    </row>
    <row r="40" spans="1:36" s="97" customFormat="1">
      <c r="A40" s="451" t="s">
        <v>303</v>
      </c>
      <c r="B40" s="367" t="s">
        <v>782</v>
      </c>
      <c r="C40" s="225">
        <f>VLOOKUP($A40,県産品需要額!$A$9:$P$115,12,FALSE)*HLOOKUP($A40,'3-2 統合中分類 投入係数表'!$C$3:$DE$121,119,FALSE)</f>
        <v>0</v>
      </c>
      <c r="D40" s="225">
        <v>0</v>
      </c>
      <c r="E40" s="225">
        <f t="shared" si="0"/>
        <v>0</v>
      </c>
      <c r="F40" s="225">
        <v>0</v>
      </c>
      <c r="G40" s="225">
        <f>VLOOKUP($A40,県産品需要額!$A$9:$P$115,15,FALSE)*HLOOKUP($A40,'3-2 統合中分類 投入係数表'!$C$3:$DE$121,119,FALSE)</f>
        <v>0</v>
      </c>
      <c r="H40" s="225">
        <v>0</v>
      </c>
      <c r="I40" s="225">
        <f t="shared" si="1"/>
        <v>0</v>
      </c>
      <c r="J40" s="225">
        <v>0</v>
      </c>
      <c r="K40" s="225">
        <f t="shared" si="2"/>
        <v>0</v>
      </c>
      <c r="L40" s="225">
        <f t="shared" si="3"/>
        <v>0</v>
      </c>
      <c r="M40" s="225">
        <f t="shared" si="4"/>
        <v>0</v>
      </c>
      <c r="N40" s="225">
        <f t="shared" si="5"/>
        <v>0</v>
      </c>
      <c r="O40" s="225">
        <v>0</v>
      </c>
      <c r="P40" s="225">
        <v>0</v>
      </c>
      <c r="Q40" s="225">
        <f t="shared" si="6"/>
        <v>0</v>
      </c>
      <c r="R40" s="225">
        <v>0</v>
      </c>
      <c r="S40" s="225">
        <f t="shared" si="7"/>
        <v>0</v>
      </c>
      <c r="T40" s="225">
        <f t="shared" si="8"/>
        <v>0</v>
      </c>
      <c r="U40" s="225">
        <f t="shared" si="9"/>
        <v>0</v>
      </c>
      <c r="V40" s="225">
        <f t="shared" si="10"/>
        <v>0</v>
      </c>
      <c r="W40" s="73">
        <v>0</v>
      </c>
      <c r="X40" s="225">
        <v>0</v>
      </c>
      <c r="Y40" s="225">
        <f t="shared" si="11"/>
        <v>0</v>
      </c>
      <c r="Z40" s="225">
        <f>Z$116*VLOOKUP($A40,'統合中分類 家計消費支出'!$A$5:$D$111,4,FALSE)</f>
        <v>0</v>
      </c>
      <c r="AA40" s="225">
        <v>0</v>
      </c>
      <c r="AB40" s="225">
        <v>0</v>
      </c>
      <c r="AC40" s="225">
        <f t="shared" si="12"/>
        <v>0</v>
      </c>
      <c r="AD40" s="225">
        <v>0</v>
      </c>
      <c r="AE40" s="225">
        <f t="shared" si="13"/>
        <v>0</v>
      </c>
      <c r="AF40" s="225">
        <f t="shared" si="14"/>
        <v>0</v>
      </c>
      <c r="AG40" s="225">
        <f t="shared" si="15"/>
        <v>0</v>
      </c>
      <c r="AH40" s="225">
        <f t="shared" si="16"/>
        <v>0</v>
      </c>
      <c r="AI40" s="270">
        <f>IF($AI$8=2015,1,VLOOKUP($A40,デフレータ!$A$5:$I$111,HLOOKUP($AI$8,デフレータ!$A$3:$I$112,110,FALSE),FALSE))</f>
        <v>1</v>
      </c>
      <c r="AJ40" s="270"/>
    </row>
    <row r="41" spans="1:36" s="97" customFormat="1">
      <c r="A41" s="451" t="s">
        <v>304</v>
      </c>
      <c r="B41" s="367" t="s">
        <v>558</v>
      </c>
      <c r="C41" s="225">
        <f>VLOOKUP($A41,県産品需要額!$A$9:$P$115,12,FALSE)*HLOOKUP($A41,'3-2 統合中分類 投入係数表'!$C$3:$DE$121,119,FALSE)</f>
        <v>0</v>
      </c>
      <c r="D41" s="225">
        <v>0</v>
      </c>
      <c r="E41" s="225">
        <f t="shared" si="0"/>
        <v>0</v>
      </c>
      <c r="F41" s="225">
        <v>0</v>
      </c>
      <c r="G41" s="225">
        <f>VLOOKUP($A41,県産品需要額!$A$9:$P$115,15,FALSE)*HLOOKUP($A41,'3-2 統合中分類 投入係数表'!$C$3:$DE$121,119,FALSE)</f>
        <v>0</v>
      </c>
      <c r="H41" s="225">
        <v>0</v>
      </c>
      <c r="I41" s="225">
        <f t="shared" si="1"/>
        <v>0</v>
      </c>
      <c r="J41" s="225">
        <v>0</v>
      </c>
      <c r="K41" s="225">
        <f t="shared" si="2"/>
        <v>0</v>
      </c>
      <c r="L41" s="225">
        <f t="shared" si="3"/>
        <v>0</v>
      </c>
      <c r="M41" s="225">
        <f t="shared" si="4"/>
        <v>0</v>
      </c>
      <c r="N41" s="225">
        <f t="shared" si="5"/>
        <v>0</v>
      </c>
      <c r="O41" s="225">
        <v>0</v>
      </c>
      <c r="P41" s="225">
        <v>0</v>
      </c>
      <c r="Q41" s="225">
        <f t="shared" si="6"/>
        <v>0</v>
      </c>
      <c r="R41" s="225">
        <v>0</v>
      </c>
      <c r="S41" s="225">
        <f t="shared" si="7"/>
        <v>0</v>
      </c>
      <c r="T41" s="225">
        <f t="shared" si="8"/>
        <v>0</v>
      </c>
      <c r="U41" s="225">
        <f t="shared" si="9"/>
        <v>0</v>
      </c>
      <c r="V41" s="225">
        <f t="shared" si="10"/>
        <v>0</v>
      </c>
      <c r="W41" s="73">
        <v>0</v>
      </c>
      <c r="X41" s="225">
        <v>0</v>
      </c>
      <c r="Y41" s="225">
        <f t="shared" si="11"/>
        <v>0</v>
      </c>
      <c r="Z41" s="225">
        <f>Z$116*VLOOKUP($A41,'統合中分類 家計消費支出'!$A$5:$D$111,4,FALSE)</f>
        <v>0</v>
      </c>
      <c r="AA41" s="225">
        <v>0</v>
      </c>
      <c r="AB41" s="225">
        <v>0</v>
      </c>
      <c r="AC41" s="225">
        <f t="shared" si="12"/>
        <v>0</v>
      </c>
      <c r="AD41" s="225">
        <v>0</v>
      </c>
      <c r="AE41" s="225">
        <f t="shared" si="13"/>
        <v>0</v>
      </c>
      <c r="AF41" s="225">
        <f t="shared" si="14"/>
        <v>0</v>
      </c>
      <c r="AG41" s="225">
        <f t="shared" si="15"/>
        <v>0</v>
      </c>
      <c r="AH41" s="225">
        <f t="shared" si="16"/>
        <v>0</v>
      </c>
      <c r="AI41" s="270">
        <f>IF($AI$8=2015,1,VLOOKUP($A41,デフレータ!$A$5:$I$111,HLOOKUP($AI$8,デフレータ!$A$3:$I$112,110,FALSE),FALSE))</f>
        <v>1</v>
      </c>
      <c r="AJ41" s="270"/>
    </row>
    <row r="42" spans="1:36" s="97" customFormat="1">
      <c r="A42" s="451" t="s">
        <v>305</v>
      </c>
      <c r="B42" s="367" t="s">
        <v>559</v>
      </c>
      <c r="C42" s="225">
        <f>VLOOKUP($A42,県産品需要額!$A$9:$P$115,12,FALSE)*HLOOKUP($A42,'3-2 統合中分類 投入係数表'!$C$3:$DE$121,119,FALSE)</f>
        <v>0</v>
      </c>
      <c r="D42" s="225">
        <v>0</v>
      </c>
      <c r="E42" s="225">
        <f t="shared" si="0"/>
        <v>0</v>
      </c>
      <c r="F42" s="225">
        <v>0</v>
      </c>
      <c r="G42" s="225">
        <f>VLOOKUP($A42,県産品需要額!$A$9:$P$115,15,FALSE)*HLOOKUP($A42,'3-2 統合中分類 投入係数表'!$C$3:$DE$121,119,FALSE)</f>
        <v>0</v>
      </c>
      <c r="H42" s="225">
        <v>0</v>
      </c>
      <c r="I42" s="225">
        <f t="shared" si="1"/>
        <v>0</v>
      </c>
      <c r="J42" s="225">
        <v>0</v>
      </c>
      <c r="K42" s="225">
        <f t="shared" si="2"/>
        <v>0</v>
      </c>
      <c r="L42" s="225">
        <f t="shared" si="3"/>
        <v>0</v>
      </c>
      <c r="M42" s="225">
        <f t="shared" si="4"/>
        <v>0</v>
      </c>
      <c r="N42" s="225">
        <f t="shared" si="5"/>
        <v>0</v>
      </c>
      <c r="O42" s="225">
        <v>0</v>
      </c>
      <c r="P42" s="225">
        <v>0</v>
      </c>
      <c r="Q42" s="225">
        <f t="shared" si="6"/>
        <v>0</v>
      </c>
      <c r="R42" s="225">
        <v>0</v>
      </c>
      <c r="S42" s="225">
        <f t="shared" si="7"/>
        <v>0</v>
      </c>
      <c r="T42" s="225">
        <f t="shared" si="8"/>
        <v>0</v>
      </c>
      <c r="U42" s="225">
        <f t="shared" si="9"/>
        <v>0</v>
      </c>
      <c r="V42" s="225">
        <f t="shared" si="10"/>
        <v>0</v>
      </c>
      <c r="W42" s="73">
        <v>0</v>
      </c>
      <c r="X42" s="225">
        <v>0</v>
      </c>
      <c r="Y42" s="225">
        <f t="shared" si="11"/>
        <v>0</v>
      </c>
      <c r="Z42" s="225">
        <f>Z$116*VLOOKUP($A42,'統合中分類 家計消費支出'!$A$5:$D$111,4,FALSE)</f>
        <v>0</v>
      </c>
      <c r="AA42" s="225">
        <v>0</v>
      </c>
      <c r="AB42" s="225">
        <v>0</v>
      </c>
      <c r="AC42" s="225">
        <f t="shared" si="12"/>
        <v>0</v>
      </c>
      <c r="AD42" s="225">
        <v>0</v>
      </c>
      <c r="AE42" s="225">
        <f t="shared" si="13"/>
        <v>0</v>
      </c>
      <c r="AF42" s="225">
        <f t="shared" si="14"/>
        <v>0</v>
      </c>
      <c r="AG42" s="225">
        <f t="shared" si="15"/>
        <v>0</v>
      </c>
      <c r="AH42" s="225">
        <f t="shared" si="16"/>
        <v>0</v>
      </c>
      <c r="AI42" s="270">
        <f>IF($AI$8=2015,1,VLOOKUP($A42,デフレータ!$A$5:$I$111,HLOOKUP($AI$8,デフレータ!$A$3:$I$112,110,FALSE),FALSE))</f>
        <v>1</v>
      </c>
      <c r="AJ42" s="270"/>
    </row>
    <row r="43" spans="1:36" s="97" customFormat="1">
      <c r="A43" s="452" t="s">
        <v>306</v>
      </c>
      <c r="B43" s="370" t="s">
        <v>560</v>
      </c>
      <c r="C43" s="226">
        <f>VLOOKUP($A43,県産品需要額!$A$9:$P$115,12,FALSE)*HLOOKUP($A43,'3-2 統合中分類 投入係数表'!$C$3:$DE$121,119,FALSE)</f>
        <v>0</v>
      </c>
      <c r="D43" s="226">
        <v>0</v>
      </c>
      <c r="E43" s="226">
        <f t="shared" si="0"/>
        <v>0</v>
      </c>
      <c r="F43" s="226">
        <v>0</v>
      </c>
      <c r="G43" s="226">
        <f>VLOOKUP($A43,県産品需要額!$A$9:$P$115,15,FALSE)*HLOOKUP($A43,'3-2 統合中分類 投入係数表'!$C$3:$DE$121,119,FALSE)</f>
        <v>0</v>
      </c>
      <c r="H43" s="226">
        <v>0</v>
      </c>
      <c r="I43" s="226">
        <f t="shared" si="1"/>
        <v>0</v>
      </c>
      <c r="J43" s="226">
        <v>0</v>
      </c>
      <c r="K43" s="226">
        <f t="shared" si="2"/>
        <v>0</v>
      </c>
      <c r="L43" s="226">
        <f t="shared" si="3"/>
        <v>0</v>
      </c>
      <c r="M43" s="226">
        <f t="shared" si="4"/>
        <v>0</v>
      </c>
      <c r="N43" s="226">
        <f t="shared" si="5"/>
        <v>0</v>
      </c>
      <c r="O43" s="226">
        <v>0</v>
      </c>
      <c r="P43" s="226">
        <v>0</v>
      </c>
      <c r="Q43" s="226">
        <f t="shared" si="6"/>
        <v>0</v>
      </c>
      <c r="R43" s="226">
        <v>0</v>
      </c>
      <c r="S43" s="226">
        <f t="shared" si="7"/>
        <v>0</v>
      </c>
      <c r="T43" s="226">
        <f t="shared" si="8"/>
        <v>0</v>
      </c>
      <c r="U43" s="226">
        <f t="shared" si="9"/>
        <v>0</v>
      </c>
      <c r="V43" s="226">
        <f t="shared" si="10"/>
        <v>0</v>
      </c>
      <c r="W43" s="75">
        <v>0</v>
      </c>
      <c r="X43" s="226">
        <v>0</v>
      </c>
      <c r="Y43" s="226">
        <f t="shared" si="11"/>
        <v>0</v>
      </c>
      <c r="Z43" s="226">
        <f>Z$116*VLOOKUP($A43,'統合中分類 家計消費支出'!$A$5:$D$111,4,FALSE)</f>
        <v>0</v>
      </c>
      <c r="AA43" s="226">
        <v>0</v>
      </c>
      <c r="AB43" s="226">
        <v>0</v>
      </c>
      <c r="AC43" s="226">
        <f t="shared" si="12"/>
        <v>0</v>
      </c>
      <c r="AD43" s="226">
        <v>0</v>
      </c>
      <c r="AE43" s="226">
        <f t="shared" si="13"/>
        <v>0</v>
      </c>
      <c r="AF43" s="226">
        <f t="shared" si="14"/>
        <v>0</v>
      </c>
      <c r="AG43" s="226">
        <f t="shared" si="15"/>
        <v>0</v>
      </c>
      <c r="AH43" s="226">
        <f t="shared" si="16"/>
        <v>0</v>
      </c>
      <c r="AI43" s="271">
        <f>IF($AI$8=2015,1,VLOOKUP($A43,デフレータ!$A$5:$I$111,HLOOKUP($AI$8,デフレータ!$A$3:$I$112,110,FALSE),FALSE))</f>
        <v>1</v>
      </c>
      <c r="AJ43" s="271"/>
    </row>
    <row r="44" spans="1:36" s="97" customFormat="1">
      <c r="A44" s="453" t="s">
        <v>307</v>
      </c>
      <c r="B44" s="365" t="s">
        <v>561</v>
      </c>
      <c r="C44" s="224">
        <f>VLOOKUP($A44,県産品需要額!$A$9:$P$115,12,FALSE)*HLOOKUP($A44,'3-2 統合中分類 投入係数表'!$C$3:$DE$121,119,FALSE)</f>
        <v>0</v>
      </c>
      <c r="D44" s="224">
        <v>0</v>
      </c>
      <c r="E44" s="224">
        <f t="shared" si="0"/>
        <v>0</v>
      </c>
      <c r="F44" s="224">
        <v>0</v>
      </c>
      <c r="G44" s="224">
        <f>VLOOKUP($A44,県産品需要額!$A$9:$P$115,15,FALSE)*HLOOKUP($A44,'3-2 統合中分類 投入係数表'!$C$3:$DE$121,119,FALSE)</f>
        <v>0</v>
      </c>
      <c r="H44" s="224">
        <v>0</v>
      </c>
      <c r="I44" s="224">
        <f t="shared" si="1"/>
        <v>0</v>
      </c>
      <c r="J44" s="224">
        <v>0</v>
      </c>
      <c r="K44" s="224">
        <f t="shared" si="2"/>
        <v>0</v>
      </c>
      <c r="L44" s="224">
        <f t="shared" si="3"/>
        <v>0</v>
      </c>
      <c r="M44" s="224">
        <f t="shared" si="4"/>
        <v>0</v>
      </c>
      <c r="N44" s="224">
        <f t="shared" si="5"/>
        <v>0</v>
      </c>
      <c r="O44" s="224">
        <v>0</v>
      </c>
      <c r="P44" s="224">
        <v>0</v>
      </c>
      <c r="Q44" s="224">
        <f t="shared" si="6"/>
        <v>0</v>
      </c>
      <c r="R44" s="224">
        <v>0</v>
      </c>
      <c r="S44" s="224">
        <f t="shared" si="7"/>
        <v>0</v>
      </c>
      <c r="T44" s="224">
        <f t="shared" si="8"/>
        <v>0</v>
      </c>
      <c r="U44" s="224">
        <f t="shared" si="9"/>
        <v>0</v>
      </c>
      <c r="V44" s="224">
        <f t="shared" si="10"/>
        <v>0</v>
      </c>
      <c r="W44" s="76">
        <v>0</v>
      </c>
      <c r="X44" s="224">
        <v>0</v>
      </c>
      <c r="Y44" s="224">
        <f t="shared" si="11"/>
        <v>0</v>
      </c>
      <c r="Z44" s="224">
        <f>Z$116*VLOOKUP($A44,'統合中分類 家計消費支出'!$A$5:$D$111,4,FALSE)</f>
        <v>0</v>
      </c>
      <c r="AA44" s="224">
        <v>0</v>
      </c>
      <c r="AB44" s="224">
        <v>0</v>
      </c>
      <c r="AC44" s="224">
        <f t="shared" si="12"/>
        <v>0</v>
      </c>
      <c r="AD44" s="224">
        <v>0</v>
      </c>
      <c r="AE44" s="224">
        <f t="shared" si="13"/>
        <v>0</v>
      </c>
      <c r="AF44" s="224">
        <f t="shared" si="14"/>
        <v>0</v>
      </c>
      <c r="AG44" s="224">
        <f t="shared" si="15"/>
        <v>0</v>
      </c>
      <c r="AH44" s="224">
        <f t="shared" si="16"/>
        <v>0</v>
      </c>
      <c r="AI44" s="272">
        <f>IF($AI$8=2015,1,VLOOKUP($A44,デフレータ!$A$5:$I$111,HLOOKUP($AI$8,デフレータ!$A$3:$I$112,110,FALSE),FALSE))</f>
        <v>1</v>
      </c>
      <c r="AJ44" s="272"/>
    </row>
    <row r="45" spans="1:36" s="97" customFormat="1">
      <c r="A45" s="451" t="s">
        <v>308</v>
      </c>
      <c r="B45" s="367" t="s">
        <v>562</v>
      </c>
      <c r="C45" s="225">
        <f>VLOOKUP($A45,県産品需要額!$A$9:$P$115,12,FALSE)*HLOOKUP($A45,'3-2 統合中分類 投入係数表'!$C$3:$DE$121,119,FALSE)</f>
        <v>0</v>
      </c>
      <c r="D45" s="225">
        <v>0</v>
      </c>
      <c r="E45" s="225">
        <f t="shared" si="0"/>
        <v>0</v>
      </c>
      <c r="F45" s="225">
        <v>0</v>
      </c>
      <c r="G45" s="225">
        <f>VLOOKUP($A45,県産品需要額!$A$9:$P$115,15,FALSE)*HLOOKUP($A45,'3-2 統合中分類 投入係数表'!$C$3:$DE$121,119,FALSE)</f>
        <v>0</v>
      </c>
      <c r="H45" s="225">
        <v>0</v>
      </c>
      <c r="I45" s="225">
        <f t="shared" si="1"/>
        <v>0</v>
      </c>
      <c r="J45" s="225">
        <v>0</v>
      </c>
      <c r="K45" s="225">
        <f t="shared" si="2"/>
        <v>0</v>
      </c>
      <c r="L45" s="225">
        <f t="shared" si="3"/>
        <v>0</v>
      </c>
      <c r="M45" s="225">
        <f t="shared" si="4"/>
        <v>0</v>
      </c>
      <c r="N45" s="225">
        <f t="shared" si="5"/>
        <v>0</v>
      </c>
      <c r="O45" s="225">
        <v>0</v>
      </c>
      <c r="P45" s="225">
        <v>0</v>
      </c>
      <c r="Q45" s="225">
        <f t="shared" si="6"/>
        <v>0</v>
      </c>
      <c r="R45" s="225">
        <v>0</v>
      </c>
      <c r="S45" s="225">
        <f t="shared" si="7"/>
        <v>0</v>
      </c>
      <c r="T45" s="225">
        <f t="shared" si="8"/>
        <v>0</v>
      </c>
      <c r="U45" s="225">
        <f t="shared" si="9"/>
        <v>0</v>
      </c>
      <c r="V45" s="225">
        <f t="shared" si="10"/>
        <v>0</v>
      </c>
      <c r="W45" s="73">
        <v>0</v>
      </c>
      <c r="X45" s="225">
        <v>0</v>
      </c>
      <c r="Y45" s="225">
        <f t="shared" si="11"/>
        <v>0</v>
      </c>
      <c r="Z45" s="225">
        <f>Z$116*VLOOKUP($A45,'統合中分類 家計消費支出'!$A$5:$D$111,4,FALSE)</f>
        <v>0</v>
      </c>
      <c r="AA45" s="225">
        <v>0</v>
      </c>
      <c r="AB45" s="225">
        <v>0</v>
      </c>
      <c r="AC45" s="225">
        <f t="shared" si="12"/>
        <v>0</v>
      </c>
      <c r="AD45" s="225">
        <v>0</v>
      </c>
      <c r="AE45" s="225">
        <f t="shared" si="13"/>
        <v>0</v>
      </c>
      <c r="AF45" s="225">
        <f t="shared" si="14"/>
        <v>0</v>
      </c>
      <c r="AG45" s="225">
        <f t="shared" si="15"/>
        <v>0</v>
      </c>
      <c r="AH45" s="225">
        <f t="shared" si="16"/>
        <v>0</v>
      </c>
      <c r="AI45" s="270">
        <f>IF($AI$8=2015,1,VLOOKUP($A45,デフレータ!$A$5:$I$111,HLOOKUP($AI$8,デフレータ!$A$3:$I$112,110,FALSE),FALSE))</f>
        <v>1</v>
      </c>
      <c r="AJ45" s="270"/>
    </row>
    <row r="46" spans="1:36" s="97" customFormat="1">
      <c r="A46" s="451" t="s">
        <v>309</v>
      </c>
      <c r="B46" s="367" t="s">
        <v>781</v>
      </c>
      <c r="C46" s="225">
        <f>VLOOKUP($A46,県産品需要額!$A$9:$P$115,12,FALSE)*HLOOKUP($A46,'3-2 統合中分類 投入係数表'!$C$3:$DE$121,119,FALSE)</f>
        <v>0</v>
      </c>
      <c r="D46" s="225">
        <v>0</v>
      </c>
      <c r="E46" s="225">
        <f t="shared" si="0"/>
        <v>0</v>
      </c>
      <c r="F46" s="225">
        <v>0</v>
      </c>
      <c r="G46" s="225">
        <f>VLOOKUP($A46,県産品需要額!$A$9:$P$115,15,FALSE)*HLOOKUP($A46,'3-2 統合中分類 投入係数表'!$C$3:$DE$121,119,FALSE)</f>
        <v>0</v>
      </c>
      <c r="H46" s="225">
        <v>0</v>
      </c>
      <c r="I46" s="225">
        <f t="shared" si="1"/>
        <v>0</v>
      </c>
      <c r="J46" s="225">
        <v>0</v>
      </c>
      <c r="K46" s="225">
        <f t="shared" si="2"/>
        <v>0</v>
      </c>
      <c r="L46" s="225">
        <f t="shared" si="3"/>
        <v>0</v>
      </c>
      <c r="M46" s="225">
        <f t="shared" si="4"/>
        <v>0</v>
      </c>
      <c r="N46" s="225">
        <f t="shared" si="5"/>
        <v>0</v>
      </c>
      <c r="O46" s="225">
        <v>0</v>
      </c>
      <c r="P46" s="225">
        <v>0</v>
      </c>
      <c r="Q46" s="225">
        <f t="shared" si="6"/>
        <v>0</v>
      </c>
      <c r="R46" s="225">
        <v>0</v>
      </c>
      <c r="S46" s="225">
        <f t="shared" si="7"/>
        <v>0</v>
      </c>
      <c r="T46" s="225">
        <f t="shared" si="8"/>
        <v>0</v>
      </c>
      <c r="U46" s="225">
        <f t="shared" si="9"/>
        <v>0</v>
      </c>
      <c r="V46" s="225">
        <f t="shared" si="10"/>
        <v>0</v>
      </c>
      <c r="W46" s="73">
        <v>0</v>
      </c>
      <c r="X46" s="225">
        <v>0</v>
      </c>
      <c r="Y46" s="225">
        <f t="shared" si="11"/>
        <v>0</v>
      </c>
      <c r="Z46" s="225">
        <f>Z$116*VLOOKUP($A46,'統合中分類 家計消費支出'!$A$5:$D$111,4,FALSE)</f>
        <v>0</v>
      </c>
      <c r="AA46" s="225">
        <v>0</v>
      </c>
      <c r="AB46" s="225">
        <v>0</v>
      </c>
      <c r="AC46" s="225">
        <f t="shared" si="12"/>
        <v>0</v>
      </c>
      <c r="AD46" s="225">
        <v>0</v>
      </c>
      <c r="AE46" s="225">
        <f t="shared" si="13"/>
        <v>0</v>
      </c>
      <c r="AF46" s="225">
        <f t="shared" si="14"/>
        <v>0</v>
      </c>
      <c r="AG46" s="225">
        <f t="shared" si="15"/>
        <v>0</v>
      </c>
      <c r="AH46" s="225">
        <f t="shared" si="16"/>
        <v>0</v>
      </c>
      <c r="AI46" s="270">
        <f>IF($AI$8=2015,1,VLOOKUP($A46,デフレータ!$A$5:$I$111,HLOOKUP($AI$8,デフレータ!$A$3:$I$112,110,FALSE),FALSE))</f>
        <v>1</v>
      </c>
      <c r="AJ46" s="270"/>
    </row>
    <row r="47" spans="1:36" s="97" customFormat="1">
      <c r="A47" s="451" t="s">
        <v>310</v>
      </c>
      <c r="B47" s="367" t="s">
        <v>780</v>
      </c>
      <c r="C47" s="225">
        <f>VLOOKUP($A47,県産品需要額!$A$9:$P$115,12,FALSE)*HLOOKUP($A47,'3-2 統合中分類 投入係数表'!$C$3:$DE$121,119,FALSE)</f>
        <v>0</v>
      </c>
      <c r="D47" s="225">
        <v>0</v>
      </c>
      <c r="E47" s="225">
        <f t="shared" si="0"/>
        <v>0</v>
      </c>
      <c r="F47" s="225">
        <v>0</v>
      </c>
      <c r="G47" s="225">
        <f>VLOOKUP($A47,県産品需要額!$A$9:$P$115,15,FALSE)*HLOOKUP($A47,'3-2 統合中分類 投入係数表'!$C$3:$DE$121,119,FALSE)</f>
        <v>0</v>
      </c>
      <c r="H47" s="225">
        <v>0</v>
      </c>
      <c r="I47" s="225">
        <f t="shared" si="1"/>
        <v>0</v>
      </c>
      <c r="J47" s="225">
        <v>0</v>
      </c>
      <c r="K47" s="225">
        <f t="shared" si="2"/>
        <v>0</v>
      </c>
      <c r="L47" s="225">
        <f t="shared" si="3"/>
        <v>0</v>
      </c>
      <c r="M47" s="225">
        <f t="shared" si="4"/>
        <v>0</v>
      </c>
      <c r="N47" s="225">
        <f t="shared" si="5"/>
        <v>0</v>
      </c>
      <c r="O47" s="225">
        <v>0</v>
      </c>
      <c r="P47" s="225">
        <v>0</v>
      </c>
      <c r="Q47" s="225">
        <f t="shared" si="6"/>
        <v>0</v>
      </c>
      <c r="R47" s="225">
        <v>0</v>
      </c>
      <c r="S47" s="225">
        <f t="shared" si="7"/>
        <v>0</v>
      </c>
      <c r="T47" s="225">
        <f t="shared" si="8"/>
        <v>0</v>
      </c>
      <c r="U47" s="225">
        <f t="shared" si="9"/>
        <v>0</v>
      </c>
      <c r="V47" s="225">
        <f t="shared" si="10"/>
        <v>0</v>
      </c>
      <c r="W47" s="73">
        <v>0</v>
      </c>
      <c r="X47" s="225">
        <v>0</v>
      </c>
      <c r="Y47" s="225">
        <f t="shared" si="11"/>
        <v>0</v>
      </c>
      <c r="Z47" s="225">
        <f>Z$116*VLOOKUP($A47,'統合中分類 家計消費支出'!$A$5:$D$111,4,FALSE)</f>
        <v>0</v>
      </c>
      <c r="AA47" s="225">
        <v>0</v>
      </c>
      <c r="AB47" s="225">
        <v>0</v>
      </c>
      <c r="AC47" s="225">
        <f t="shared" si="12"/>
        <v>0</v>
      </c>
      <c r="AD47" s="225">
        <v>0</v>
      </c>
      <c r="AE47" s="225">
        <f t="shared" si="13"/>
        <v>0</v>
      </c>
      <c r="AF47" s="225">
        <f t="shared" si="14"/>
        <v>0</v>
      </c>
      <c r="AG47" s="225">
        <f t="shared" si="15"/>
        <v>0</v>
      </c>
      <c r="AH47" s="225">
        <f t="shared" si="16"/>
        <v>0</v>
      </c>
      <c r="AI47" s="270">
        <f>IF($AI$8=2015,1,VLOOKUP($A47,デフレータ!$A$5:$I$111,HLOOKUP($AI$8,デフレータ!$A$3:$I$112,110,FALSE),FALSE))</f>
        <v>1</v>
      </c>
      <c r="AJ47" s="270"/>
    </row>
    <row r="48" spans="1:36" s="97" customFormat="1">
      <c r="A48" s="452" t="s">
        <v>311</v>
      </c>
      <c r="B48" s="370" t="s">
        <v>565</v>
      </c>
      <c r="C48" s="226">
        <f>VLOOKUP($A48,県産品需要額!$A$9:$P$115,12,FALSE)*HLOOKUP($A48,'3-2 統合中分類 投入係数表'!$C$3:$DE$121,119,FALSE)</f>
        <v>0</v>
      </c>
      <c r="D48" s="226">
        <v>0</v>
      </c>
      <c r="E48" s="226">
        <f t="shared" si="0"/>
        <v>0</v>
      </c>
      <c r="F48" s="226">
        <v>0</v>
      </c>
      <c r="G48" s="226">
        <f>VLOOKUP($A48,県産品需要額!$A$9:$P$115,15,FALSE)*HLOOKUP($A48,'3-2 統合中分類 投入係数表'!$C$3:$DE$121,119,FALSE)</f>
        <v>0</v>
      </c>
      <c r="H48" s="226">
        <v>0</v>
      </c>
      <c r="I48" s="226">
        <f t="shared" si="1"/>
        <v>0</v>
      </c>
      <c r="J48" s="226">
        <v>0</v>
      </c>
      <c r="K48" s="226">
        <f t="shared" si="2"/>
        <v>0</v>
      </c>
      <c r="L48" s="226">
        <f t="shared" si="3"/>
        <v>0</v>
      </c>
      <c r="M48" s="226">
        <f t="shared" si="4"/>
        <v>0</v>
      </c>
      <c r="N48" s="226">
        <f t="shared" si="5"/>
        <v>0</v>
      </c>
      <c r="O48" s="226">
        <v>0</v>
      </c>
      <c r="P48" s="226">
        <v>0</v>
      </c>
      <c r="Q48" s="226">
        <f t="shared" si="6"/>
        <v>0</v>
      </c>
      <c r="R48" s="226">
        <v>0</v>
      </c>
      <c r="S48" s="226">
        <f t="shared" si="7"/>
        <v>0</v>
      </c>
      <c r="T48" s="226">
        <f t="shared" si="8"/>
        <v>0</v>
      </c>
      <c r="U48" s="226">
        <f t="shared" si="9"/>
        <v>0</v>
      </c>
      <c r="V48" s="226">
        <f t="shared" si="10"/>
        <v>0</v>
      </c>
      <c r="W48" s="75">
        <v>0</v>
      </c>
      <c r="X48" s="226">
        <v>0</v>
      </c>
      <c r="Y48" s="226">
        <f t="shared" si="11"/>
        <v>0</v>
      </c>
      <c r="Z48" s="226">
        <f>Z$116*VLOOKUP($A48,'統合中分類 家計消費支出'!$A$5:$D$111,4,FALSE)</f>
        <v>0</v>
      </c>
      <c r="AA48" s="226">
        <v>0</v>
      </c>
      <c r="AB48" s="226">
        <v>0</v>
      </c>
      <c r="AC48" s="226">
        <f t="shared" si="12"/>
        <v>0</v>
      </c>
      <c r="AD48" s="226">
        <v>0</v>
      </c>
      <c r="AE48" s="226">
        <f t="shared" si="13"/>
        <v>0</v>
      </c>
      <c r="AF48" s="226">
        <f t="shared" si="14"/>
        <v>0</v>
      </c>
      <c r="AG48" s="226">
        <f t="shared" si="15"/>
        <v>0</v>
      </c>
      <c r="AH48" s="226">
        <f t="shared" si="16"/>
        <v>0</v>
      </c>
      <c r="AI48" s="271">
        <f>IF($AI$8=2015,1,VLOOKUP($A48,デフレータ!$A$5:$I$111,HLOOKUP($AI$8,デフレータ!$A$3:$I$112,110,FALSE),FALSE))</f>
        <v>1</v>
      </c>
      <c r="AJ48" s="271"/>
    </row>
    <row r="49" spans="1:36" s="97" customFormat="1">
      <c r="A49" s="453" t="s">
        <v>312</v>
      </c>
      <c r="B49" s="365" t="s">
        <v>566</v>
      </c>
      <c r="C49" s="224">
        <f>VLOOKUP($A49,県産品需要額!$A$9:$P$115,12,FALSE)*HLOOKUP($A49,'3-2 統合中分類 投入係数表'!$C$3:$DE$121,119,FALSE)</f>
        <v>0</v>
      </c>
      <c r="D49" s="224">
        <v>0</v>
      </c>
      <c r="E49" s="224">
        <f t="shared" si="0"/>
        <v>0</v>
      </c>
      <c r="F49" s="224">
        <v>0</v>
      </c>
      <c r="G49" s="224">
        <f>VLOOKUP($A49,県産品需要額!$A$9:$P$115,15,FALSE)*HLOOKUP($A49,'3-2 統合中分類 投入係数表'!$C$3:$DE$121,119,FALSE)</f>
        <v>0</v>
      </c>
      <c r="H49" s="224">
        <v>0</v>
      </c>
      <c r="I49" s="224">
        <f t="shared" si="1"/>
        <v>0</v>
      </c>
      <c r="J49" s="224">
        <v>0</v>
      </c>
      <c r="K49" s="224">
        <f t="shared" si="2"/>
        <v>0</v>
      </c>
      <c r="L49" s="224">
        <f t="shared" si="3"/>
        <v>0</v>
      </c>
      <c r="M49" s="224">
        <f t="shared" si="4"/>
        <v>0</v>
      </c>
      <c r="N49" s="224">
        <f t="shared" si="5"/>
        <v>0</v>
      </c>
      <c r="O49" s="224">
        <v>0</v>
      </c>
      <c r="P49" s="224">
        <v>0</v>
      </c>
      <c r="Q49" s="224">
        <f t="shared" si="6"/>
        <v>0</v>
      </c>
      <c r="R49" s="224">
        <v>0</v>
      </c>
      <c r="S49" s="224">
        <f t="shared" si="7"/>
        <v>0</v>
      </c>
      <c r="T49" s="224">
        <f t="shared" si="8"/>
        <v>0</v>
      </c>
      <c r="U49" s="224">
        <f t="shared" si="9"/>
        <v>0</v>
      </c>
      <c r="V49" s="224">
        <f t="shared" si="10"/>
        <v>0</v>
      </c>
      <c r="W49" s="76">
        <v>0</v>
      </c>
      <c r="X49" s="224">
        <v>0</v>
      </c>
      <c r="Y49" s="224">
        <f t="shared" si="11"/>
        <v>0</v>
      </c>
      <c r="Z49" s="224">
        <f>Z$116*VLOOKUP($A49,'統合中分類 家計消費支出'!$A$5:$D$111,4,FALSE)</f>
        <v>0</v>
      </c>
      <c r="AA49" s="224">
        <v>0</v>
      </c>
      <c r="AB49" s="224">
        <v>0</v>
      </c>
      <c r="AC49" s="224">
        <f t="shared" si="12"/>
        <v>0</v>
      </c>
      <c r="AD49" s="224">
        <v>0</v>
      </c>
      <c r="AE49" s="224">
        <f t="shared" si="13"/>
        <v>0</v>
      </c>
      <c r="AF49" s="224">
        <f t="shared" si="14"/>
        <v>0</v>
      </c>
      <c r="AG49" s="224">
        <f t="shared" si="15"/>
        <v>0</v>
      </c>
      <c r="AH49" s="224">
        <f t="shared" si="16"/>
        <v>0</v>
      </c>
      <c r="AI49" s="272">
        <f>IF($AI$8=2015,1,VLOOKUP($A49,デフレータ!$A$5:$I$111,HLOOKUP($AI$8,デフレータ!$A$3:$I$112,110,FALSE),FALSE))</f>
        <v>1</v>
      </c>
      <c r="AJ49" s="272"/>
    </row>
    <row r="50" spans="1:36" s="97" customFormat="1">
      <c r="A50" s="451" t="s">
        <v>313</v>
      </c>
      <c r="B50" s="367" t="s">
        <v>779</v>
      </c>
      <c r="C50" s="225">
        <f>VLOOKUP($A50,県産品需要額!$A$9:$P$115,12,FALSE)*HLOOKUP($A50,'3-2 統合中分類 投入係数表'!$C$3:$DE$121,119,FALSE)</f>
        <v>0</v>
      </c>
      <c r="D50" s="225">
        <v>0</v>
      </c>
      <c r="E50" s="225">
        <f t="shared" si="0"/>
        <v>0</v>
      </c>
      <c r="F50" s="225">
        <v>0</v>
      </c>
      <c r="G50" s="225">
        <f>VLOOKUP($A50,県産品需要額!$A$9:$P$115,15,FALSE)*HLOOKUP($A50,'3-2 統合中分類 投入係数表'!$C$3:$DE$121,119,FALSE)</f>
        <v>0</v>
      </c>
      <c r="H50" s="225">
        <v>0</v>
      </c>
      <c r="I50" s="225">
        <f t="shared" si="1"/>
        <v>0</v>
      </c>
      <c r="J50" s="225">
        <v>0</v>
      </c>
      <c r="K50" s="225">
        <f t="shared" si="2"/>
        <v>0</v>
      </c>
      <c r="L50" s="225">
        <f t="shared" si="3"/>
        <v>0</v>
      </c>
      <c r="M50" s="225">
        <f t="shared" si="4"/>
        <v>0</v>
      </c>
      <c r="N50" s="225">
        <f t="shared" si="5"/>
        <v>0</v>
      </c>
      <c r="O50" s="225">
        <v>0</v>
      </c>
      <c r="P50" s="225">
        <v>0</v>
      </c>
      <c r="Q50" s="225">
        <f t="shared" si="6"/>
        <v>0</v>
      </c>
      <c r="R50" s="225">
        <v>0</v>
      </c>
      <c r="S50" s="225">
        <f t="shared" si="7"/>
        <v>0</v>
      </c>
      <c r="T50" s="225">
        <f t="shared" si="8"/>
        <v>0</v>
      </c>
      <c r="U50" s="225">
        <f t="shared" si="9"/>
        <v>0</v>
      </c>
      <c r="V50" s="225">
        <f t="shared" si="10"/>
        <v>0</v>
      </c>
      <c r="W50" s="73">
        <v>0</v>
      </c>
      <c r="X50" s="225">
        <v>0</v>
      </c>
      <c r="Y50" s="225">
        <f t="shared" si="11"/>
        <v>0</v>
      </c>
      <c r="Z50" s="225">
        <f>Z$116*VLOOKUP($A50,'統合中分類 家計消費支出'!$A$5:$D$111,4,FALSE)</f>
        <v>0</v>
      </c>
      <c r="AA50" s="225">
        <v>0</v>
      </c>
      <c r="AB50" s="225">
        <v>0</v>
      </c>
      <c r="AC50" s="225">
        <f t="shared" si="12"/>
        <v>0</v>
      </c>
      <c r="AD50" s="225">
        <v>0</v>
      </c>
      <c r="AE50" s="225">
        <f t="shared" si="13"/>
        <v>0</v>
      </c>
      <c r="AF50" s="225">
        <f t="shared" si="14"/>
        <v>0</v>
      </c>
      <c r="AG50" s="225">
        <f t="shared" si="15"/>
        <v>0</v>
      </c>
      <c r="AH50" s="225">
        <f t="shared" si="16"/>
        <v>0</v>
      </c>
      <c r="AI50" s="270">
        <f>IF($AI$8=2015,1,VLOOKUP($A50,デフレータ!$A$5:$I$111,HLOOKUP($AI$8,デフレータ!$A$3:$I$112,110,FALSE),FALSE))</f>
        <v>1</v>
      </c>
      <c r="AJ50" s="270"/>
    </row>
    <row r="51" spans="1:36" s="97" customFormat="1">
      <c r="A51" s="451" t="s">
        <v>314</v>
      </c>
      <c r="B51" s="367" t="s">
        <v>778</v>
      </c>
      <c r="C51" s="225">
        <f>VLOOKUP($A51,県産品需要額!$A$9:$P$115,12,FALSE)*HLOOKUP($A51,'3-2 統合中分類 投入係数表'!$C$3:$DE$121,119,FALSE)</f>
        <v>0</v>
      </c>
      <c r="D51" s="225">
        <v>0</v>
      </c>
      <c r="E51" s="225">
        <f t="shared" si="0"/>
        <v>0</v>
      </c>
      <c r="F51" s="225">
        <v>0</v>
      </c>
      <c r="G51" s="225">
        <f>VLOOKUP($A51,県産品需要額!$A$9:$P$115,15,FALSE)*HLOOKUP($A51,'3-2 統合中分類 投入係数表'!$C$3:$DE$121,119,FALSE)</f>
        <v>0</v>
      </c>
      <c r="H51" s="225">
        <v>0</v>
      </c>
      <c r="I51" s="225">
        <f t="shared" si="1"/>
        <v>0</v>
      </c>
      <c r="J51" s="225">
        <v>0</v>
      </c>
      <c r="K51" s="225">
        <f t="shared" si="2"/>
        <v>0</v>
      </c>
      <c r="L51" s="225">
        <f t="shared" si="3"/>
        <v>0</v>
      </c>
      <c r="M51" s="225">
        <f t="shared" si="4"/>
        <v>0</v>
      </c>
      <c r="N51" s="225">
        <f t="shared" si="5"/>
        <v>0</v>
      </c>
      <c r="O51" s="225">
        <v>0</v>
      </c>
      <c r="P51" s="225">
        <v>0</v>
      </c>
      <c r="Q51" s="225">
        <f t="shared" si="6"/>
        <v>0</v>
      </c>
      <c r="R51" s="225">
        <v>0</v>
      </c>
      <c r="S51" s="225">
        <f t="shared" si="7"/>
        <v>0</v>
      </c>
      <c r="T51" s="225">
        <f t="shared" si="8"/>
        <v>0</v>
      </c>
      <c r="U51" s="225">
        <f t="shared" si="9"/>
        <v>0</v>
      </c>
      <c r="V51" s="225">
        <f t="shared" si="10"/>
        <v>0</v>
      </c>
      <c r="W51" s="73">
        <v>0</v>
      </c>
      <c r="X51" s="225">
        <v>0</v>
      </c>
      <c r="Y51" s="225">
        <f t="shared" si="11"/>
        <v>0</v>
      </c>
      <c r="Z51" s="225">
        <f>Z$116*VLOOKUP($A51,'統合中分類 家計消費支出'!$A$5:$D$111,4,FALSE)</f>
        <v>0</v>
      </c>
      <c r="AA51" s="225">
        <v>0</v>
      </c>
      <c r="AB51" s="225">
        <v>0</v>
      </c>
      <c r="AC51" s="225">
        <f t="shared" si="12"/>
        <v>0</v>
      </c>
      <c r="AD51" s="225">
        <v>0</v>
      </c>
      <c r="AE51" s="225">
        <f t="shared" si="13"/>
        <v>0</v>
      </c>
      <c r="AF51" s="225">
        <f t="shared" si="14"/>
        <v>0</v>
      </c>
      <c r="AG51" s="225">
        <f t="shared" si="15"/>
        <v>0</v>
      </c>
      <c r="AH51" s="225">
        <f t="shared" si="16"/>
        <v>0</v>
      </c>
      <c r="AI51" s="270">
        <f>IF($AI$8=2015,1,VLOOKUP($A51,デフレータ!$A$5:$I$111,HLOOKUP($AI$8,デフレータ!$A$3:$I$112,110,FALSE),FALSE))</f>
        <v>1</v>
      </c>
      <c r="AJ51" s="270"/>
    </row>
    <row r="52" spans="1:36" s="97" customFormat="1">
      <c r="A52" s="451" t="s">
        <v>315</v>
      </c>
      <c r="B52" s="367" t="s">
        <v>569</v>
      </c>
      <c r="C52" s="225">
        <f>VLOOKUP($A52,県産品需要額!$A$9:$P$115,12,FALSE)*HLOOKUP($A52,'3-2 統合中分類 投入係数表'!$C$3:$DE$121,119,FALSE)</f>
        <v>0</v>
      </c>
      <c r="D52" s="225">
        <v>0</v>
      </c>
      <c r="E52" s="225">
        <f t="shared" si="0"/>
        <v>0</v>
      </c>
      <c r="F52" s="225">
        <v>0</v>
      </c>
      <c r="G52" s="225">
        <f>VLOOKUP($A52,県産品需要額!$A$9:$P$115,15,FALSE)*HLOOKUP($A52,'3-2 統合中分類 投入係数表'!$C$3:$DE$121,119,FALSE)</f>
        <v>0</v>
      </c>
      <c r="H52" s="225">
        <v>0</v>
      </c>
      <c r="I52" s="225">
        <f t="shared" si="1"/>
        <v>0</v>
      </c>
      <c r="J52" s="225">
        <v>0</v>
      </c>
      <c r="K52" s="225">
        <f t="shared" si="2"/>
        <v>0</v>
      </c>
      <c r="L52" s="225">
        <f t="shared" si="3"/>
        <v>0</v>
      </c>
      <c r="M52" s="225">
        <f t="shared" si="4"/>
        <v>0</v>
      </c>
      <c r="N52" s="225">
        <f t="shared" si="5"/>
        <v>0</v>
      </c>
      <c r="O52" s="225">
        <v>0</v>
      </c>
      <c r="P52" s="225">
        <v>0</v>
      </c>
      <c r="Q52" s="225">
        <f t="shared" si="6"/>
        <v>0</v>
      </c>
      <c r="R52" s="225">
        <v>0</v>
      </c>
      <c r="S52" s="225">
        <f t="shared" si="7"/>
        <v>0</v>
      </c>
      <c r="T52" s="225">
        <f t="shared" si="8"/>
        <v>0</v>
      </c>
      <c r="U52" s="225">
        <f t="shared" si="9"/>
        <v>0</v>
      </c>
      <c r="V52" s="225">
        <f t="shared" si="10"/>
        <v>0</v>
      </c>
      <c r="W52" s="73">
        <v>0</v>
      </c>
      <c r="X52" s="225">
        <v>0</v>
      </c>
      <c r="Y52" s="225">
        <f t="shared" si="11"/>
        <v>0</v>
      </c>
      <c r="Z52" s="225">
        <f>Z$116*VLOOKUP($A52,'統合中分類 家計消費支出'!$A$5:$D$111,4,FALSE)</f>
        <v>0</v>
      </c>
      <c r="AA52" s="225">
        <v>0</v>
      </c>
      <c r="AB52" s="225">
        <v>0</v>
      </c>
      <c r="AC52" s="225">
        <f t="shared" si="12"/>
        <v>0</v>
      </c>
      <c r="AD52" s="225">
        <v>0</v>
      </c>
      <c r="AE52" s="225">
        <f t="shared" si="13"/>
        <v>0</v>
      </c>
      <c r="AF52" s="225">
        <f t="shared" si="14"/>
        <v>0</v>
      </c>
      <c r="AG52" s="225">
        <f t="shared" si="15"/>
        <v>0</v>
      </c>
      <c r="AH52" s="225">
        <f t="shared" si="16"/>
        <v>0</v>
      </c>
      <c r="AI52" s="270">
        <f>IF($AI$8=2015,1,VLOOKUP($A52,デフレータ!$A$5:$I$111,HLOOKUP($AI$8,デフレータ!$A$3:$I$112,110,FALSE),FALSE))</f>
        <v>1</v>
      </c>
      <c r="AJ52" s="270"/>
    </row>
    <row r="53" spans="1:36" s="97" customFormat="1">
      <c r="A53" s="452" t="s">
        <v>316</v>
      </c>
      <c r="B53" s="370" t="s">
        <v>570</v>
      </c>
      <c r="C53" s="226">
        <f>VLOOKUP($A53,県産品需要額!$A$9:$P$115,12,FALSE)*HLOOKUP($A53,'3-2 統合中分類 投入係数表'!$C$3:$DE$121,119,FALSE)</f>
        <v>0</v>
      </c>
      <c r="D53" s="226">
        <v>0</v>
      </c>
      <c r="E53" s="226">
        <f t="shared" si="0"/>
        <v>0</v>
      </c>
      <c r="F53" s="226">
        <v>0</v>
      </c>
      <c r="G53" s="226">
        <f>VLOOKUP($A53,県産品需要額!$A$9:$P$115,15,FALSE)*HLOOKUP($A53,'3-2 統合中分類 投入係数表'!$C$3:$DE$121,119,FALSE)</f>
        <v>0</v>
      </c>
      <c r="H53" s="226">
        <v>0</v>
      </c>
      <c r="I53" s="226">
        <f t="shared" si="1"/>
        <v>0</v>
      </c>
      <c r="J53" s="226">
        <v>0</v>
      </c>
      <c r="K53" s="226">
        <f t="shared" si="2"/>
        <v>0</v>
      </c>
      <c r="L53" s="226">
        <f t="shared" si="3"/>
        <v>0</v>
      </c>
      <c r="M53" s="226">
        <f t="shared" si="4"/>
        <v>0</v>
      </c>
      <c r="N53" s="226">
        <f t="shared" si="5"/>
        <v>0</v>
      </c>
      <c r="O53" s="226">
        <v>0</v>
      </c>
      <c r="P53" s="226">
        <v>0</v>
      </c>
      <c r="Q53" s="226">
        <f t="shared" si="6"/>
        <v>0</v>
      </c>
      <c r="R53" s="226">
        <v>0</v>
      </c>
      <c r="S53" s="226">
        <f t="shared" si="7"/>
        <v>0</v>
      </c>
      <c r="T53" s="226">
        <f t="shared" si="8"/>
        <v>0</v>
      </c>
      <c r="U53" s="226">
        <f t="shared" si="9"/>
        <v>0</v>
      </c>
      <c r="V53" s="226">
        <f t="shared" si="10"/>
        <v>0</v>
      </c>
      <c r="W53" s="75">
        <v>0</v>
      </c>
      <c r="X53" s="226">
        <v>0</v>
      </c>
      <c r="Y53" s="226">
        <f t="shared" si="11"/>
        <v>0</v>
      </c>
      <c r="Z53" s="226">
        <f>Z$116*VLOOKUP($A53,'統合中分類 家計消費支出'!$A$5:$D$111,4,FALSE)</f>
        <v>0</v>
      </c>
      <c r="AA53" s="226">
        <v>0</v>
      </c>
      <c r="AB53" s="226">
        <v>0</v>
      </c>
      <c r="AC53" s="226">
        <f t="shared" si="12"/>
        <v>0</v>
      </c>
      <c r="AD53" s="226">
        <v>0</v>
      </c>
      <c r="AE53" s="226">
        <f t="shared" si="13"/>
        <v>0</v>
      </c>
      <c r="AF53" s="226">
        <f t="shared" si="14"/>
        <v>0</v>
      </c>
      <c r="AG53" s="226">
        <f t="shared" si="15"/>
        <v>0</v>
      </c>
      <c r="AH53" s="226">
        <f t="shared" si="16"/>
        <v>0</v>
      </c>
      <c r="AI53" s="271">
        <f>IF($AI$8=2015,1,VLOOKUP($A53,デフレータ!$A$5:$I$111,HLOOKUP($AI$8,デフレータ!$A$3:$I$112,110,FALSE),FALSE))</f>
        <v>1</v>
      </c>
      <c r="AJ53" s="271"/>
    </row>
    <row r="54" spans="1:36" s="97" customFormat="1">
      <c r="A54" s="453" t="s">
        <v>317</v>
      </c>
      <c r="B54" s="365" t="s">
        <v>571</v>
      </c>
      <c r="C54" s="224">
        <f>VLOOKUP($A54,県産品需要額!$A$9:$P$115,12,FALSE)*HLOOKUP($A54,'3-2 統合中分類 投入係数表'!$C$3:$DE$121,119,FALSE)</f>
        <v>0</v>
      </c>
      <c r="D54" s="224">
        <v>0</v>
      </c>
      <c r="E54" s="224">
        <f t="shared" si="0"/>
        <v>0</v>
      </c>
      <c r="F54" s="224">
        <v>0</v>
      </c>
      <c r="G54" s="224">
        <f>VLOOKUP($A54,県産品需要額!$A$9:$P$115,15,FALSE)*HLOOKUP($A54,'3-2 統合中分類 投入係数表'!$C$3:$DE$121,119,FALSE)</f>
        <v>0</v>
      </c>
      <c r="H54" s="224">
        <v>0</v>
      </c>
      <c r="I54" s="224">
        <f t="shared" si="1"/>
        <v>0</v>
      </c>
      <c r="J54" s="224">
        <v>0</v>
      </c>
      <c r="K54" s="224">
        <f t="shared" si="2"/>
        <v>0</v>
      </c>
      <c r="L54" s="224">
        <f t="shared" si="3"/>
        <v>0</v>
      </c>
      <c r="M54" s="224">
        <f t="shared" si="4"/>
        <v>0</v>
      </c>
      <c r="N54" s="224">
        <f t="shared" si="5"/>
        <v>0</v>
      </c>
      <c r="O54" s="224">
        <v>0</v>
      </c>
      <c r="P54" s="224">
        <v>0</v>
      </c>
      <c r="Q54" s="224">
        <f t="shared" si="6"/>
        <v>0</v>
      </c>
      <c r="R54" s="224">
        <v>0</v>
      </c>
      <c r="S54" s="224">
        <f t="shared" si="7"/>
        <v>0</v>
      </c>
      <c r="T54" s="224">
        <f t="shared" si="8"/>
        <v>0</v>
      </c>
      <c r="U54" s="224">
        <f t="shared" si="9"/>
        <v>0</v>
      </c>
      <c r="V54" s="224">
        <f t="shared" si="10"/>
        <v>0</v>
      </c>
      <c r="W54" s="76">
        <v>0</v>
      </c>
      <c r="X54" s="224">
        <v>0</v>
      </c>
      <c r="Y54" s="224">
        <f t="shared" si="11"/>
        <v>0</v>
      </c>
      <c r="Z54" s="224">
        <f>Z$116*VLOOKUP($A54,'統合中分類 家計消費支出'!$A$5:$D$111,4,FALSE)</f>
        <v>0</v>
      </c>
      <c r="AA54" s="224">
        <v>0</v>
      </c>
      <c r="AB54" s="224">
        <v>0</v>
      </c>
      <c r="AC54" s="224">
        <f t="shared" si="12"/>
        <v>0</v>
      </c>
      <c r="AD54" s="224">
        <v>0</v>
      </c>
      <c r="AE54" s="224">
        <f t="shared" si="13"/>
        <v>0</v>
      </c>
      <c r="AF54" s="224">
        <f t="shared" si="14"/>
        <v>0</v>
      </c>
      <c r="AG54" s="224">
        <f t="shared" si="15"/>
        <v>0</v>
      </c>
      <c r="AH54" s="224">
        <f t="shared" si="16"/>
        <v>0</v>
      </c>
      <c r="AI54" s="272">
        <f>IF($AI$8=2015,1,VLOOKUP($A54,デフレータ!$A$5:$I$111,HLOOKUP($AI$8,デフレータ!$A$3:$I$112,110,FALSE),FALSE))</f>
        <v>1</v>
      </c>
      <c r="AJ54" s="272"/>
    </row>
    <row r="55" spans="1:36" s="97" customFormat="1">
      <c r="A55" s="451" t="s">
        <v>318</v>
      </c>
      <c r="B55" s="367" t="s">
        <v>572</v>
      </c>
      <c r="C55" s="225">
        <f>VLOOKUP($A55,県産品需要額!$A$9:$P$115,12,FALSE)*HLOOKUP($A55,'3-2 統合中分類 投入係数表'!$C$3:$DE$121,119,FALSE)</f>
        <v>0</v>
      </c>
      <c r="D55" s="225">
        <v>0</v>
      </c>
      <c r="E55" s="225">
        <f t="shared" si="0"/>
        <v>0</v>
      </c>
      <c r="F55" s="225">
        <v>0</v>
      </c>
      <c r="G55" s="225">
        <f>VLOOKUP($A55,県産品需要額!$A$9:$P$115,15,FALSE)*HLOOKUP($A55,'3-2 統合中分類 投入係数表'!$C$3:$DE$121,119,FALSE)</f>
        <v>0</v>
      </c>
      <c r="H55" s="225">
        <v>0</v>
      </c>
      <c r="I55" s="225">
        <f t="shared" si="1"/>
        <v>0</v>
      </c>
      <c r="J55" s="225">
        <v>0</v>
      </c>
      <c r="K55" s="225">
        <f t="shared" si="2"/>
        <v>0</v>
      </c>
      <c r="L55" s="225">
        <f t="shared" si="3"/>
        <v>0</v>
      </c>
      <c r="M55" s="225">
        <f t="shared" si="4"/>
        <v>0</v>
      </c>
      <c r="N55" s="225">
        <f t="shared" si="5"/>
        <v>0</v>
      </c>
      <c r="O55" s="225">
        <v>0</v>
      </c>
      <c r="P55" s="225">
        <v>0</v>
      </c>
      <c r="Q55" s="225">
        <f t="shared" si="6"/>
        <v>0</v>
      </c>
      <c r="R55" s="225">
        <v>0</v>
      </c>
      <c r="S55" s="225">
        <f t="shared" si="7"/>
        <v>0</v>
      </c>
      <c r="T55" s="225">
        <f t="shared" si="8"/>
        <v>0</v>
      </c>
      <c r="U55" s="225">
        <f t="shared" si="9"/>
        <v>0</v>
      </c>
      <c r="V55" s="225">
        <f t="shared" si="10"/>
        <v>0</v>
      </c>
      <c r="W55" s="73">
        <v>0</v>
      </c>
      <c r="X55" s="225">
        <v>0</v>
      </c>
      <c r="Y55" s="225">
        <f t="shared" si="11"/>
        <v>0</v>
      </c>
      <c r="Z55" s="225">
        <f>Z$116*VLOOKUP($A55,'統合中分類 家計消費支出'!$A$5:$D$111,4,FALSE)</f>
        <v>0</v>
      </c>
      <c r="AA55" s="225">
        <v>0</v>
      </c>
      <c r="AB55" s="225">
        <v>0</v>
      </c>
      <c r="AC55" s="225">
        <f t="shared" si="12"/>
        <v>0</v>
      </c>
      <c r="AD55" s="225">
        <v>0</v>
      </c>
      <c r="AE55" s="225">
        <f t="shared" si="13"/>
        <v>0</v>
      </c>
      <c r="AF55" s="225">
        <f t="shared" si="14"/>
        <v>0</v>
      </c>
      <c r="AG55" s="225">
        <f t="shared" si="15"/>
        <v>0</v>
      </c>
      <c r="AH55" s="225">
        <f t="shared" si="16"/>
        <v>0</v>
      </c>
      <c r="AI55" s="270">
        <f>IF($AI$8=2015,1,VLOOKUP($A55,デフレータ!$A$5:$I$111,HLOOKUP($AI$8,デフレータ!$A$3:$I$112,110,FALSE),FALSE))</f>
        <v>1</v>
      </c>
      <c r="AJ55" s="270"/>
    </row>
    <row r="56" spans="1:36" s="97" customFormat="1">
      <c r="A56" s="451" t="s">
        <v>319</v>
      </c>
      <c r="B56" s="367" t="s">
        <v>573</v>
      </c>
      <c r="C56" s="225">
        <f>VLOOKUP($A56,県産品需要額!$A$9:$P$115,12,FALSE)*HLOOKUP($A56,'3-2 統合中分類 投入係数表'!$C$3:$DE$121,119,FALSE)</f>
        <v>0</v>
      </c>
      <c r="D56" s="225">
        <v>0</v>
      </c>
      <c r="E56" s="225">
        <f t="shared" si="0"/>
        <v>0</v>
      </c>
      <c r="F56" s="225">
        <v>0</v>
      </c>
      <c r="G56" s="225">
        <f>VLOOKUP($A56,県産品需要額!$A$9:$P$115,15,FALSE)*HLOOKUP($A56,'3-2 統合中分類 投入係数表'!$C$3:$DE$121,119,FALSE)</f>
        <v>0</v>
      </c>
      <c r="H56" s="225">
        <v>0</v>
      </c>
      <c r="I56" s="225">
        <f t="shared" si="1"/>
        <v>0</v>
      </c>
      <c r="J56" s="225">
        <v>0</v>
      </c>
      <c r="K56" s="225">
        <f t="shared" si="2"/>
        <v>0</v>
      </c>
      <c r="L56" s="225">
        <f t="shared" si="3"/>
        <v>0</v>
      </c>
      <c r="M56" s="225">
        <f t="shared" si="4"/>
        <v>0</v>
      </c>
      <c r="N56" s="225">
        <f t="shared" si="5"/>
        <v>0</v>
      </c>
      <c r="O56" s="225">
        <v>0</v>
      </c>
      <c r="P56" s="225">
        <v>0</v>
      </c>
      <c r="Q56" s="225">
        <f t="shared" si="6"/>
        <v>0</v>
      </c>
      <c r="R56" s="225">
        <v>0</v>
      </c>
      <c r="S56" s="225">
        <f t="shared" si="7"/>
        <v>0</v>
      </c>
      <c r="T56" s="225">
        <f t="shared" si="8"/>
        <v>0</v>
      </c>
      <c r="U56" s="225">
        <f t="shared" si="9"/>
        <v>0</v>
      </c>
      <c r="V56" s="225">
        <f t="shared" si="10"/>
        <v>0</v>
      </c>
      <c r="W56" s="73">
        <v>0</v>
      </c>
      <c r="X56" s="225">
        <v>0</v>
      </c>
      <c r="Y56" s="225">
        <f t="shared" si="11"/>
        <v>0</v>
      </c>
      <c r="Z56" s="225">
        <f>Z$116*VLOOKUP($A56,'統合中分類 家計消費支出'!$A$5:$D$111,4,FALSE)</f>
        <v>0</v>
      </c>
      <c r="AA56" s="225">
        <v>0</v>
      </c>
      <c r="AB56" s="225">
        <v>0</v>
      </c>
      <c r="AC56" s="225">
        <f t="shared" si="12"/>
        <v>0</v>
      </c>
      <c r="AD56" s="225">
        <v>0</v>
      </c>
      <c r="AE56" s="225">
        <f t="shared" si="13"/>
        <v>0</v>
      </c>
      <c r="AF56" s="225">
        <f t="shared" si="14"/>
        <v>0</v>
      </c>
      <c r="AG56" s="225">
        <f t="shared" si="15"/>
        <v>0</v>
      </c>
      <c r="AH56" s="225">
        <f t="shared" si="16"/>
        <v>0</v>
      </c>
      <c r="AI56" s="270">
        <f>IF($AI$8=2015,1,VLOOKUP($A56,デフレータ!$A$5:$I$111,HLOOKUP($AI$8,デフレータ!$A$3:$I$112,110,FALSE),FALSE))</f>
        <v>1</v>
      </c>
      <c r="AJ56" s="270"/>
    </row>
    <row r="57" spans="1:36" s="97" customFormat="1">
      <c r="A57" s="451" t="s">
        <v>320</v>
      </c>
      <c r="B57" s="367" t="s">
        <v>574</v>
      </c>
      <c r="C57" s="225">
        <f>VLOOKUP($A57,県産品需要額!$A$9:$P$115,12,FALSE)*HLOOKUP($A57,'3-2 統合中分類 投入係数表'!$C$3:$DE$121,119,FALSE)</f>
        <v>0</v>
      </c>
      <c r="D57" s="225">
        <v>0</v>
      </c>
      <c r="E57" s="225">
        <f t="shared" si="0"/>
        <v>0</v>
      </c>
      <c r="F57" s="225">
        <v>0</v>
      </c>
      <c r="G57" s="225">
        <f>VLOOKUP($A57,県産品需要額!$A$9:$P$115,15,FALSE)*HLOOKUP($A57,'3-2 統合中分類 投入係数表'!$C$3:$DE$121,119,FALSE)</f>
        <v>0</v>
      </c>
      <c r="H57" s="225">
        <v>0</v>
      </c>
      <c r="I57" s="225">
        <f t="shared" si="1"/>
        <v>0</v>
      </c>
      <c r="J57" s="225">
        <v>0</v>
      </c>
      <c r="K57" s="225">
        <f t="shared" si="2"/>
        <v>0</v>
      </c>
      <c r="L57" s="225">
        <f t="shared" si="3"/>
        <v>0</v>
      </c>
      <c r="M57" s="225">
        <f t="shared" si="4"/>
        <v>0</v>
      </c>
      <c r="N57" s="225">
        <f t="shared" si="5"/>
        <v>0</v>
      </c>
      <c r="O57" s="225">
        <v>0</v>
      </c>
      <c r="P57" s="225">
        <v>0</v>
      </c>
      <c r="Q57" s="225">
        <f t="shared" si="6"/>
        <v>0</v>
      </c>
      <c r="R57" s="225">
        <v>0</v>
      </c>
      <c r="S57" s="225">
        <f t="shared" si="7"/>
        <v>0</v>
      </c>
      <c r="T57" s="225">
        <f t="shared" si="8"/>
        <v>0</v>
      </c>
      <c r="U57" s="225">
        <f t="shared" si="9"/>
        <v>0</v>
      </c>
      <c r="V57" s="225">
        <f t="shared" si="10"/>
        <v>0</v>
      </c>
      <c r="W57" s="73">
        <v>0</v>
      </c>
      <c r="X57" s="225">
        <v>0</v>
      </c>
      <c r="Y57" s="225">
        <f t="shared" si="11"/>
        <v>0</v>
      </c>
      <c r="Z57" s="225">
        <f>Z$116*VLOOKUP($A57,'統合中分類 家計消費支出'!$A$5:$D$111,4,FALSE)</f>
        <v>0</v>
      </c>
      <c r="AA57" s="225">
        <v>0</v>
      </c>
      <c r="AB57" s="225">
        <v>0</v>
      </c>
      <c r="AC57" s="225">
        <f t="shared" si="12"/>
        <v>0</v>
      </c>
      <c r="AD57" s="225">
        <v>0</v>
      </c>
      <c r="AE57" s="225">
        <f t="shared" si="13"/>
        <v>0</v>
      </c>
      <c r="AF57" s="225">
        <f t="shared" si="14"/>
        <v>0</v>
      </c>
      <c r="AG57" s="225">
        <f t="shared" si="15"/>
        <v>0</v>
      </c>
      <c r="AH57" s="225">
        <f t="shared" si="16"/>
        <v>0</v>
      </c>
      <c r="AI57" s="270">
        <f>IF($AI$8=2015,1,VLOOKUP($A57,デフレータ!$A$5:$I$111,HLOOKUP($AI$8,デフレータ!$A$3:$I$112,110,FALSE),FALSE))</f>
        <v>1</v>
      </c>
      <c r="AJ57" s="270"/>
    </row>
    <row r="58" spans="1:36" s="97" customFormat="1">
      <c r="A58" s="452" t="s">
        <v>321</v>
      </c>
      <c r="B58" s="370" t="s">
        <v>575</v>
      </c>
      <c r="C58" s="226">
        <f>VLOOKUP($A58,県産品需要額!$A$9:$P$115,12,FALSE)*HLOOKUP($A58,'3-2 統合中分類 投入係数表'!$C$3:$DE$121,119,FALSE)</f>
        <v>0</v>
      </c>
      <c r="D58" s="226">
        <v>0</v>
      </c>
      <c r="E58" s="226">
        <f t="shared" si="0"/>
        <v>0</v>
      </c>
      <c r="F58" s="226">
        <v>0</v>
      </c>
      <c r="G58" s="226">
        <f>VLOOKUP($A58,県産品需要額!$A$9:$P$115,15,FALSE)*HLOOKUP($A58,'3-2 統合中分類 投入係数表'!$C$3:$DE$121,119,FALSE)</f>
        <v>0</v>
      </c>
      <c r="H58" s="226">
        <v>0</v>
      </c>
      <c r="I58" s="226">
        <f t="shared" si="1"/>
        <v>0</v>
      </c>
      <c r="J58" s="226">
        <v>0</v>
      </c>
      <c r="K58" s="226">
        <f t="shared" si="2"/>
        <v>0</v>
      </c>
      <c r="L58" s="226">
        <f t="shared" si="3"/>
        <v>0</v>
      </c>
      <c r="M58" s="226">
        <f t="shared" si="4"/>
        <v>0</v>
      </c>
      <c r="N58" s="226">
        <f t="shared" si="5"/>
        <v>0</v>
      </c>
      <c r="O58" s="226">
        <v>0</v>
      </c>
      <c r="P58" s="226">
        <v>0</v>
      </c>
      <c r="Q58" s="226">
        <f t="shared" si="6"/>
        <v>0</v>
      </c>
      <c r="R58" s="226">
        <v>0</v>
      </c>
      <c r="S58" s="226">
        <f t="shared" si="7"/>
        <v>0</v>
      </c>
      <c r="T58" s="226">
        <f t="shared" si="8"/>
        <v>0</v>
      </c>
      <c r="U58" s="226">
        <f t="shared" si="9"/>
        <v>0</v>
      </c>
      <c r="V58" s="226">
        <f t="shared" si="10"/>
        <v>0</v>
      </c>
      <c r="W58" s="75">
        <v>0</v>
      </c>
      <c r="X58" s="226">
        <v>0</v>
      </c>
      <c r="Y58" s="226">
        <f t="shared" si="11"/>
        <v>0</v>
      </c>
      <c r="Z58" s="226">
        <f>Z$116*VLOOKUP($A58,'統合中分類 家計消費支出'!$A$5:$D$111,4,FALSE)</f>
        <v>0</v>
      </c>
      <c r="AA58" s="226">
        <v>0</v>
      </c>
      <c r="AB58" s="226">
        <v>0</v>
      </c>
      <c r="AC58" s="226">
        <f t="shared" si="12"/>
        <v>0</v>
      </c>
      <c r="AD58" s="226">
        <v>0</v>
      </c>
      <c r="AE58" s="226">
        <f t="shared" si="13"/>
        <v>0</v>
      </c>
      <c r="AF58" s="226">
        <f t="shared" si="14"/>
        <v>0</v>
      </c>
      <c r="AG58" s="226">
        <f t="shared" si="15"/>
        <v>0</v>
      </c>
      <c r="AH58" s="226">
        <f t="shared" si="16"/>
        <v>0</v>
      </c>
      <c r="AI58" s="271">
        <f>IF($AI$8=2015,1,VLOOKUP($A58,デフレータ!$A$5:$I$111,HLOOKUP($AI$8,デフレータ!$A$3:$I$112,110,FALSE),FALSE))</f>
        <v>1</v>
      </c>
      <c r="AJ58" s="271"/>
    </row>
    <row r="59" spans="1:36" s="97" customFormat="1">
      <c r="A59" s="453" t="s">
        <v>322</v>
      </c>
      <c r="B59" s="365" t="s">
        <v>576</v>
      </c>
      <c r="C59" s="224">
        <f>VLOOKUP($A59,県産品需要額!$A$9:$P$115,12,FALSE)*HLOOKUP($A59,'3-2 統合中分類 投入係数表'!$C$3:$DE$121,119,FALSE)</f>
        <v>0</v>
      </c>
      <c r="D59" s="224">
        <v>0</v>
      </c>
      <c r="E59" s="224">
        <f t="shared" si="0"/>
        <v>0</v>
      </c>
      <c r="F59" s="224">
        <v>0</v>
      </c>
      <c r="G59" s="224">
        <f>VLOOKUP($A59,県産品需要額!$A$9:$P$115,15,FALSE)*HLOOKUP($A59,'3-2 統合中分類 投入係数表'!$C$3:$DE$121,119,FALSE)</f>
        <v>0</v>
      </c>
      <c r="H59" s="224">
        <v>0</v>
      </c>
      <c r="I59" s="224">
        <f t="shared" si="1"/>
        <v>0</v>
      </c>
      <c r="J59" s="224">
        <v>0</v>
      </c>
      <c r="K59" s="224">
        <f t="shared" si="2"/>
        <v>0</v>
      </c>
      <c r="L59" s="224">
        <f t="shared" si="3"/>
        <v>0</v>
      </c>
      <c r="M59" s="224">
        <f t="shared" si="4"/>
        <v>0</v>
      </c>
      <c r="N59" s="224">
        <f t="shared" si="5"/>
        <v>0</v>
      </c>
      <c r="O59" s="224">
        <v>0</v>
      </c>
      <c r="P59" s="224">
        <v>0</v>
      </c>
      <c r="Q59" s="224">
        <f t="shared" si="6"/>
        <v>0</v>
      </c>
      <c r="R59" s="224">
        <v>0</v>
      </c>
      <c r="S59" s="224">
        <f t="shared" si="7"/>
        <v>0</v>
      </c>
      <c r="T59" s="224">
        <f t="shared" si="8"/>
        <v>0</v>
      </c>
      <c r="U59" s="224">
        <f t="shared" si="9"/>
        <v>0</v>
      </c>
      <c r="V59" s="224">
        <f t="shared" si="10"/>
        <v>0</v>
      </c>
      <c r="W59" s="76">
        <v>0</v>
      </c>
      <c r="X59" s="224">
        <v>0</v>
      </c>
      <c r="Y59" s="224">
        <f t="shared" si="11"/>
        <v>0</v>
      </c>
      <c r="Z59" s="224">
        <f>Z$116*VLOOKUP($A59,'統合中分類 家計消費支出'!$A$5:$D$111,4,FALSE)</f>
        <v>0</v>
      </c>
      <c r="AA59" s="224">
        <v>0</v>
      </c>
      <c r="AB59" s="224">
        <v>0</v>
      </c>
      <c r="AC59" s="224">
        <f t="shared" si="12"/>
        <v>0</v>
      </c>
      <c r="AD59" s="224">
        <v>0</v>
      </c>
      <c r="AE59" s="224">
        <f t="shared" si="13"/>
        <v>0</v>
      </c>
      <c r="AF59" s="224">
        <f t="shared" si="14"/>
        <v>0</v>
      </c>
      <c r="AG59" s="224">
        <f t="shared" si="15"/>
        <v>0</v>
      </c>
      <c r="AH59" s="224">
        <f t="shared" si="16"/>
        <v>0</v>
      </c>
      <c r="AI59" s="272">
        <f>IF($AI$8=2015,1,VLOOKUP($A59,デフレータ!$A$5:$I$111,HLOOKUP($AI$8,デフレータ!$A$3:$I$112,110,FALSE),FALSE))</f>
        <v>1</v>
      </c>
      <c r="AJ59" s="272"/>
    </row>
    <row r="60" spans="1:36" s="97" customFormat="1">
      <c r="A60" s="451" t="s">
        <v>323</v>
      </c>
      <c r="B60" s="367" t="s">
        <v>577</v>
      </c>
      <c r="C60" s="225">
        <f>VLOOKUP($A60,県産品需要額!$A$9:$P$115,12,FALSE)*HLOOKUP($A60,'3-2 統合中分類 投入係数表'!$C$3:$DE$121,119,FALSE)</f>
        <v>0</v>
      </c>
      <c r="D60" s="225">
        <v>0</v>
      </c>
      <c r="E60" s="225">
        <f t="shared" si="0"/>
        <v>0</v>
      </c>
      <c r="F60" s="225">
        <v>0</v>
      </c>
      <c r="G60" s="225">
        <f>VLOOKUP($A60,県産品需要額!$A$9:$P$115,15,FALSE)*HLOOKUP($A60,'3-2 統合中分類 投入係数表'!$C$3:$DE$121,119,FALSE)</f>
        <v>0</v>
      </c>
      <c r="H60" s="225">
        <v>0</v>
      </c>
      <c r="I60" s="225">
        <f t="shared" si="1"/>
        <v>0</v>
      </c>
      <c r="J60" s="225">
        <v>0</v>
      </c>
      <c r="K60" s="225">
        <f t="shared" si="2"/>
        <v>0</v>
      </c>
      <c r="L60" s="225">
        <f t="shared" si="3"/>
        <v>0</v>
      </c>
      <c r="M60" s="225">
        <f t="shared" si="4"/>
        <v>0</v>
      </c>
      <c r="N60" s="225">
        <f t="shared" si="5"/>
        <v>0</v>
      </c>
      <c r="O60" s="225">
        <v>0</v>
      </c>
      <c r="P60" s="225">
        <v>0</v>
      </c>
      <c r="Q60" s="225">
        <f t="shared" si="6"/>
        <v>0</v>
      </c>
      <c r="R60" s="225">
        <v>0</v>
      </c>
      <c r="S60" s="225">
        <f t="shared" si="7"/>
        <v>0</v>
      </c>
      <c r="T60" s="225">
        <f t="shared" si="8"/>
        <v>0</v>
      </c>
      <c r="U60" s="225">
        <f t="shared" si="9"/>
        <v>0</v>
      </c>
      <c r="V60" s="225">
        <f t="shared" si="10"/>
        <v>0</v>
      </c>
      <c r="W60" s="73">
        <v>0</v>
      </c>
      <c r="X60" s="225">
        <v>0</v>
      </c>
      <c r="Y60" s="225">
        <f t="shared" si="11"/>
        <v>0</v>
      </c>
      <c r="Z60" s="225">
        <f>Z$116*VLOOKUP($A60,'統合中分類 家計消費支出'!$A$5:$D$111,4,FALSE)</f>
        <v>0</v>
      </c>
      <c r="AA60" s="225">
        <v>0</v>
      </c>
      <c r="AB60" s="225">
        <v>0</v>
      </c>
      <c r="AC60" s="225">
        <f t="shared" si="12"/>
        <v>0</v>
      </c>
      <c r="AD60" s="225">
        <v>0</v>
      </c>
      <c r="AE60" s="225">
        <f t="shared" si="13"/>
        <v>0</v>
      </c>
      <c r="AF60" s="225">
        <f t="shared" si="14"/>
        <v>0</v>
      </c>
      <c r="AG60" s="225">
        <f t="shared" si="15"/>
        <v>0</v>
      </c>
      <c r="AH60" s="225">
        <f t="shared" si="16"/>
        <v>0</v>
      </c>
      <c r="AI60" s="270">
        <f>IF($AI$8=2015,1,VLOOKUP($A60,デフレータ!$A$5:$I$111,HLOOKUP($AI$8,デフレータ!$A$3:$I$112,110,FALSE),FALSE))</f>
        <v>1</v>
      </c>
      <c r="AJ60" s="270"/>
    </row>
    <row r="61" spans="1:36" s="97" customFormat="1">
      <c r="A61" s="451" t="s">
        <v>324</v>
      </c>
      <c r="B61" s="367" t="s">
        <v>578</v>
      </c>
      <c r="C61" s="225">
        <f>VLOOKUP($A61,県産品需要額!$A$9:$P$115,12,FALSE)*HLOOKUP($A61,'3-2 統合中分類 投入係数表'!$C$3:$DE$121,119,FALSE)</f>
        <v>0</v>
      </c>
      <c r="D61" s="225">
        <v>0</v>
      </c>
      <c r="E61" s="225">
        <f t="shared" si="0"/>
        <v>0</v>
      </c>
      <c r="F61" s="225">
        <v>0</v>
      </c>
      <c r="G61" s="225">
        <f>VLOOKUP($A61,県産品需要額!$A$9:$P$115,15,FALSE)*HLOOKUP($A61,'3-2 統合中分類 投入係数表'!$C$3:$DE$121,119,FALSE)</f>
        <v>0</v>
      </c>
      <c r="H61" s="225">
        <v>0</v>
      </c>
      <c r="I61" s="225">
        <f t="shared" si="1"/>
        <v>0</v>
      </c>
      <c r="J61" s="225">
        <v>0</v>
      </c>
      <c r="K61" s="225">
        <f t="shared" si="2"/>
        <v>0</v>
      </c>
      <c r="L61" s="225">
        <f t="shared" si="3"/>
        <v>0</v>
      </c>
      <c r="M61" s="225">
        <f t="shared" si="4"/>
        <v>0</v>
      </c>
      <c r="N61" s="225">
        <f t="shared" si="5"/>
        <v>0</v>
      </c>
      <c r="O61" s="225">
        <v>0</v>
      </c>
      <c r="P61" s="225">
        <v>0</v>
      </c>
      <c r="Q61" s="225">
        <f t="shared" si="6"/>
        <v>0</v>
      </c>
      <c r="R61" s="225">
        <v>0</v>
      </c>
      <c r="S61" s="225">
        <f t="shared" si="7"/>
        <v>0</v>
      </c>
      <c r="T61" s="225">
        <f t="shared" si="8"/>
        <v>0</v>
      </c>
      <c r="U61" s="225">
        <f t="shared" si="9"/>
        <v>0</v>
      </c>
      <c r="V61" s="225">
        <f t="shared" si="10"/>
        <v>0</v>
      </c>
      <c r="W61" s="73">
        <v>0</v>
      </c>
      <c r="X61" s="225">
        <v>0</v>
      </c>
      <c r="Y61" s="225">
        <f t="shared" si="11"/>
        <v>0</v>
      </c>
      <c r="Z61" s="225">
        <f>Z$116*VLOOKUP($A61,'統合中分類 家計消費支出'!$A$5:$D$111,4,FALSE)</f>
        <v>0</v>
      </c>
      <c r="AA61" s="225">
        <v>0</v>
      </c>
      <c r="AB61" s="225">
        <v>0</v>
      </c>
      <c r="AC61" s="225">
        <f t="shared" si="12"/>
        <v>0</v>
      </c>
      <c r="AD61" s="225">
        <v>0</v>
      </c>
      <c r="AE61" s="225">
        <f t="shared" si="13"/>
        <v>0</v>
      </c>
      <c r="AF61" s="225">
        <f t="shared" si="14"/>
        <v>0</v>
      </c>
      <c r="AG61" s="225">
        <f t="shared" si="15"/>
        <v>0</v>
      </c>
      <c r="AH61" s="225">
        <f t="shared" si="16"/>
        <v>0</v>
      </c>
      <c r="AI61" s="270">
        <f>IF($AI$8=2015,1,VLOOKUP($A61,デフレータ!$A$5:$I$111,HLOOKUP($AI$8,デフレータ!$A$3:$I$112,110,FALSE),FALSE))</f>
        <v>1</v>
      </c>
      <c r="AJ61" s="270"/>
    </row>
    <row r="62" spans="1:36" s="97" customFormat="1">
      <c r="A62" s="451" t="s">
        <v>325</v>
      </c>
      <c r="B62" s="367" t="s">
        <v>579</v>
      </c>
      <c r="C62" s="225">
        <f>VLOOKUP($A62,県産品需要額!$A$9:$P$115,12,FALSE)*HLOOKUP($A62,'3-2 統合中分類 投入係数表'!$C$3:$DE$121,119,FALSE)</f>
        <v>0</v>
      </c>
      <c r="D62" s="225">
        <v>0</v>
      </c>
      <c r="E62" s="225">
        <f t="shared" si="0"/>
        <v>0</v>
      </c>
      <c r="F62" s="225">
        <v>0</v>
      </c>
      <c r="G62" s="225">
        <f>VLOOKUP($A62,県産品需要額!$A$9:$P$115,15,FALSE)*HLOOKUP($A62,'3-2 統合中分類 投入係数表'!$C$3:$DE$121,119,FALSE)</f>
        <v>0</v>
      </c>
      <c r="H62" s="225">
        <v>0</v>
      </c>
      <c r="I62" s="225">
        <f t="shared" si="1"/>
        <v>0</v>
      </c>
      <c r="J62" s="225">
        <v>0</v>
      </c>
      <c r="K62" s="225">
        <f t="shared" si="2"/>
        <v>0</v>
      </c>
      <c r="L62" s="225">
        <f t="shared" si="3"/>
        <v>0</v>
      </c>
      <c r="M62" s="225">
        <f t="shared" si="4"/>
        <v>0</v>
      </c>
      <c r="N62" s="225">
        <f t="shared" si="5"/>
        <v>0</v>
      </c>
      <c r="O62" s="225">
        <v>0</v>
      </c>
      <c r="P62" s="225">
        <v>0</v>
      </c>
      <c r="Q62" s="225">
        <f t="shared" si="6"/>
        <v>0</v>
      </c>
      <c r="R62" s="225">
        <v>0</v>
      </c>
      <c r="S62" s="225">
        <f t="shared" si="7"/>
        <v>0</v>
      </c>
      <c r="T62" s="225">
        <f t="shared" si="8"/>
        <v>0</v>
      </c>
      <c r="U62" s="225">
        <f t="shared" si="9"/>
        <v>0</v>
      </c>
      <c r="V62" s="225">
        <f t="shared" si="10"/>
        <v>0</v>
      </c>
      <c r="W62" s="73">
        <v>0</v>
      </c>
      <c r="X62" s="225">
        <v>0</v>
      </c>
      <c r="Y62" s="225">
        <f t="shared" si="11"/>
        <v>0</v>
      </c>
      <c r="Z62" s="225">
        <f>Z$116*VLOOKUP($A62,'統合中分類 家計消費支出'!$A$5:$D$111,4,FALSE)</f>
        <v>0</v>
      </c>
      <c r="AA62" s="225">
        <v>0</v>
      </c>
      <c r="AB62" s="225">
        <v>0</v>
      </c>
      <c r="AC62" s="225">
        <f t="shared" si="12"/>
        <v>0</v>
      </c>
      <c r="AD62" s="225">
        <v>0</v>
      </c>
      <c r="AE62" s="225">
        <f t="shared" si="13"/>
        <v>0</v>
      </c>
      <c r="AF62" s="225">
        <f t="shared" si="14"/>
        <v>0</v>
      </c>
      <c r="AG62" s="225">
        <f t="shared" si="15"/>
        <v>0</v>
      </c>
      <c r="AH62" s="225">
        <f t="shared" si="16"/>
        <v>0</v>
      </c>
      <c r="AI62" s="270">
        <f>IF($AI$8=2015,1,VLOOKUP($A62,デフレータ!$A$5:$I$111,HLOOKUP($AI$8,デフレータ!$A$3:$I$112,110,FALSE),FALSE))</f>
        <v>1</v>
      </c>
      <c r="AJ62" s="270"/>
    </row>
    <row r="63" spans="1:36" s="97" customFormat="1">
      <c r="A63" s="452" t="s">
        <v>326</v>
      </c>
      <c r="B63" s="370" t="s">
        <v>580</v>
      </c>
      <c r="C63" s="226">
        <f>VLOOKUP($A63,県産品需要額!$A$9:$P$115,12,FALSE)*HLOOKUP($A63,'3-2 統合中分類 投入係数表'!$C$3:$DE$121,119,FALSE)</f>
        <v>0</v>
      </c>
      <c r="D63" s="226">
        <v>0</v>
      </c>
      <c r="E63" s="226">
        <f t="shared" si="0"/>
        <v>0</v>
      </c>
      <c r="F63" s="226">
        <v>0</v>
      </c>
      <c r="G63" s="226">
        <f>VLOOKUP($A63,県産品需要額!$A$9:$P$115,15,FALSE)*HLOOKUP($A63,'3-2 統合中分類 投入係数表'!$C$3:$DE$121,119,FALSE)</f>
        <v>0</v>
      </c>
      <c r="H63" s="226">
        <v>0</v>
      </c>
      <c r="I63" s="226">
        <f t="shared" si="1"/>
        <v>0</v>
      </c>
      <c r="J63" s="226">
        <v>0</v>
      </c>
      <c r="K63" s="226">
        <f t="shared" si="2"/>
        <v>0</v>
      </c>
      <c r="L63" s="226">
        <f t="shared" si="3"/>
        <v>0</v>
      </c>
      <c r="M63" s="226">
        <f t="shared" si="4"/>
        <v>0</v>
      </c>
      <c r="N63" s="226">
        <f t="shared" si="5"/>
        <v>0</v>
      </c>
      <c r="O63" s="226">
        <v>0</v>
      </c>
      <c r="P63" s="226">
        <v>0</v>
      </c>
      <c r="Q63" s="226">
        <f t="shared" si="6"/>
        <v>0</v>
      </c>
      <c r="R63" s="226">
        <v>0</v>
      </c>
      <c r="S63" s="226">
        <f t="shared" si="7"/>
        <v>0</v>
      </c>
      <c r="T63" s="226">
        <f t="shared" si="8"/>
        <v>0</v>
      </c>
      <c r="U63" s="226">
        <f t="shared" si="9"/>
        <v>0</v>
      </c>
      <c r="V63" s="226">
        <f t="shared" si="10"/>
        <v>0</v>
      </c>
      <c r="W63" s="75">
        <v>0</v>
      </c>
      <c r="X63" s="226">
        <v>0</v>
      </c>
      <c r="Y63" s="226">
        <f t="shared" si="11"/>
        <v>0</v>
      </c>
      <c r="Z63" s="226">
        <f>Z$116*VLOOKUP($A63,'統合中分類 家計消費支出'!$A$5:$D$111,4,FALSE)</f>
        <v>0</v>
      </c>
      <c r="AA63" s="226">
        <v>0</v>
      </c>
      <c r="AB63" s="226">
        <v>0</v>
      </c>
      <c r="AC63" s="226">
        <f t="shared" si="12"/>
        <v>0</v>
      </c>
      <c r="AD63" s="226">
        <v>0</v>
      </c>
      <c r="AE63" s="226">
        <f t="shared" si="13"/>
        <v>0</v>
      </c>
      <c r="AF63" s="226">
        <f t="shared" si="14"/>
        <v>0</v>
      </c>
      <c r="AG63" s="226">
        <f t="shared" si="15"/>
        <v>0</v>
      </c>
      <c r="AH63" s="226">
        <f t="shared" si="16"/>
        <v>0</v>
      </c>
      <c r="AI63" s="271">
        <f>IF($AI$8=2015,1,VLOOKUP($A63,デフレータ!$A$5:$I$111,HLOOKUP($AI$8,デフレータ!$A$3:$I$112,110,FALSE),FALSE))</f>
        <v>1</v>
      </c>
      <c r="AJ63" s="271"/>
    </row>
    <row r="64" spans="1:36" s="97" customFormat="1">
      <c r="A64" s="453" t="s">
        <v>327</v>
      </c>
      <c r="B64" s="365" t="s">
        <v>581</v>
      </c>
      <c r="C64" s="224">
        <f>VLOOKUP($A64,県産品需要額!$A$9:$P$115,12,FALSE)*HLOOKUP($A64,'3-2 統合中分類 投入係数表'!$C$3:$DE$121,119,FALSE)</f>
        <v>0</v>
      </c>
      <c r="D64" s="224">
        <v>0</v>
      </c>
      <c r="E64" s="224">
        <f t="shared" si="0"/>
        <v>0</v>
      </c>
      <c r="F64" s="224">
        <v>0</v>
      </c>
      <c r="G64" s="224">
        <f>VLOOKUP($A64,県産品需要額!$A$9:$P$115,15,FALSE)*HLOOKUP($A64,'3-2 統合中分類 投入係数表'!$C$3:$DE$121,119,FALSE)</f>
        <v>0</v>
      </c>
      <c r="H64" s="224">
        <v>0</v>
      </c>
      <c r="I64" s="224">
        <f t="shared" si="1"/>
        <v>0</v>
      </c>
      <c r="J64" s="224">
        <v>0</v>
      </c>
      <c r="K64" s="224">
        <f t="shared" si="2"/>
        <v>0</v>
      </c>
      <c r="L64" s="224">
        <f t="shared" si="3"/>
        <v>0</v>
      </c>
      <c r="M64" s="224">
        <f t="shared" si="4"/>
        <v>0</v>
      </c>
      <c r="N64" s="224">
        <f t="shared" si="5"/>
        <v>0</v>
      </c>
      <c r="O64" s="224">
        <v>0</v>
      </c>
      <c r="P64" s="224">
        <v>0</v>
      </c>
      <c r="Q64" s="224">
        <f t="shared" si="6"/>
        <v>0</v>
      </c>
      <c r="R64" s="224">
        <v>0</v>
      </c>
      <c r="S64" s="224">
        <f t="shared" si="7"/>
        <v>0</v>
      </c>
      <c r="T64" s="224">
        <f t="shared" si="8"/>
        <v>0</v>
      </c>
      <c r="U64" s="224">
        <f t="shared" si="9"/>
        <v>0</v>
      </c>
      <c r="V64" s="224">
        <f t="shared" si="10"/>
        <v>0</v>
      </c>
      <c r="W64" s="76">
        <v>0</v>
      </c>
      <c r="X64" s="224">
        <v>0</v>
      </c>
      <c r="Y64" s="224">
        <f t="shared" si="11"/>
        <v>0</v>
      </c>
      <c r="Z64" s="224">
        <f>Z$116*VLOOKUP($A64,'統合中分類 家計消費支出'!$A$5:$D$111,4,FALSE)</f>
        <v>0</v>
      </c>
      <c r="AA64" s="224">
        <v>0</v>
      </c>
      <c r="AB64" s="224">
        <v>0</v>
      </c>
      <c r="AC64" s="224">
        <f t="shared" si="12"/>
        <v>0</v>
      </c>
      <c r="AD64" s="224">
        <v>0</v>
      </c>
      <c r="AE64" s="224">
        <f t="shared" si="13"/>
        <v>0</v>
      </c>
      <c r="AF64" s="224">
        <f t="shared" si="14"/>
        <v>0</v>
      </c>
      <c r="AG64" s="224">
        <f t="shared" si="15"/>
        <v>0</v>
      </c>
      <c r="AH64" s="224">
        <f t="shared" si="16"/>
        <v>0</v>
      </c>
      <c r="AI64" s="272">
        <f>IF($AI$8=2015,1,VLOOKUP($A64,デフレータ!$A$5:$I$111,HLOOKUP($AI$8,デフレータ!$A$3:$I$112,110,FALSE),FALSE))</f>
        <v>1</v>
      </c>
      <c r="AJ64" s="272"/>
    </row>
    <row r="65" spans="1:36" s="97" customFormat="1">
      <c r="A65" s="451" t="s">
        <v>328</v>
      </c>
      <c r="B65" s="367" t="s">
        <v>582</v>
      </c>
      <c r="C65" s="225">
        <f>VLOOKUP($A65,県産品需要額!$A$9:$P$115,12,FALSE)*HLOOKUP($A65,'3-2 統合中分類 投入係数表'!$C$3:$DE$121,119,FALSE)</f>
        <v>0</v>
      </c>
      <c r="D65" s="225">
        <v>0</v>
      </c>
      <c r="E65" s="225">
        <f t="shared" si="0"/>
        <v>0</v>
      </c>
      <c r="F65" s="225">
        <v>0</v>
      </c>
      <c r="G65" s="225">
        <f>VLOOKUP($A65,県産品需要額!$A$9:$P$115,15,FALSE)*HLOOKUP($A65,'3-2 統合中分類 投入係数表'!$C$3:$DE$121,119,FALSE)</f>
        <v>0</v>
      </c>
      <c r="H65" s="225">
        <v>0</v>
      </c>
      <c r="I65" s="225">
        <f t="shared" si="1"/>
        <v>0</v>
      </c>
      <c r="J65" s="225">
        <v>0</v>
      </c>
      <c r="K65" s="225">
        <f t="shared" si="2"/>
        <v>0</v>
      </c>
      <c r="L65" s="225">
        <f t="shared" si="3"/>
        <v>0</v>
      </c>
      <c r="M65" s="225">
        <f t="shared" si="4"/>
        <v>0</v>
      </c>
      <c r="N65" s="225">
        <f t="shared" si="5"/>
        <v>0</v>
      </c>
      <c r="O65" s="225">
        <v>0</v>
      </c>
      <c r="P65" s="225">
        <v>0</v>
      </c>
      <c r="Q65" s="225">
        <f t="shared" si="6"/>
        <v>0</v>
      </c>
      <c r="R65" s="225">
        <v>0</v>
      </c>
      <c r="S65" s="225">
        <f t="shared" si="7"/>
        <v>0</v>
      </c>
      <c r="T65" s="225">
        <f t="shared" si="8"/>
        <v>0</v>
      </c>
      <c r="U65" s="225">
        <f t="shared" si="9"/>
        <v>0</v>
      </c>
      <c r="V65" s="225">
        <f t="shared" si="10"/>
        <v>0</v>
      </c>
      <c r="W65" s="73">
        <v>0</v>
      </c>
      <c r="X65" s="225">
        <v>0</v>
      </c>
      <c r="Y65" s="225">
        <f t="shared" si="11"/>
        <v>0</v>
      </c>
      <c r="Z65" s="225">
        <f>Z$116*VLOOKUP($A65,'統合中分類 家計消費支出'!$A$5:$D$111,4,FALSE)</f>
        <v>0</v>
      </c>
      <c r="AA65" s="225">
        <v>0</v>
      </c>
      <c r="AB65" s="225">
        <v>0</v>
      </c>
      <c r="AC65" s="225">
        <f t="shared" si="12"/>
        <v>0</v>
      </c>
      <c r="AD65" s="225">
        <v>0</v>
      </c>
      <c r="AE65" s="225">
        <f t="shared" si="13"/>
        <v>0</v>
      </c>
      <c r="AF65" s="225">
        <f t="shared" si="14"/>
        <v>0</v>
      </c>
      <c r="AG65" s="225">
        <f t="shared" si="15"/>
        <v>0</v>
      </c>
      <c r="AH65" s="225">
        <f t="shared" si="16"/>
        <v>0</v>
      </c>
      <c r="AI65" s="270">
        <f>IF($AI$8=2015,1,VLOOKUP($A65,デフレータ!$A$5:$I$111,HLOOKUP($AI$8,デフレータ!$A$3:$I$112,110,FALSE),FALSE))</f>
        <v>1</v>
      </c>
      <c r="AJ65" s="270"/>
    </row>
    <row r="66" spans="1:36" s="97" customFormat="1">
      <c r="A66" s="451" t="s">
        <v>329</v>
      </c>
      <c r="B66" s="367" t="s">
        <v>583</v>
      </c>
      <c r="C66" s="225">
        <f>VLOOKUP($A66,県産品需要額!$A$9:$P$115,12,FALSE)*HLOOKUP($A66,'3-2 統合中分類 投入係数表'!$C$3:$DE$121,119,FALSE)</f>
        <v>0</v>
      </c>
      <c r="D66" s="225">
        <v>0</v>
      </c>
      <c r="E66" s="225">
        <f t="shared" si="0"/>
        <v>0</v>
      </c>
      <c r="F66" s="225">
        <v>0</v>
      </c>
      <c r="G66" s="225">
        <f>VLOOKUP($A66,県産品需要額!$A$9:$P$115,15,FALSE)*HLOOKUP($A66,'3-2 統合中分類 投入係数表'!$C$3:$DE$121,119,FALSE)</f>
        <v>0</v>
      </c>
      <c r="H66" s="225">
        <v>0</v>
      </c>
      <c r="I66" s="225">
        <f t="shared" si="1"/>
        <v>0</v>
      </c>
      <c r="J66" s="225">
        <v>0</v>
      </c>
      <c r="K66" s="225">
        <f t="shared" si="2"/>
        <v>0</v>
      </c>
      <c r="L66" s="225">
        <f t="shared" si="3"/>
        <v>0</v>
      </c>
      <c r="M66" s="225">
        <f t="shared" si="4"/>
        <v>0</v>
      </c>
      <c r="N66" s="225">
        <f t="shared" si="5"/>
        <v>0</v>
      </c>
      <c r="O66" s="225">
        <v>0</v>
      </c>
      <c r="P66" s="225">
        <v>0</v>
      </c>
      <c r="Q66" s="225">
        <f t="shared" si="6"/>
        <v>0</v>
      </c>
      <c r="R66" s="225">
        <v>0</v>
      </c>
      <c r="S66" s="225">
        <f t="shared" si="7"/>
        <v>0</v>
      </c>
      <c r="T66" s="225">
        <f t="shared" si="8"/>
        <v>0</v>
      </c>
      <c r="U66" s="225">
        <f t="shared" si="9"/>
        <v>0</v>
      </c>
      <c r="V66" s="225">
        <f t="shared" si="10"/>
        <v>0</v>
      </c>
      <c r="W66" s="73">
        <v>0</v>
      </c>
      <c r="X66" s="225">
        <v>0</v>
      </c>
      <c r="Y66" s="225">
        <f t="shared" si="11"/>
        <v>0</v>
      </c>
      <c r="Z66" s="225">
        <f>Z$116*VLOOKUP($A66,'統合中分類 家計消費支出'!$A$5:$D$111,4,FALSE)</f>
        <v>0</v>
      </c>
      <c r="AA66" s="225">
        <v>0</v>
      </c>
      <c r="AB66" s="225">
        <v>0</v>
      </c>
      <c r="AC66" s="225">
        <f t="shared" si="12"/>
        <v>0</v>
      </c>
      <c r="AD66" s="225">
        <v>0</v>
      </c>
      <c r="AE66" s="225">
        <f t="shared" si="13"/>
        <v>0</v>
      </c>
      <c r="AF66" s="225">
        <f t="shared" si="14"/>
        <v>0</v>
      </c>
      <c r="AG66" s="225">
        <f t="shared" si="15"/>
        <v>0</v>
      </c>
      <c r="AH66" s="225">
        <f t="shared" si="16"/>
        <v>0</v>
      </c>
      <c r="AI66" s="270">
        <f>IF($AI$8=2015,1,VLOOKUP($A66,デフレータ!$A$5:$I$111,HLOOKUP($AI$8,デフレータ!$A$3:$I$112,110,FALSE),FALSE))</f>
        <v>1</v>
      </c>
      <c r="AJ66" s="270"/>
    </row>
    <row r="67" spans="1:36" s="97" customFormat="1">
      <c r="A67" s="451" t="s">
        <v>330</v>
      </c>
      <c r="B67" s="367" t="s">
        <v>584</v>
      </c>
      <c r="C67" s="225">
        <f>VLOOKUP($A67,県産品需要額!$A$9:$P$115,12,FALSE)*HLOOKUP($A67,'3-2 統合中分類 投入係数表'!$C$3:$DE$121,119,FALSE)</f>
        <v>0</v>
      </c>
      <c r="D67" s="225">
        <v>0</v>
      </c>
      <c r="E67" s="225">
        <f t="shared" si="0"/>
        <v>0</v>
      </c>
      <c r="F67" s="225">
        <v>0</v>
      </c>
      <c r="G67" s="225">
        <f>VLOOKUP($A67,県産品需要額!$A$9:$P$115,15,FALSE)*HLOOKUP($A67,'3-2 統合中分類 投入係数表'!$C$3:$DE$121,119,FALSE)</f>
        <v>0</v>
      </c>
      <c r="H67" s="225">
        <v>0</v>
      </c>
      <c r="I67" s="225">
        <f t="shared" si="1"/>
        <v>0</v>
      </c>
      <c r="J67" s="225">
        <v>0</v>
      </c>
      <c r="K67" s="225">
        <f t="shared" si="2"/>
        <v>0</v>
      </c>
      <c r="L67" s="225">
        <f t="shared" si="3"/>
        <v>0</v>
      </c>
      <c r="M67" s="225">
        <f t="shared" si="4"/>
        <v>0</v>
      </c>
      <c r="N67" s="225">
        <f t="shared" si="5"/>
        <v>0</v>
      </c>
      <c r="O67" s="225">
        <v>0</v>
      </c>
      <c r="P67" s="225">
        <v>0</v>
      </c>
      <c r="Q67" s="225">
        <f t="shared" si="6"/>
        <v>0</v>
      </c>
      <c r="R67" s="225">
        <v>0</v>
      </c>
      <c r="S67" s="225">
        <f t="shared" si="7"/>
        <v>0</v>
      </c>
      <c r="T67" s="225">
        <f t="shared" si="8"/>
        <v>0</v>
      </c>
      <c r="U67" s="225">
        <f t="shared" si="9"/>
        <v>0</v>
      </c>
      <c r="V67" s="225">
        <f t="shared" si="10"/>
        <v>0</v>
      </c>
      <c r="W67" s="73">
        <v>0</v>
      </c>
      <c r="X67" s="225">
        <v>0</v>
      </c>
      <c r="Y67" s="225">
        <f t="shared" si="11"/>
        <v>0</v>
      </c>
      <c r="Z67" s="225">
        <f>Z$116*VLOOKUP($A67,'統合中分類 家計消費支出'!$A$5:$D$111,4,FALSE)</f>
        <v>0</v>
      </c>
      <c r="AA67" s="225">
        <v>0</v>
      </c>
      <c r="AB67" s="225">
        <v>0</v>
      </c>
      <c r="AC67" s="225">
        <f t="shared" si="12"/>
        <v>0</v>
      </c>
      <c r="AD67" s="225">
        <v>0</v>
      </c>
      <c r="AE67" s="225">
        <f t="shared" si="13"/>
        <v>0</v>
      </c>
      <c r="AF67" s="225">
        <f t="shared" si="14"/>
        <v>0</v>
      </c>
      <c r="AG67" s="225">
        <f t="shared" si="15"/>
        <v>0</v>
      </c>
      <c r="AH67" s="225">
        <f t="shared" si="16"/>
        <v>0</v>
      </c>
      <c r="AI67" s="270">
        <f>IF($AI$8=2015,1,VLOOKUP($A67,デフレータ!$A$5:$I$111,HLOOKUP($AI$8,デフレータ!$A$3:$I$112,110,FALSE),FALSE))</f>
        <v>1</v>
      </c>
      <c r="AJ67" s="270"/>
    </row>
    <row r="68" spans="1:36" s="97" customFormat="1">
      <c r="A68" s="452" t="s">
        <v>331</v>
      </c>
      <c r="B68" s="370" t="s">
        <v>585</v>
      </c>
      <c r="C68" s="226">
        <f>VLOOKUP($A68,県産品需要額!$A$9:$P$115,12,FALSE)*HLOOKUP($A68,'3-2 統合中分類 投入係数表'!$C$3:$DE$121,119,FALSE)</f>
        <v>0</v>
      </c>
      <c r="D68" s="226">
        <v>0</v>
      </c>
      <c r="E68" s="226">
        <f t="shared" si="0"/>
        <v>0</v>
      </c>
      <c r="F68" s="226">
        <v>0</v>
      </c>
      <c r="G68" s="226">
        <f>VLOOKUP($A68,県産品需要額!$A$9:$P$115,15,FALSE)*HLOOKUP($A68,'3-2 統合中分類 投入係数表'!$C$3:$DE$121,119,FALSE)</f>
        <v>0</v>
      </c>
      <c r="H68" s="226">
        <v>0</v>
      </c>
      <c r="I68" s="226">
        <f t="shared" si="1"/>
        <v>0</v>
      </c>
      <c r="J68" s="226">
        <v>0</v>
      </c>
      <c r="K68" s="226">
        <f t="shared" si="2"/>
        <v>0</v>
      </c>
      <c r="L68" s="226">
        <f t="shared" si="3"/>
        <v>0</v>
      </c>
      <c r="M68" s="226">
        <f t="shared" si="4"/>
        <v>0</v>
      </c>
      <c r="N68" s="226">
        <f t="shared" si="5"/>
        <v>0</v>
      </c>
      <c r="O68" s="226">
        <v>0</v>
      </c>
      <c r="P68" s="226">
        <v>0</v>
      </c>
      <c r="Q68" s="226">
        <f t="shared" si="6"/>
        <v>0</v>
      </c>
      <c r="R68" s="226">
        <v>0</v>
      </c>
      <c r="S68" s="226">
        <f t="shared" si="7"/>
        <v>0</v>
      </c>
      <c r="T68" s="226">
        <f t="shared" si="8"/>
        <v>0</v>
      </c>
      <c r="U68" s="226">
        <f t="shared" si="9"/>
        <v>0</v>
      </c>
      <c r="V68" s="226">
        <f t="shared" si="10"/>
        <v>0</v>
      </c>
      <c r="W68" s="75">
        <v>0</v>
      </c>
      <c r="X68" s="226">
        <v>0</v>
      </c>
      <c r="Y68" s="226">
        <f t="shared" si="11"/>
        <v>0</v>
      </c>
      <c r="Z68" s="226">
        <f>Z$116*VLOOKUP($A68,'統合中分類 家計消費支出'!$A$5:$D$111,4,FALSE)</f>
        <v>0</v>
      </c>
      <c r="AA68" s="226">
        <v>0</v>
      </c>
      <c r="AB68" s="226">
        <v>0</v>
      </c>
      <c r="AC68" s="226">
        <f t="shared" si="12"/>
        <v>0</v>
      </c>
      <c r="AD68" s="226">
        <v>0</v>
      </c>
      <c r="AE68" s="226">
        <f t="shared" si="13"/>
        <v>0</v>
      </c>
      <c r="AF68" s="226">
        <f t="shared" si="14"/>
        <v>0</v>
      </c>
      <c r="AG68" s="226">
        <f t="shared" si="15"/>
        <v>0</v>
      </c>
      <c r="AH68" s="226">
        <f t="shared" si="16"/>
        <v>0</v>
      </c>
      <c r="AI68" s="271">
        <f>IF($AI$8=2015,1,VLOOKUP($A68,デフレータ!$A$5:$I$111,HLOOKUP($AI$8,デフレータ!$A$3:$I$112,110,FALSE),FALSE))</f>
        <v>1</v>
      </c>
      <c r="AJ68" s="271"/>
    </row>
    <row r="69" spans="1:36" s="97" customFormat="1">
      <c r="A69" s="453" t="s">
        <v>332</v>
      </c>
      <c r="B69" s="365" t="s">
        <v>586</v>
      </c>
      <c r="C69" s="224">
        <f>VLOOKUP($A69,県産品需要額!$A$9:$P$115,12,FALSE)*HLOOKUP($A69,'3-2 統合中分類 投入係数表'!$C$3:$DE$121,119,FALSE)</f>
        <v>0</v>
      </c>
      <c r="D69" s="224">
        <v>0</v>
      </c>
      <c r="E69" s="224">
        <f t="shared" si="0"/>
        <v>0</v>
      </c>
      <c r="F69" s="224">
        <v>0</v>
      </c>
      <c r="G69" s="224">
        <f>VLOOKUP($A69,県産品需要額!$A$9:$P$115,15,FALSE)*HLOOKUP($A69,'3-2 統合中分類 投入係数表'!$C$3:$DE$121,119,FALSE)</f>
        <v>0</v>
      </c>
      <c r="H69" s="224">
        <v>0</v>
      </c>
      <c r="I69" s="224">
        <f t="shared" si="1"/>
        <v>0</v>
      </c>
      <c r="J69" s="224">
        <v>0</v>
      </c>
      <c r="K69" s="224">
        <f t="shared" si="2"/>
        <v>0</v>
      </c>
      <c r="L69" s="224">
        <f t="shared" si="3"/>
        <v>0</v>
      </c>
      <c r="M69" s="224">
        <f t="shared" si="4"/>
        <v>0</v>
      </c>
      <c r="N69" s="224">
        <f t="shared" si="5"/>
        <v>0</v>
      </c>
      <c r="O69" s="224">
        <v>0</v>
      </c>
      <c r="P69" s="224">
        <v>0</v>
      </c>
      <c r="Q69" s="224">
        <f t="shared" si="6"/>
        <v>0</v>
      </c>
      <c r="R69" s="224">
        <v>0</v>
      </c>
      <c r="S69" s="224">
        <f t="shared" si="7"/>
        <v>0</v>
      </c>
      <c r="T69" s="224">
        <f t="shared" si="8"/>
        <v>0</v>
      </c>
      <c r="U69" s="224">
        <f t="shared" si="9"/>
        <v>0</v>
      </c>
      <c r="V69" s="224">
        <f t="shared" si="10"/>
        <v>0</v>
      </c>
      <c r="W69" s="76">
        <v>0</v>
      </c>
      <c r="X69" s="224">
        <v>0</v>
      </c>
      <c r="Y69" s="224">
        <f t="shared" si="11"/>
        <v>0</v>
      </c>
      <c r="Z69" s="224">
        <f>Z$116*VLOOKUP($A69,'統合中分類 家計消費支出'!$A$5:$D$111,4,FALSE)</f>
        <v>0</v>
      </c>
      <c r="AA69" s="224">
        <v>0</v>
      </c>
      <c r="AB69" s="224">
        <v>0</v>
      </c>
      <c r="AC69" s="224">
        <f t="shared" si="12"/>
        <v>0</v>
      </c>
      <c r="AD69" s="224">
        <v>0</v>
      </c>
      <c r="AE69" s="224">
        <f t="shared" si="13"/>
        <v>0</v>
      </c>
      <c r="AF69" s="224">
        <f t="shared" si="14"/>
        <v>0</v>
      </c>
      <c r="AG69" s="224">
        <f t="shared" si="15"/>
        <v>0</v>
      </c>
      <c r="AH69" s="224">
        <f t="shared" si="16"/>
        <v>0</v>
      </c>
      <c r="AI69" s="272">
        <f>IF($AI$8=2015,1,VLOOKUP($A69,デフレータ!$A$5:$I$111,HLOOKUP($AI$8,デフレータ!$A$3:$I$112,110,FALSE),FALSE))</f>
        <v>1</v>
      </c>
      <c r="AJ69" s="272"/>
    </row>
    <row r="70" spans="1:36" s="97" customFormat="1">
      <c r="A70" s="451" t="s">
        <v>333</v>
      </c>
      <c r="B70" s="367" t="s">
        <v>587</v>
      </c>
      <c r="C70" s="225">
        <f>VLOOKUP($A70,県産品需要額!$A$9:$P$115,12,FALSE)*HLOOKUP($A70,'3-2 統合中分類 投入係数表'!$C$3:$DE$121,119,FALSE)</f>
        <v>0</v>
      </c>
      <c r="D70" s="225">
        <v>0</v>
      </c>
      <c r="E70" s="225">
        <f t="shared" si="0"/>
        <v>0</v>
      </c>
      <c r="F70" s="225">
        <v>0</v>
      </c>
      <c r="G70" s="225">
        <f>VLOOKUP($A70,県産品需要額!$A$9:$P$115,15,FALSE)*HLOOKUP($A70,'3-2 統合中分類 投入係数表'!$C$3:$DE$121,119,FALSE)</f>
        <v>0</v>
      </c>
      <c r="H70" s="225">
        <v>0</v>
      </c>
      <c r="I70" s="225">
        <f t="shared" si="1"/>
        <v>0</v>
      </c>
      <c r="J70" s="225">
        <v>0</v>
      </c>
      <c r="K70" s="225">
        <f t="shared" si="2"/>
        <v>0</v>
      </c>
      <c r="L70" s="225">
        <f t="shared" si="3"/>
        <v>0</v>
      </c>
      <c r="M70" s="225">
        <f t="shared" si="4"/>
        <v>0</v>
      </c>
      <c r="N70" s="225">
        <f t="shared" si="5"/>
        <v>0</v>
      </c>
      <c r="O70" s="225">
        <v>0</v>
      </c>
      <c r="P70" s="225">
        <v>0</v>
      </c>
      <c r="Q70" s="225">
        <f t="shared" si="6"/>
        <v>0</v>
      </c>
      <c r="R70" s="225">
        <v>0</v>
      </c>
      <c r="S70" s="225">
        <f t="shared" si="7"/>
        <v>0</v>
      </c>
      <c r="T70" s="225">
        <f t="shared" si="8"/>
        <v>0</v>
      </c>
      <c r="U70" s="225">
        <f t="shared" si="9"/>
        <v>0</v>
      </c>
      <c r="V70" s="225">
        <f t="shared" si="10"/>
        <v>0</v>
      </c>
      <c r="W70" s="73">
        <v>0</v>
      </c>
      <c r="X70" s="225">
        <v>0</v>
      </c>
      <c r="Y70" s="225">
        <f t="shared" si="11"/>
        <v>0</v>
      </c>
      <c r="Z70" s="225">
        <f>Z$116*VLOOKUP($A70,'統合中分類 家計消費支出'!$A$5:$D$111,4,FALSE)</f>
        <v>0</v>
      </c>
      <c r="AA70" s="225">
        <v>0</v>
      </c>
      <c r="AB70" s="225">
        <v>0</v>
      </c>
      <c r="AC70" s="225">
        <f t="shared" si="12"/>
        <v>0</v>
      </c>
      <c r="AD70" s="225">
        <v>0</v>
      </c>
      <c r="AE70" s="225">
        <f t="shared" si="13"/>
        <v>0</v>
      </c>
      <c r="AF70" s="225">
        <f t="shared" si="14"/>
        <v>0</v>
      </c>
      <c r="AG70" s="225">
        <f t="shared" si="15"/>
        <v>0</v>
      </c>
      <c r="AH70" s="225">
        <f t="shared" si="16"/>
        <v>0</v>
      </c>
      <c r="AI70" s="270">
        <f>IF($AI$8=2015,1,VLOOKUP($A70,デフレータ!$A$5:$I$111,HLOOKUP($AI$8,デフレータ!$A$3:$I$112,110,FALSE),FALSE))</f>
        <v>1</v>
      </c>
      <c r="AJ70" s="270"/>
    </row>
    <row r="71" spans="1:36" s="97" customFormat="1">
      <c r="A71" s="451" t="s">
        <v>334</v>
      </c>
      <c r="B71" s="367" t="s">
        <v>588</v>
      </c>
      <c r="C71" s="225">
        <f>VLOOKUP($A71,県産品需要額!$A$9:$P$115,12,FALSE)*HLOOKUP($A71,'3-2 統合中分類 投入係数表'!$C$3:$DE$121,119,FALSE)</f>
        <v>0</v>
      </c>
      <c r="D71" s="225">
        <v>0</v>
      </c>
      <c r="E71" s="225">
        <f t="shared" si="0"/>
        <v>0</v>
      </c>
      <c r="F71" s="225">
        <v>0</v>
      </c>
      <c r="G71" s="225">
        <f>VLOOKUP($A71,県産品需要額!$A$9:$P$115,15,FALSE)*HLOOKUP($A71,'3-2 統合中分類 投入係数表'!$C$3:$DE$121,119,FALSE)</f>
        <v>0</v>
      </c>
      <c r="H71" s="225">
        <v>0</v>
      </c>
      <c r="I71" s="225">
        <f t="shared" si="1"/>
        <v>0</v>
      </c>
      <c r="J71" s="225">
        <v>0</v>
      </c>
      <c r="K71" s="225">
        <f t="shared" si="2"/>
        <v>0</v>
      </c>
      <c r="L71" s="225">
        <f t="shared" si="3"/>
        <v>0</v>
      </c>
      <c r="M71" s="225">
        <f t="shared" si="4"/>
        <v>0</v>
      </c>
      <c r="N71" s="225">
        <f t="shared" si="5"/>
        <v>0</v>
      </c>
      <c r="O71" s="225">
        <v>0</v>
      </c>
      <c r="P71" s="225">
        <v>0</v>
      </c>
      <c r="Q71" s="225">
        <f t="shared" si="6"/>
        <v>0</v>
      </c>
      <c r="R71" s="225">
        <v>0</v>
      </c>
      <c r="S71" s="225">
        <f t="shared" si="7"/>
        <v>0</v>
      </c>
      <c r="T71" s="225">
        <f t="shared" si="8"/>
        <v>0</v>
      </c>
      <c r="U71" s="225">
        <f t="shared" si="9"/>
        <v>0</v>
      </c>
      <c r="V71" s="225">
        <f t="shared" si="10"/>
        <v>0</v>
      </c>
      <c r="W71" s="73">
        <v>0</v>
      </c>
      <c r="X71" s="225">
        <v>0</v>
      </c>
      <c r="Y71" s="225">
        <f t="shared" si="11"/>
        <v>0</v>
      </c>
      <c r="Z71" s="225">
        <f>Z$116*VLOOKUP($A71,'統合中分類 家計消費支出'!$A$5:$D$111,4,FALSE)</f>
        <v>0</v>
      </c>
      <c r="AA71" s="225">
        <v>0</v>
      </c>
      <c r="AB71" s="225">
        <v>0</v>
      </c>
      <c r="AC71" s="225">
        <f t="shared" si="12"/>
        <v>0</v>
      </c>
      <c r="AD71" s="225">
        <v>0</v>
      </c>
      <c r="AE71" s="225">
        <f t="shared" si="13"/>
        <v>0</v>
      </c>
      <c r="AF71" s="225">
        <f t="shared" si="14"/>
        <v>0</v>
      </c>
      <c r="AG71" s="225">
        <f t="shared" si="15"/>
        <v>0</v>
      </c>
      <c r="AH71" s="225">
        <f t="shared" si="16"/>
        <v>0</v>
      </c>
      <c r="AI71" s="270">
        <f>IF($AI$8=2015,1,VLOOKUP($A71,デフレータ!$A$5:$I$111,HLOOKUP($AI$8,デフレータ!$A$3:$I$112,110,FALSE),FALSE))</f>
        <v>1</v>
      </c>
      <c r="AJ71" s="270"/>
    </row>
    <row r="72" spans="1:36" s="97" customFormat="1">
      <c r="A72" s="451" t="s">
        <v>335</v>
      </c>
      <c r="B72" s="367" t="s">
        <v>589</v>
      </c>
      <c r="C72" s="225">
        <f>VLOOKUP($A72,県産品需要額!$A$9:$P$115,12,FALSE)*HLOOKUP($A72,'3-2 統合中分類 投入係数表'!$C$3:$DE$121,119,FALSE)</f>
        <v>0</v>
      </c>
      <c r="D72" s="225">
        <v>0</v>
      </c>
      <c r="E72" s="225">
        <f t="shared" si="0"/>
        <v>0</v>
      </c>
      <c r="F72" s="225">
        <v>0</v>
      </c>
      <c r="G72" s="225">
        <f>VLOOKUP($A72,県産品需要額!$A$9:$P$115,15,FALSE)*HLOOKUP($A72,'3-2 統合中分類 投入係数表'!$C$3:$DE$121,119,FALSE)</f>
        <v>0</v>
      </c>
      <c r="H72" s="225">
        <v>0</v>
      </c>
      <c r="I72" s="225">
        <f t="shared" si="1"/>
        <v>0</v>
      </c>
      <c r="J72" s="225">
        <v>0</v>
      </c>
      <c r="K72" s="225">
        <f t="shared" si="2"/>
        <v>0</v>
      </c>
      <c r="L72" s="225">
        <f t="shared" si="3"/>
        <v>0</v>
      </c>
      <c r="M72" s="225">
        <f t="shared" si="4"/>
        <v>0</v>
      </c>
      <c r="N72" s="225">
        <f t="shared" si="5"/>
        <v>0</v>
      </c>
      <c r="O72" s="225">
        <v>0</v>
      </c>
      <c r="P72" s="225">
        <v>0</v>
      </c>
      <c r="Q72" s="225">
        <f t="shared" si="6"/>
        <v>0</v>
      </c>
      <c r="R72" s="225">
        <v>0</v>
      </c>
      <c r="S72" s="225">
        <f t="shared" si="7"/>
        <v>0</v>
      </c>
      <c r="T72" s="225">
        <f t="shared" si="8"/>
        <v>0</v>
      </c>
      <c r="U72" s="225">
        <f t="shared" si="9"/>
        <v>0</v>
      </c>
      <c r="V72" s="225">
        <f t="shared" si="10"/>
        <v>0</v>
      </c>
      <c r="W72" s="73">
        <v>0</v>
      </c>
      <c r="X72" s="225">
        <v>0</v>
      </c>
      <c r="Y72" s="225">
        <f t="shared" si="11"/>
        <v>0</v>
      </c>
      <c r="Z72" s="225">
        <f>Z$116*VLOOKUP($A72,'統合中分類 家計消費支出'!$A$5:$D$111,4,FALSE)</f>
        <v>0</v>
      </c>
      <c r="AA72" s="225">
        <v>0</v>
      </c>
      <c r="AB72" s="225">
        <v>0</v>
      </c>
      <c r="AC72" s="225">
        <f t="shared" si="12"/>
        <v>0</v>
      </c>
      <c r="AD72" s="225">
        <v>0</v>
      </c>
      <c r="AE72" s="225">
        <f t="shared" si="13"/>
        <v>0</v>
      </c>
      <c r="AF72" s="225">
        <f t="shared" si="14"/>
        <v>0</v>
      </c>
      <c r="AG72" s="225">
        <f t="shared" si="15"/>
        <v>0</v>
      </c>
      <c r="AH72" s="225">
        <f t="shared" si="16"/>
        <v>0</v>
      </c>
      <c r="AI72" s="270">
        <f>IF($AI$8=2015,1,VLOOKUP($A72,デフレータ!$A$5:$I$111,HLOOKUP($AI$8,デフレータ!$A$3:$I$112,110,FALSE),FALSE))</f>
        <v>1</v>
      </c>
      <c r="AJ72" s="270"/>
    </row>
    <row r="73" spans="1:36" s="97" customFormat="1">
      <c r="A73" s="452" t="s">
        <v>336</v>
      </c>
      <c r="B73" s="370" t="s">
        <v>590</v>
      </c>
      <c r="C73" s="226">
        <f>VLOOKUP($A73,県産品需要額!$A$9:$P$115,12,FALSE)*HLOOKUP($A73,'3-2 統合中分類 投入係数表'!$C$3:$DE$121,119,FALSE)</f>
        <v>0</v>
      </c>
      <c r="D73" s="226">
        <v>0</v>
      </c>
      <c r="E73" s="226">
        <f t="shared" ref="E73:E115" si="17">C73*$AI73</f>
        <v>0</v>
      </c>
      <c r="F73" s="226">
        <v>0</v>
      </c>
      <c r="G73" s="226">
        <f>VLOOKUP($A73,県産品需要額!$A$9:$P$115,15,FALSE)*HLOOKUP($A73,'3-2 統合中分類 投入係数表'!$C$3:$DE$121,119,FALSE)</f>
        <v>0</v>
      </c>
      <c r="H73" s="226">
        <v>0</v>
      </c>
      <c r="I73" s="226">
        <f t="shared" ref="I73:I115" si="18">G73*$AI73</f>
        <v>0</v>
      </c>
      <c r="J73" s="226">
        <v>0</v>
      </c>
      <c r="K73" s="226">
        <f t="shared" ref="K73:K115" si="19">SUM(C73,G73)</f>
        <v>0</v>
      </c>
      <c r="L73" s="226">
        <f t="shared" ref="L73:L123" si="20">SUM(D73,H73)</f>
        <v>0</v>
      </c>
      <c r="M73" s="226">
        <f t="shared" ref="M73:M115" si="21">SUM(E73,I73)</f>
        <v>0</v>
      </c>
      <c r="N73" s="226">
        <f t="shared" ref="N73:N122" si="22">SUM(F73,J73)</f>
        <v>0</v>
      </c>
      <c r="O73" s="226">
        <v>0</v>
      </c>
      <c r="P73" s="226">
        <v>0</v>
      </c>
      <c r="Q73" s="226">
        <f t="shared" ref="Q73:Q115" si="23">O73*$AI73</f>
        <v>0</v>
      </c>
      <c r="R73" s="226">
        <v>0</v>
      </c>
      <c r="S73" s="226">
        <f t="shared" ref="S73:S115" si="24">SUM(K73,O73)</f>
        <v>0</v>
      </c>
      <c r="T73" s="226">
        <f t="shared" ref="T73:T123" si="25">SUM(L73,P73)</f>
        <v>0</v>
      </c>
      <c r="U73" s="226">
        <f t="shared" ref="U73:U115" si="26">SUM(M73,Q73)</f>
        <v>0</v>
      </c>
      <c r="V73" s="226">
        <f t="shared" ref="V73:V123" si="27">SUM(N73,R73)</f>
        <v>0</v>
      </c>
      <c r="W73" s="75">
        <v>0</v>
      </c>
      <c r="X73" s="226">
        <v>0</v>
      </c>
      <c r="Y73" s="226">
        <f t="shared" ref="Y73:Y115" si="28">SUM(W73:X73)</f>
        <v>0</v>
      </c>
      <c r="Z73" s="226">
        <f>Z$116*VLOOKUP($A73,'統合中分類 家計消費支出'!$A$5:$D$111,4,FALSE)</f>
        <v>0</v>
      </c>
      <c r="AA73" s="226">
        <v>0</v>
      </c>
      <c r="AB73" s="226">
        <v>0</v>
      </c>
      <c r="AC73" s="226">
        <f t="shared" ref="AC73:AC115" si="29">AA73*$AI73</f>
        <v>0</v>
      </c>
      <c r="AD73" s="226">
        <v>0</v>
      </c>
      <c r="AE73" s="226">
        <f t="shared" ref="AE73:AE115" si="30">SUM(S73,AA73)</f>
        <v>0</v>
      </c>
      <c r="AF73" s="226">
        <f t="shared" ref="AF73:AF123" si="31">SUM(T73,AB73)</f>
        <v>0</v>
      </c>
      <c r="AG73" s="226">
        <f t="shared" ref="AG73:AG115" si="32">SUM(U73,AC73)</f>
        <v>0</v>
      </c>
      <c r="AH73" s="226">
        <f t="shared" ref="AH73:AH123" si="33">SUM(V73,AD73)</f>
        <v>0</v>
      </c>
      <c r="AI73" s="271">
        <f>IF($AI$8=2015,1,VLOOKUP($A73,デフレータ!$A$5:$I$111,HLOOKUP($AI$8,デフレータ!$A$3:$I$112,110,FALSE),FALSE))</f>
        <v>1</v>
      </c>
      <c r="AJ73" s="271"/>
    </row>
    <row r="74" spans="1:36" s="97" customFormat="1">
      <c r="A74" s="453" t="s">
        <v>337</v>
      </c>
      <c r="B74" s="365" t="s">
        <v>591</v>
      </c>
      <c r="C74" s="224">
        <f>VLOOKUP($A74,県産品需要額!$A$9:$P$115,12,FALSE)*HLOOKUP($A74,'3-2 統合中分類 投入係数表'!$C$3:$DE$121,119,FALSE)</f>
        <v>0</v>
      </c>
      <c r="D74" s="224">
        <v>0</v>
      </c>
      <c r="E74" s="224">
        <f t="shared" si="17"/>
        <v>0</v>
      </c>
      <c r="F74" s="224">
        <v>0</v>
      </c>
      <c r="G74" s="224">
        <f>VLOOKUP($A74,県産品需要額!$A$9:$P$115,15,FALSE)*HLOOKUP($A74,'3-2 統合中分類 投入係数表'!$C$3:$DE$121,119,FALSE)</f>
        <v>0</v>
      </c>
      <c r="H74" s="224">
        <v>0</v>
      </c>
      <c r="I74" s="224">
        <f t="shared" si="18"/>
        <v>0</v>
      </c>
      <c r="J74" s="224">
        <v>0</v>
      </c>
      <c r="K74" s="224">
        <f t="shared" si="19"/>
        <v>0</v>
      </c>
      <c r="L74" s="224">
        <f t="shared" si="20"/>
        <v>0</v>
      </c>
      <c r="M74" s="224">
        <f t="shared" si="21"/>
        <v>0</v>
      </c>
      <c r="N74" s="224">
        <f t="shared" si="22"/>
        <v>0</v>
      </c>
      <c r="O74" s="224">
        <v>0</v>
      </c>
      <c r="P74" s="224">
        <v>0</v>
      </c>
      <c r="Q74" s="224">
        <f t="shared" si="23"/>
        <v>0</v>
      </c>
      <c r="R74" s="224">
        <v>0</v>
      </c>
      <c r="S74" s="224">
        <f t="shared" si="24"/>
        <v>0</v>
      </c>
      <c r="T74" s="224">
        <f t="shared" si="25"/>
        <v>0</v>
      </c>
      <c r="U74" s="224">
        <f t="shared" si="26"/>
        <v>0</v>
      </c>
      <c r="V74" s="224">
        <f t="shared" si="27"/>
        <v>0</v>
      </c>
      <c r="W74" s="76">
        <v>0</v>
      </c>
      <c r="X74" s="224">
        <v>0</v>
      </c>
      <c r="Y74" s="224">
        <f t="shared" si="28"/>
        <v>0</v>
      </c>
      <c r="Z74" s="224">
        <f>Z$116*VLOOKUP($A74,'統合中分類 家計消費支出'!$A$5:$D$111,4,FALSE)</f>
        <v>0</v>
      </c>
      <c r="AA74" s="224">
        <v>0</v>
      </c>
      <c r="AB74" s="224">
        <v>0</v>
      </c>
      <c r="AC74" s="224">
        <f t="shared" si="29"/>
        <v>0</v>
      </c>
      <c r="AD74" s="224">
        <v>0</v>
      </c>
      <c r="AE74" s="224">
        <f t="shared" si="30"/>
        <v>0</v>
      </c>
      <c r="AF74" s="224">
        <f t="shared" si="31"/>
        <v>0</v>
      </c>
      <c r="AG74" s="224">
        <f t="shared" si="32"/>
        <v>0</v>
      </c>
      <c r="AH74" s="224">
        <f t="shared" si="33"/>
        <v>0</v>
      </c>
      <c r="AI74" s="272">
        <f>IF($AI$8=2015,1,VLOOKUP($A74,デフレータ!$A$5:$I$111,HLOOKUP($AI$8,デフレータ!$A$3:$I$112,110,FALSE),FALSE))</f>
        <v>1</v>
      </c>
      <c r="AJ74" s="272"/>
    </row>
    <row r="75" spans="1:36" s="97" customFormat="1">
      <c r="A75" s="451" t="s">
        <v>338</v>
      </c>
      <c r="B75" s="367" t="s">
        <v>592</v>
      </c>
      <c r="C75" s="225">
        <f>VLOOKUP($A75,県産品需要額!$A$9:$P$115,12,FALSE)*HLOOKUP($A75,'3-2 統合中分類 投入係数表'!$C$3:$DE$121,119,FALSE)</f>
        <v>0</v>
      </c>
      <c r="D75" s="225">
        <v>0</v>
      </c>
      <c r="E75" s="225">
        <f t="shared" si="17"/>
        <v>0</v>
      </c>
      <c r="F75" s="225">
        <v>0</v>
      </c>
      <c r="G75" s="225">
        <f>VLOOKUP($A75,県産品需要額!$A$9:$P$115,15,FALSE)*HLOOKUP($A75,'3-2 統合中分類 投入係数表'!$C$3:$DE$121,119,FALSE)</f>
        <v>0</v>
      </c>
      <c r="H75" s="225">
        <v>0</v>
      </c>
      <c r="I75" s="225">
        <f t="shared" si="18"/>
        <v>0</v>
      </c>
      <c r="J75" s="225">
        <v>0</v>
      </c>
      <c r="K75" s="225">
        <f t="shared" si="19"/>
        <v>0</v>
      </c>
      <c r="L75" s="225">
        <f t="shared" si="20"/>
        <v>0</v>
      </c>
      <c r="M75" s="225">
        <f t="shared" si="21"/>
        <v>0</v>
      </c>
      <c r="N75" s="225">
        <f t="shared" si="22"/>
        <v>0</v>
      </c>
      <c r="O75" s="225">
        <v>0</v>
      </c>
      <c r="P75" s="225">
        <v>0</v>
      </c>
      <c r="Q75" s="225">
        <f t="shared" si="23"/>
        <v>0</v>
      </c>
      <c r="R75" s="225">
        <v>0</v>
      </c>
      <c r="S75" s="225">
        <f t="shared" si="24"/>
        <v>0</v>
      </c>
      <c r="T75" s="225">
        <f t="shared" si="25"/>
        <v>0</v>
      </c>
      <c r="U75" s="225">
        <f t="shared" si="26"/>
        <v>0</v>
      </c>
      <c r="V75" s="225">
        <f t="shared" si="27"/>
        <v>0</v>
      </c>
      <c r="W75" s="73">
        <v>0</v>
      </c>
      <c r="X75" s="225">
        <v>0</v>
      </c>
      <c r="Y75" s="225">
        <f t="shared" si="28"/>
        <v>0</v>
      </c>
      <c r="Z75" s="225">
        <f>Z$116*VLOOKUP($A75,'統合中分類 家計消費支出'!$A$5:$D$111,4,FALSE)</f>
        <v>0</v>
      </c>
      <c r="AA75" s="225">
        <v>0</v>
      </c>
      <c r="AB75" s="225">
        <v>0</v>
      </c>
      <c r="AC75" s="225">
        <f t="shared" si="29"/>
        <v>0</v>
      </c>
      <c r="AD75" s="225">
        <v>0</v>
      </c>
      <c r="AE75" s="225">
        <f t="shared" si="30"/>
        <v>0</v>
      </c>
      <c r="AF75" s="225">
        <f t="shared" si="31"/>
        <v>0</v>
      </c>
      <c r="AG75" s="225">
        <f t="shared" si="32"/>
        <v>0</v>
      </c>
      <c r="AH75" s="225">
        <f t="shared" si="33"/>
        <v>0</v>
      </c>
      <c r="AI75" s="270">
        <f>IF($AI$8=2015,1,VLOOKUP($A75,デフレータ!$A$5:$I$111,HLOOKUP($AI$8,デフレータ!$A$3:$I$112,110,FALSE),FALSE))</f>
        <v>1</v>
      </c>
      <c r="AJ75" s="270"/>
    </row>
    <row r="76" spans="1:36" s="97" customFormat="1">
      <c r="A76" s="451" t="s">
        <v>339</v>
      </c>
      <c r="B76" s="367" t="s">
        <v>593</v>
      </c>
      <c r="C76" s="225">
        <f>VLOOKUP($A76,県産品需要額!$A$9:$P$115,12,FALSE)*HLOOKUP($A76,'3-2 統合中分類 投入係数表'!$C$3:$DE$121,119,FALSE)</f>
        <v>0</v>
      </c>
      <c r="D76" s="225">
        <v>0</v>
      </c>
      <c r="E76" s="225">
        <f t="shared" si="17"/>
        <v>0</v>
      </c>
      <c r="F76" s="225">
        <v>0</v>
      </c>
      <c r="G76" s="225">
        <f>VLOOKUP($A76,県産品需要額!$A$9:$P$115,15,FALSE)*HLOOKUP($A76,'3-2 統合中分類 投入係数表'!$C$3:$DE$121,119,FALSE)</f>
        <v>0</v>
      </c>
      <c r="H76" s="225">
        <v>0</v>
      </c>
      <c r="I76" s="225">
        <f t="shared" si="18"/>
        <v>0</v>
      </c>
      <c r="J76" s="225">
        <v>0</v>
      </c>
      <c r="K76" s="225">
        <f t="shared" si="19"/>
        <v>0</v>
      </c>
      <c r="L76" s="225">
        <f t="shared" si="20"/>
        <v>0</v>
      </c>
      <c r="M76" s="225">
        <f t="shared" si="21"/>
        <v>0</v>
      </c>
      <c r="N76" s="225">
        <f t="shared" si="22"/>
        <v>0</v>
      </c>
      <c r="O76" s="225">
        <v>0</v>
      </c>
      <c r="P76" s="225">
        <v>0</v>
      </c>
      <c r="Q76" s="225">
        <f t="shared" si="23"/>
        <v>0</v>
      </c>
      <c r="R76" s="225">
        <v>0</v>
      </c>
      <c r="S76" s="225">
        <f t="shared" si="24"/>
        <v>0</v>
      </c>
      <c r="T76" s="225">
        <f t="shared" si="25"/>
        <v>0</v>
      </c>
      <c r="U76" s="225">
        <f t="shared" si="26"/>
        <v>0</v>
      </c>
      <c r="V76" s="225">
        <f t="shared" si="27"/>
        <v>0</v>
      </c>
      <c r="W76" s="73">
        <v>0</v>
      </c>
      <c r="X76" s="225">
        <v>0</v>
      </c>
      <c r="Y76" s="225">
        <f t="shared" si="28"/>
        <v>0</v>
      </c>
      <c r="Z76" s="225">
        <f>Z$116*VLOOKUP($A76,'統合中分類 家計消費支出'!$A$5:$D$111,4,FALSE)</f>
        <v>0</v>
      </c>
      <c r="AA76" s="225">
        <v>0</v>
      </c>
      <c r="AB76" s="225">
        <v>0</v>
      </c>
      <c r="AC76" s="225">
        <f t="shared" si="29"/>
        <v>0</v>
      </c>
      <c r="AD76" s="225">
        <v>0</v>
      </c>
      <c r="AE76" s="225">
        <f t="shared" si="30"/>
        <v>0</v>
      </c>
      <c r="AF76" s="225">
        <f t="shared" si="31"/>
        <v>0</v>
      </c>
      <c r="AG76" s="225">
        <f t="shared" si="32"/>
        <v>0</v>
      </c>
      <c r="AH76" s="225">
        <f t="shared" si="33"/>
        <v>0</v>
      </c>
      <c r="AI76" s="270">
        <f>IF($AI$8=2015,1,VLOOKUP($A76,デフレータ!$A$5:$I$111,HLOOKUP($AI$8,デフレータ!$A$3:$I$112,110,FALSE),FALSE))</f>
        <v>1</v>
      </c>
      <c r="AJ76" s="270"/>
    </row>
    <row r="77" spans="1:36" s="97" customFormat="1">
      <c r="A77" s="451" t="s">
        <v>340</v>
      </c>
      <c r="B77" s="367" t="s">
        <v>594</v>
      </c>
      <c r="C77" s="225">
        <f>VLOOKUP($A77,県産品需要額!$A$9:$P$115,12,FALSE)*HLOOKUP($A77,'3-2 統合中分類 投入係数表'!$C$3:$DE$121,119,FALSE)</f>
        <v>0</v>
      </c>
      <c r="D77" s="225">
        <v>0</v>
      </c>
      <c r="E77" s="225">
        <f t="shared" si="17"/>
        <v>0</v>
      </c>
      <c r="F77" s="225">
        <v>0</v>
      </c>
      <c r="G77" s="225">
        <f>VLOOKUP($A77,県産品需要額!$A$9:$P$115,15,FALSE)*HLOOKUP($A77,'3-2 統合中分類 投入係数表'!$C$3:$DE$121,119,FALSE)</f>
        <v>0</v>
      </c>
      <c r="H77" s="225">
        <v>0</v>
      </c>
      <c r="I77" s="225">
        <f t="shared" si="18"/>
        <v>0</v>
      </c>
      <c r="J77" s="225">
        <v>0</v>
      </c>
      <c r="K77" s="225">
        <f t="shared" si="19"/>
        <v>0</v>
      </c>
      <c r="L77" s="225">
        <f t="shared" si="20"/>
        <v>0</v>
      </c>
      <c r="M77" s="225">
        <f t="shared" si="21"/>
        <v>0</v>
      </c>
      <c r="N77" s="225">
        <f t="shared" si="22"/>
        <v>0</v>
      </c>
      <c r="O77" s="225">
        <v>0</v>
      </c>
      <c r="P77" s="225">
        <v>0</v>
      </c>
      <c r="Q77" s="225">
        <f t="shared" si="23"/>
        <v>0</v>
      </c>
      <c r="R77" s="225">
        <v>0</v>
      </c>
      <c r="S77" s="225">
        <f t="shared" si="24"/>
        <v>0</v>
      </c>
      <c r="T77" s="225">
        <f t="shared" si="25"/>
        <v>0</v>
      </c>
      <c r="U77" s="225">
        <f t="shared" si="26"/>
        <v>0</v>
      </c>
      <c r="V77" s="225">
        <f t="shared" si="27"/>
        <v>0</v>
      </c>
      <c r="W77" s="73">
        <v>0</v>
      </c>
      <c r="X77" s="225">
        <v>0</v>
      </c>
      <c r="Y77" s="225">
        <f t="shared" si="28"/>
        <v>0</v>
      </c>
      <c r="Z77" s="225">
        <f>Z$116*VLOOKUP($A77,'統合中分類 家計消費支出'!$A$5:$D$111,4,FALSE)</f>
        <v>0</v>
      </c>
      <c r="AA77" s="225">
        <v>0</v>
      </c>
      <c r="AB77" s="225">
        <v>0</v>
      </c>
      <c r="AC77" s="225">
        <f t="shared" si="29"/>
        <v>0</v>
      </c>
      <c r="AD77" s="225">
        <v>0</v>
      </c>
      <c r="AE77" s="225">
        <f t="shared" si="30"/>
        <v>0</v>
      </c>
      <c r="AF77" s="225">
        <f t="shared" si="31"/>
        <v>0</v>
      </c>
      <c r="AG77" s="225">
        <f t="shared" si="32"/>
        <v>0</v>
      </c>
      <c r="AH77" s="225">
        <f t="shared" si="33"/>
        <v>0</v>
      </c>
      <c r="AI77" s="270">
        <f>IF($AI$8=2015,1,VLOOKUP($A77,デフレータ!$A$5:$I$111,HLOOKUP($AI$8,デフレータ!$A$3:$I$112,110,FALSE),FALSE))</f>
        <v>1</v>
      </c>
      <c r="AJ77" s="270"/>
    </row>
    <row r="78" spans="1:36" s="97" customFormat="1">
      <c r="A78" s="452" t="s">
        <v>341</v>
      </c>
      <c r="B78" s="370" t="s">
        <v>595</v>
      </c>
      <c r="C78" s="226">
        <f>VLOOKUP($A78,県産品需要額!$A$9:$P$115,12,FALSE)*HLOOKUP($A78,'3-2 統合中分類 投入係数表'!$C$3:$DE$121,119,FALSE)</f>
        <v>0</v>
      </c>
      <c r="D78" s="226">
        <v>0</v>
      </c>
      <c r="E78" s="226">
        <f t="shared" si="17"/>
        <v>0</v>
      </c>
      <c r="F78" s="226">
        <v>0</v>
      </c>
      <c r="G78" s="226">
        <f>VLOOKUP($A78,県産品需要額!$A$9:$P$115,15,FALSE)*HLOOKUP($A78,'3-2 統合中分類 投入係数表'!$C$3:$DE$121,119,FALSE)</f>
        <v>0</v>
      </c>
      <c r="H78" s="226">
        <v>0</v>
      </c>
      <c r="I78" s="226">
        <f t="shared" si="18"/>
        <v>0</v>
      </c>
      <c r="J78" s="226">
        <v>0</v>
      </c>
      <c r="K78" s="226">
        <f t="shared" si="19"/>
        <v>0</v>
      </c>
      <c r="L78" s="226">
        <f t="shared" si="20"/>
        <v>0</v>
      </c>
      <c r="M78" s="226">
        <f t="shared" si="21"/>
        <v>0</v>
      </c>
      <c r="N78" s="226">
        <f t="shared" si="22"/>
        <v>0</v>
      </c>
      <c r="O78" s="226">
        <v>0</v>
      </c>
      <c r="P78" s="226">
        <v>0</v>
      </c>
      <c r="Q78" s="226">
        <f t="shared" si="23"/>
        <v>0</v>
      </c>
      <c r="R78" s="226">
        <v>0</v>
      </c>
      <c r="S78" s="226">
        <f t="shared" si="24"/>
        <v>0</v>
      </c>
      <c r="T78" s="226">
        <f t="shared" si="25"/>
        <v>0</v>
      </c>
      <c r="U78" s="226">
        <f t="shared" si="26"/>
        <v>0</v>
      </c>
      <c r="V78" s="226">
        <f t="shared" si="27"/>
        <v>0</v>
      </c>
      <c r="W78" s="75">
        <v>0</v>
      </c>
      <c r="X78" s="226">
        <v>0</v>
      </c>
      <c r="Y78" s="226">
        <f t="shared" si="28"/>
        <v>0</v>
      </c>
      <c r="Z78" s="226">
        <f>Z$116*VLOOKUP($A78,'統合中分類 家計消費支出'!$A$5:$D$111,4,FALSE)</f>
        <v>0</v>
      </c>
      <c r="AA78" s="226">
        <v>0</v>
      </c>
      <c r="AB78" s="226">
        <v>0</v>
      </c>
      <c r="AC78" s="226">
        <f t="shared" si="29"/>
        <v>0</v>
      </c>
      <c r="AD78" s="226">
        <v>0</v>
      </c>
      <c r="AE78" s="226">
        <f t="shared" si="30"/>
        <v>0</v>
      </c>
      <c r="AF78" s="226">
        <f t="shared" si="31"/>
        <v>0</v>
      </c>
      <c r="AG78" s="226">
        <f t="shared" si="32"/>
        <v>0</v>
      </c>
      <c r="AH78" s="226">
        <f t="shared" si="33"/>
        <v>0</v>
      </c>
      <c r="AI78" s="271">
        <f>IF($AI$8=2015,1,VLOOKUP($A78,デフレータ!$A$5:$I$111,HLOOKUP($AI$8,デフレータ!$A$3:$I$112,110,FALSE),FALSE))</f>
        <v>1</v>
      </c>
      <c r="AJ78" s="271"/>
    </row>
    <row r="79" spans="1:36" s="97" customFormat="1">
      <c r="A79" s="453" t="s">
        <v>342</v>
      </c>
      <c r="B79" s="365" t="s">
        <v>596</v>
      </c>
      <c r="C79" s="224">
        <f>VLOOKUP($A79,県産品需要額!$A$9:$P$115,12,FALSE)*HLOOKUP($A79,'3-2 統合中分類 投入係数表'!$C$3:$DE$121,119,FALSE)</f>
        <v>0</v>
      </c>
      <c r="D79" s="224">
        <v>0</v>
      </c>
      <c r="E79" s="224">
        <f t="shared" si="17"/>
        <v>0</v>
      </c>
      <c r="F79" s="224">
        <v>0</v>
      </c>
      <c r="G79" s="224">
        <f>VLOOKUP($A79,県産品需要額!$A$9:$P$115,15,FALSE)*HLOOKUP($A79,'3-2 統合中分類 投入係数表'!$C$3:$DE$121,119,FALSE)</f>
        <v>0</v>
      </c>
      <c r="H79" s="224">
        <v>0</v>
      </c>
      <c r="I79" s="224">
        <f t="shared" si="18"/>
        <v>0</v>
      </c>
      <c r="J79" s="224">
        <v>0</v>
      </c>
      <c r="K79" s="224">
        <f t="shared" si="19"/>
        <v>0</v>
      </c>
      <c r="L79" s="224">
        <f t="shared" si="20"/>
        <v>0</v>
      </c>
      <c r="M79" s="224">
        <f t="shared" si="21"/>
        <v>0</v>
      </c>
      <c r="N79" s="224">
        <f t="shared" si="22"/>
        <v>0</v>
      </c>
      <c r="O79" s="224">
        <v>0</v>
      </c>
      <c r="P79" s="224">
        <v>0</v>
      </c>
      <c r="Q79" s="224">
        <f t="shared" si="23"/>
        <v>0</v>
      </c>
      <c r="R79" s="224">
        <v>0</v>
      </c>
      <c r="S79" s="224">
        <f t="shared" si="24"/>
        <v>0</v>
      </c>
      <c r="T79" s="224">
        <f t="shared" si="25"/>
        <v>0</v>
      </c>
      <c r="U79" s="224">
        <f t="shared" si="26"/>
        <v>0</v>
      </c>
      <c r="V79" s="224">
        <f t="shared" si="27"/>
        <v>0</v>
      </c>
      <c r="W79" s="76">
        <v>0</v>
      </c>
      <c r="X79" s="224">
        <v>0</v>
      </c>
      <c r="Y79" s="224">
        <f t="shared" si="28"/>
        <v>0</v>
      </c>
      <c r="Z79" s="224">
        <f>Z$116*VLOOKUP($A79,'統合中分類 家計消費支出'!$A$5:$D$111,4,FALSE)</f>
        <v>0</v>
      </c>
      <c r="AA79" s="224">
        <v>0</v>
      </c>
      <c r="AB79" s="224">
        <v>0</v>
      </c>
      <c r="AC79" s="224">
        <f t="shared" si="29"/>
        <v>0</v>
      </c>
      <c r="AD79" s="224">
        <v>0</v>
      </c>
      <c r="AE79" s="224">
        <f t="shared" si="30"/>
        <v>0</v>
      </c>
      <c r="AF79" s="224">
        <f t="shared" si="31"/>
        <v>0</v>
      </c>
      <c r="AG79" s="224">
        <f t="shared" si="32"/>
        <v>0</v>
      </c>
      <c r="AH79" s="224">
        <f t="shared" si="33"/>
        <v>0</v>
      </c>
      <c r="AI79" s="272">
        <f>IF($AI$8=2015,1,VLOOKUP($A79,デフレータ!$A$5:$I$111,HLOOKUP($AI$8,デフレータ!$A$3:$I$112,110,FALSE),FALSE))</f>
        <v>1</v>
      </c>
      <c r="AJ79" s="272"/>
    </row>
    <row r="80" spans="1:36" s="97" customFormat="1">
      <c r="A80" s="451" t="s">
        <v>343</v>
      </c>
      <c r="B80" s="367" t="s">
        <v>597</v>
      </c>
      <c r="C80" s="225">
        <f>VLOOKUP($A80,県産品需要額!$A$9:$P$115,12,FALSE)*HLOOKUP($A80,'3-2 統合中分類 投入係数表'!$C$3:$DE$121,119,FALSE)</f>
        <v>0</v>
      </c>
      <c r="D80" s="225">
        <v>0</v>
      </c>
      <c r="E80" s="225">
        <f t="shared" si="17"/>
        <v>0</v>
      </c>
      <c r="F80" s="225">
        <v>0</v>
      </c>
      <c r="G80" s="225">
        <f>VLOOKUP($A80,県産品需要額!$A$9:$P$115,15,FALSE)*HLOOKUP($A80,'3-2 統合中分類 投入係数表'!$C$3:$DE$121,119,FALSE)</f>
        <v>0</v>
      </c>
      <c r="H80" s="225">
        <v>0</v>
      </c>
      <c r="I80" s="225">
        <f t="shared" si="18"/>
        <v>0</v>
      </c>
      <c r="J80" s="225">
        <v>0</v>
      </c>
      <c r="K80" s="225">
        <f t="shared" si="19"/>
        <v>0</v>
      </c>
      <c r="L80" s="225">
        <f t="shared" si="20"/>
        <v>0</v>
      </c>
      <c r="M80" s="225">
        <f t="shared" si="21"/>
        <v>0</v>
      </c>
      <c r="N80" s="225">
        <f t="shared" si="22"/>
        <v>0</v>
      </c>
      <c r="O80" s="225">
        <v>0</v>
      </c>
      <c r="P80" s="225">
        <v>0</v>
      </c>
      <c r="Q80" s="225">
        <f t="shared" si="23"/>
        <v>0</v>
      </c>
      <c r="R80" s="225">
        <v>0</v>
      </c>
      <c r="S80" s="225">
        <f t="shared" si="24"/>
        <v>0</v>
      </c>
      <c r="T80" s="225">
        <f t="shared" si="25"/>
        <v>0</v>
      </c>
      <c r="U80" s="225">
        <f t="shared" si="26"/>
        <v>0</v>
      </c>
      <c r="V80" s="225">
        <f t="shared" si="27"/>
        <v>0</v>
      </c>
      <c r="W80" s="73">
        <v>0</v>
      </c>
      <c r="X80" s="225">
        <v>0</v>
      </c>
      <c r="Y80" s="225">
        <f t="shared" si="28"/>
        <v>0</v>
      </c>
      <c r="Z80" s="225">
        <f>Z$116*VLOOKUP($A80,'統合中分類 家計消費支出'!$A$5:$D$111,4,FALSE)</f>
        <v>0</v>
      </c>
      <c r="AA80" s="225">
        <v>0</v>
      </c>
      <c r="AB80" s="225">
        <v>0</v>
      </c>
      <c r="AC80" s="225">
        <f t="shared" si="29"/>
        <v>0</v>
      </c>
      <c r="AD80" s="225">
        <v>0</v>
      </c>
      <c r="AE80" s="225">
        <f t="shared" si="30"/>
        <v>0</v>
      </c>
      <c r="AF80" s="225">
        <f t="shared" si="31"/>
        <v>0</v>
      </c>
      <c r="AG80" s="225">
        <f t="shared" si="32"/>
        <v>0</v>
      </c>
      <c r="AH80" s="225">
        <f t="shared" si="33"/>
        <v>0</v>
      </c>
      <c r="AI80" s="270">
        <f>IF($AI$8=2015,1,VLOOKUP($A80,デフレータ!$A$5:$I$111,HLOOKUP($AI$8,デフレータ!$A$3:$I$112,110,FALSE),FALSE))</f>
        <v>1</v>
      </c>
      <c r="AJ80" s="270"/>
    </row>
    <row r="81" spans="1:36" s="97" customFormat="1">
      <c r="A81" s="451" t="s">
        <v>344</v>
      </c>
      <c r="B81" s="367" t="s">
        <v>598</v>
      </c>
      <c r="C81" s="225">
        <f>VLOOKUP($A81,県産品需要額!$A$9:$P$115,12,FALSE)*HLOOKUP($A81,'3-2 統合中分類 投入係数表'!$C$3:$DE$121,119,FALSE)</f>
        <v>0</v>
      </c>
      <c r="D81" s="225">
        <v>0</v>
      </c>
      <c r="E81" s="225">
        <f t="shared" si="17"/>
        <v>0</v>
      </c>
      <c r="F81" s="225">
        <v>0</v>
      </c>
      <c r="G81" s="225">
        <f>VLOOKUP($A81,県産品需要額!$A$9:$P$115,15,FALSE)*HLOOKUP($A81,'3-2 統合中分類 投入係数表'!$C$3:$DE$121,119,FALSE)</f>
        <v>0</v>
      </c>
      <c r="H81" s="225">
        <v>0</v>
      </c>
      <c r="I81" s="225">
        <f t="shared" si="18"/>
        <v>0</v>
      </c>
      <c r="J81" s="225">
        <v>0</v>
      </c>
      <c r="K81" s="225">
        <f t="shared" si="19"/>
        <v>0</v>
      </c>
      <c r="L81" s="225">
        <f t="shared" si="20"/>
        <v>0</v>
      </c>
      <c r="M81" s="225">
        <f t="shared" si="21"/>
        <v>0</v>
      </c>
      <c r="N81" s="225">
        <f t="shared" si="22"/>
        <v>0</v>
      </c>
      <c r="O81" s="225">
        <v>0</v>
      </c>
      <c r="P81" s="225">
        <v>0</v>
      </c>
      <c r="Q81" s="225">
        <f t="shared" si="23"/>
        <v>0</v>
      </c>
      <c r="R81" s="225">
        <v>0</v>
      </c>
      <c r="S81" s="225">
        <f t="shared" si="24"/>
        <v>0</v>
      </c>
      <c r="T81" s="225">
        <f t="shared" si="25"/>
        <v>0</v>
      </c>
      <c r="U81" s="225">
        <f t="shared" si="26"/>
        <v>0</v>
      </c>
      <c r="V81" s="225">
        <f t="shared" si="27"/>
        <v>0</v>
      </c>
      <c r="W81" s="73">
        <v>0</v>
      </c>
      <c r="X81" s="225">
        <v>0</v>
      </c>
      <c r="Y81" s="225">
        <f t="shared" si="28"/>
        <v>0</v>
      </c>
      <c r="Z81" s="225">
        <f>Z$116*VLOOKUP($A81,'統合中分類 家計消費支出'!$A$5:$D$111,4,FALSE)</f>
        <v>0</v>
      </c>
      <c r="AA81" s="225">
        <v>0</v>
      </c>
      <c r="AB81" s="225">
        <v>0</v>
      </c>
      <c r="AC81" s="225">
        <f t="shared" si="29"/>
        <v>0</v>
      </c>
      <c r="AD81" s="225">
        <v>0</v>
      </c>
      <c r="AE81" s="225">
        <f t="shared" si="30"/>
        <v>0</v>
      </c>
      <c r="AF81" s="225">
        <f t="shared" si="31"/>
        <v>0</v>
      </c>
      <c r="AG81" s="225">
        <f t="shared" si="32"/>
        <v>0</v>
      </c>
      <c r="AH81" s="225">
        <f t="shared" si="33"/>
        <v>0</v>
      </c>
      <c r="AI81" s="270">
        <f>IF($AI$8=2015,1,VLOOKUP($A81,デフレータ!$A$5:$I$111,HLOOKUP($AI$8,デフレータ!$A$3:$I$112,110,FALSE),FALSE))</f>
        <v>1</v>
      </c>
      <c r="AJ81" s="270"/>
    </row>
    <row r="82" spans="1:36" s="97" customFormat="1">
      <c r="A82" s="451" t="s">
        <v>345</v>
      </c>
      <c r="B82" s="367" t="s">
        <v>599</v>
      </c>
      <c r="C82" s="225">
        <f>VLOOKUP($A82,県産品需要額!$A$9:$P$115,12,FALSE)*HLOOKUP($A82,'3-2 統合中分類 投入係数表'!$C$3:$DE$121,119,FALSE)</f>
        <v>0</v>
      </c>
      <c r="D82" s="225">
        <v>0</v>
      </c>
      <c r="E82" s="225">
        <f t="shared" si="17"/>
        <v>0</v>
      </c>
      <c r="F82" s="225">
        <v>0</v>
      </c>
      <c r="G82" s="225">
        <f>VLOOKUP($A82,県産品需要額!$A$9:$P$115,15,FALSE)*HLOOKUP($A82,'3-2 統合中分類 投入係数表'!$C$3:$DE$121,119,FALSE)</f>
        <v>0</v>
      </c>
      <c r="H82" s="225">
        <v>0</v>
      </c>
      <c r="I82" s="225">
        <f t="shared" si="18"/>
        <v>0</v>
      </c>
      <c r="J82" s="225">
        <v>0</v>
      </c>
      <c r="K82" s="225">
        <f t="shared" si="19"/>
        <v>0</v>
      </c>
      <c r="L82" s="225">
        <f t="shared" si="20"/>
        <v>0</v>
      </c>
      <c r="M82" s="225">
        <f t="shared" si="21"/>
        <v>0</v>
      </c>
      <c r="N82" s="225">
        <f t="shared" si="22"/>
        <v>0</v>
      </c>
      <c r="O82" s="225">
        <v>0</v>
      </c>
      <c r="P82" s="225">
        <v>0</v>
      </c>
      <c r="Q82" s="225">
        <f t="shared" si="23"/>
        <v>0</v>
      </c>
      <c r="R82" s="225">
        <v>0</v>
      </c>
      <c r="S82" s="225">
        <f t="shared" si="24"/>
        <v>0</v>
      </c>
      <c r="T82" s="225">
        <f t="shared" si="25"/>
        <v>0</v>
      </c>
      <c r="U82" s="225">
        <f t="shared" si="26"/>
        <v>0</v>
      </c>
      <c r="V82" s="225">
        <f t="shared" si="27"/>
        <v>0</v>
      </c>
      <c r="W82" s="73">
        <v>0</v>
      </c>
      <c r="X82" s="225">
        <v>0</v>
      </c>
      <c r="Y82" s="225">
        <f t="shared" si="28"/>
        <v>0</v>
      </c>
      <c r="Z82" s="225">
        <f>Z$116*VLOOKUP($A82,'統合中分類 家計消費支出'!$A$5:$D$111,4,FALSE)</f>
        <v>0</v>
      </c>
      <c r="AA82" s="225">
        <v>0</v>
      </c>
      <c r="AB82" s="225">
        <v>0</v>
      </c>
      <c r="AC82" s="225">
        <f t="shared" si="29"/>
        <v>0</v>
      </c>
      <c r="AD82" s="225">
        <v>0</v>
      </c>
      <c r="AE82" s="225">
        <f t="shared" si="30"/>
        <v>0</v>
      </c>
      <c r="AF82" s="225">
        <f t="shared" si="31"/>
        <v>0</v>
      </c>
      <c r="AG82" s="225">
        <f t="shared" si="32"/>
        <v>0</v>
      </c>
      <c r="AH82" s="225">
        <f t="shared" si="33"/>
        <v>0</v>
      </c>
      <c r="AI82" s="270">
        <f>IF($AI$8=2015,1,VLOOKUP($A82,デフレータ!$A$5:$I$111,HLOOKUP($AI$8,デフレータ!$A$3:$I$112,110,FALSE),FALSE))</f>
        <v>1</v>
      </c>
      <c r="AJ82" s="270"/>
    </row>
    <row r="83" spans="1:36" s="97" customFormat="1">
      <c r="A83" s="452" t="s">
        <v>346</v>
      </c>
      <c r="B83" s="370" t="s">
        <v>600</v>
      </c>
      <c r="C83" s="226">
        <f>VLOOKUP($A83,県産品需要額!$A$9:$P$115,12,FALSE)*HLOOKUP($A83,'3-2 統合中分類 投入係数表'!$C$3:$DE$121,119,FALSE)</f>
        <v>0</v>
      </c>
      <c r="D83" s="226">
        <v>0</v>
      </c>
      <c r="E83" s="226">
        <f t="shared" si="17"/>
        <v>0</v>
      </c>
      <c r="F83" s="226">
        <v>0</v>
      </c>
      <c r="G83" s="226">
        <f>VLOOKUP($A83,県産品需要額!$A$9:$P$115,15,FALSE)*HLOOKUP($A83,'3-2 統合中分類 投入係数表'!$C$3:$DE$121,119,FALSE)</f>
        <v>0</v>
      </c>
      <c r="H83" s="226">
        <v>0</v>
      </c>
      <c r="I83" s="226">
        <f t="shared" si="18"/>
        <v>0</v>
      </c>
      <c r="J83" s="226">
        <v>0</v>
      </c>
      <c r="K83" s="226">
        <f t="shared" si="19"/>
        <v>0</v>
      </c>
      <c r="L83" s="226">
        <f t="shared" si="20"/>
        <v>0</v>
      </c>
      <c r="M83" s="226">
        <f t="shared" si="21"/>
        <v>0</v>
      </c>
      <c r="N83" s="226">
        <f t="shared" si="22"/>
        <v>0</v>
      </c>
      <c r="O83" s="226">
        <v>0</v>
      </c>
      <c r="P83" s="226">
        <v>0</v>
      </c>
      <c r="Q83" s="226">
        <f t="shared" si="23"/>
        <v>0</v>
      </c>
      <c r="R83" s="226">
        <v>0</v>
      </c>
      <c r="S83" s="226">
        <f t="shared" si="24"/>
        <v>0</v>
      </c>
      <c r="T83" s="226">
        <f t="shared" si="25"/>
        <v>0</v>
      </c>
      <c r="U83" s="226">
        <f t="shared" si="26"/>
        <v>0</v>
      </c>
      <c r="V83" s="226">
        <f t="shared" si="27"/>
        <v>0</v>
      </c>
      <c r="W83" s="75">
        <v>0</v>
      </c>
      <c r="X83" s="226">
        <v>0</v>
      </c>
      <c r="Y83" s="226">
        <f t="shared" si="28"/>
        <v>0</v>
      </c>
      <c r="Z83" s="226">
        <f>Z$116*VLOOKUP($A83,'統合中分類 家計消費支出'!$A$5:$D$111,4,FALSE)</f>
        <v>0</v>
      </c>
      <c r="AA83" s="226">
        <v>0</v>
      </c>
      <c r="AB83" s="226">
        <v>0</v>
      </c>
      <c r="AC83" s="226">
        <f t="shared" si="29"/>
        <v>0</v>
      </c>
      <c r="AD83" s="226">
        <v>0</v>
      </c>
      <c r="AE83" s="226">
        <f t="shared" si="30"/>
        <v>0</v>
      </c>
      <c r="AF83" s="226">
        <f t="shared" si="31"/>
        <v>0</v>
      </c>
      <c r="AG83" s="226">
        <f t="shared" si="32"/>
        <v>0</v>
      </c>
      <c r="AH83" s="226">
        <f t="shared" si="33"/>
        <v>0</v>
      </c>
      <c r="AI83" s="271">
        <f>IF($AI$8=2015,1,VLOOKUP($A83,デフレータ!$A$5:$I$111,HLOOKUP($AI$8,デフレータ!$A$3:$I$112,110,FALSE),FALSE))</f>
        <v>1</v>
      </c>
      <c r="AJ83" s="271"/>
    </row>
    <row r="84" spans="1:36" s="97" customFormat="1">
      <c r="A84" s="453" t="s">
        <v>347</v>
      </c>
      <c r="B84" s="365" t="s">
        <v>601</v>
      </c>
      <c r="C84" s="224">
        <f>VLOOKUP($A84,県産品需要額!$A$9:$P$115,12,FALSE)*HLOOKUP($A84,'3-2 統合中分類 投入係数表'!$C$3:$DE$121,119,FALSE)</f>
        <v>0</v>
      </c>
      <c r="D84" s="224">
        <v>0</v>
      </c>
      <c r="E84" s="224">
        <f t="shared" si="17"/>
        <v>0</v>
      </c>
      <c r="F84" s="224">
        <v>0</v>
      </c>
      <c r="G84" s="224">
        <f>VLOOKUP($A84,県産品需要額!$A$9:$P$115,15,FALSE)*HLOOKUP($A84,'3-2 統合中分類 投入係数表'!$C$3:$DE$121,119,FALSE)</f>
        <v>0</v>
      </c>
      <c r="H84" s="224">
        <v>0</v>
      </c>
      <c r="I84" s="224">
        <f t="shared" si="18"/>
        <v>0</v>
      </c>
      <c r="J84" s="224">
        <v>0</v>
      </c>
      <c r="K84" s="224">
        <f t="shared" si="19"/>
        <v>0</v>
      </c>
      <c r="L84" s="224">
        <f t="shared" si="20"/>
        <v>0</v>
      </c>
      <c r="M84" s="224">
        <f t="shared" si="21"/>
        <v>0</v>
      </c>
      <c r="N84" s="224">
        <f t="shared" si="22"/>
        <v>0</v>
      </c>
      <c r="O84" s="224">
        <v>0</v>
      </c>
      <c r="P84" s="224">
        <v>0</v>
      </c>
      <c r="Q84" s="224">
        <f t="shared" si="23"/>
        <v>0</v>
      </c>
      <c r="R84" s="224">
        <v>0</v>
      </c>
      <c r="S84" s="224">
        <f t="shared" si="24"/>
        <v>0</v>
      </c>
      <c r="T84" s="224">
        <f t="shared" si="25"/>
        <v>0</v>
      </c>
      <c r="U84" s="224">
        <f t="shared" si="26"/>
        <v>0</v>
      </c>
      <c r="V84" s="224">
        <f t="shared" si="27"/>
        <v>0</v>
      </c>
      <c r="W84" s="76">
        <v>0</v>
      </c>
      <c r="X84" s="224">
        <v>0</v>
      </c>
      <c r="Y84" s="224">
        <f t="shared" si="28"/>
        <v>0</v>
      </c>
      <c r="Z84" s="224">
        <f>Z$116*VLOOKUP($A84,'統合中分類 家計消費支出'!$A$5:$D$111,4,FALSE)</f>
        <v>0</v>
      </c>
      <c r="AA84" s="224">
        <v>0</v>
      </c>
      <c r="AB84" s="224">
        <v>0</v>
      </c>
      <c r="AC84" s="224">
        <f t="shared" si="29"/>
        <v>0</v>
      </c>
      <c r="AD84" s="224">
        <v>0</v>
      </c>
      <c r="AE84" s="224">
        <f t="shared" si="30"/>
        <v>0</v>
      </c>
      <c r="AF84" s="224">
        <f t="shared" si="31"/>
        <v>0</v>
      </c>
      <c r="AG84" s="224">
        <f t="shared" si="32"/>
        <v>0</v>
      </c>
      <c r="AH84" s="224">
        <f t="shared" si="33"/>
        <v>0</v>
      </c>
      <c r="AI84" s="272">
        <f>IF($AI$8=2015,1,VLOOKUP($A84,デフレータ!$A$5:$I$111,HLOOKUP($AI$8,デフレータ!$A$3:$I$112,110,FALSE),FALSE))</f>
        <v>1</v>
      </c>
      <c r="AJ84" s="272"/>
    </row>
    <row r="85" spans="1:36" s="97" customFormat="1">
      <c r="A85" s="451" t="s">
        <v>348</v>
      </c>
      <c r="B85" s="367" t="s">
        <v>602</v>
      </c>
      <c r="C85" s="225">
        <f>VLOOKUP($A85,県産品需要額!$A$9:$P$115,12,FALSE)*HLOOKUP($A85,'3-2 統合中分類 投入係数表'!$C$3:$DE$121,119,FALSE)</f>
        <v>0</v>
      </c>
      <c r="D85" s="225">
        <v>0</v>
      </c>
      <c r="E85" s="225">
        <f t="shared" si="17"/>
        <v>0</v>
      </c>
      <c r="F85" s="225">
        <v>0</v>
      </c>
      <c r="G85" s="225">
        <f>VLOOKUP($A85,県産品需要額!$A$9:$P$115,15,FALSE)*HLOOKUP($A85,'3-2 統合中分類 投入係数表'!$C$3:$DE$121,119,FALSE)</f>
        <v>0</v>
      </c>
      <c r="H85" s="225">
        <v>0</v>
      </c>
      <c r="I85" s="225">
        <f t="shared" si="18"/>
        <v>0</v>
      </c>
      <c r="J85" s="225">
        <v>0</v>
      </c>
      <c r="K85" s="225">
        <f t="shared" si="19"/>
        <v>0</v>
      </c>
      <c r="L85" s="225">
        <f t="shared" si="20"/>
        <v>0</v>
      </c>
      <c r="M85" s="225">
        <f t="shared" si="21"/>
        <v>0</v>
      </c>
      <c r="N85" s="225">
        <f t="shared" si="22"/>
        <v>0</v>
      </c>
      <c r="O85" s="225">
        <v>0</v>
      </c>
      <c r="P85" s="225">
        <v>0</v>
      </c>
      <c r="Q85" s="225">
        <f t="shared" si="23"/>
        <v>0</v>
      </c>
      <c r="R85" s="225">
        <v>0</v>
      </c>
      <c r="S85" s="225">
        <f t="shared" si="24"/>
        <v>0</v>
      </c>
      <c r="T85" s="225">
        <f t="shared" si="25"/>
        <v>0</v>
      </c>
      <c r="U85" s="225">
        <f t="shared" si="26"/>
        <v>0</v>
      </c>
      <c r="V85" s="225">
        <f t="shared" si="27"/>
        <v>0</v>
      </c>
      <c r="W85" s="73">
        <v>0</v>
      </c>
      <c r="X85" s="225">
        <v>0</v>
      </c>
      <c r="Y85" s="225">
        <f t="shared" si="28"/>
        <v>0</v>
      </c>
      <c r="Z85" s="225">
        <f>Z$116*VLOOKUP($A85,'統合中分類 家計消費支出'!$A$5:$D$111,4,FALSE)</f>
        <v>0</v>
      </c>
      <c r="AA85" s="225">
        <v>0</v>
      </c>
      <c r="AB85" s="225">
        <v>0</v>
      </c>
      <c r="AC85" s="225">
        <f t="shared" si="29"/>
        <v>0</v>
      </c>
      <c r="AD85" s="225">
        <v>0</v>
      </c>
      <c r="AE85" s="225">
        <f t="shared" si="30"/>
        <v>0</v>
      </c>
      <c r="AF85" s="225">
        <f t="shared" si="31"/>
        <v>0</v>
      </c>
      <c r="AG85" s="225">
        <f t="shared" si="32"/>
        <v>0</v>
      </c>
      <c r="AH85" s="225">
        <f t="shared" si="33"/>
        <v>0</v>
      </c>
      <c r="AI85" s="270">
        <f>IF($AI$8=2015,1,VLOOKUP($A85,デフレータ!$A$5:$I$111,HLOOKUP($AI$8,デフレータ!$A$3:$I$112,110,FALSE),FALSE))</f>
        <v>1</v>
      </c>
      <c r="AJ85" s="270"/>
    </row>
    <row r="86" spans="1:36" s="97" customFormat="1">
      <c r="A86" s="451" t="s">
        <v>349</v>
      </c>
      <c r="B86" s="367" t="s">
        <v>603</v>
      </c>
      <c r="C86" s="225">
        <f>VLOOKUP($A86,県産品需要額!$A$9:$P$115,12,FALSE)*HLOOKUP($A86,'3-2 統合中分類 投入係数表'!$C$3:$DE$121,119,FALSE)</f>
        <v>0</v>
      </c>
      <c r="D86" s="225">
        <v>0</v>
      </c>
      <c r="E86" s="225">
        <f t="shared" si="17"/>
        <v>0</v>
      </c>
      <c r="F86" s="225">
        <v>0</v>
      </c>
      <c r="G86" s="225">
        <f>VLOOKUP($A86,県産品需要額!$A$9:$P$115,15,FALSE)*HLOOKUP($A86,'3-2 統合中分類 投入係数表'!$C$3:$DE$121,119,FALSE)</f>
        <v>0</v>
      </c>
      <c r="H86" s="225">
        <v>0</v>
      </c>
      <c r="I86" s="225">
        <f t="shared" si="18"/>
        <v>0</v>
      </c>
      <c r="J86" s="225">
        <v>0</v>
      </c>
      <c r="K86" s="225">
        <f t="shared" si="19"/>
        <v>0</v>
      </c>
      <c r="L86" s="225">
        <f t="shared" si="20"/>
        <v>0</v>
      </c>
      <c r="M86" s="225">
        <f t="shared" si="21"/>
        <v>0</v>
      </c>
      <c r="N86" s="225">
        <f t="shared" si="22"/>
        <v>0</v>
      </c>
      <c r="O86" s="225">
        <v>0</v>
      </c>
      <c r="P86" s="225">
        <v>0</v>
      </c>
      <c r="Q86" s="225">
        <f t="shared" si="23"/>
        <v>0</v>
      </c>
      <c r="R86" s="225">
        <v>0</v>
      </c>
      <c r="S86" s="225">
        <f t="shared" si="24"/>
        <v>0</v>
      </c>
      <c r="T86" s="225">
        <f t="shared" si="25"/>
        <v>0</v>
      </c>
      <c r="U86" s="225">
        <f t="shared" si="26"/>
        <v>0</v>
      </c>
      <c r="V86" s="225">
        <f t="shared" si="27"/>
        <v>0</v>
      </c>
      <c r="W86" s="73">
        <v>0</v>
      </c>
      <c r="X86" s="225">
        <v>0</v>
      </c>
      <c r="Y86" s="225">
        <f t="shared" si="28"/>
        <v>0</v>
      </c>
      <c r="Z86" s="225">
        <f>Z$116*VLOOKUP($A86,'統合中分類 家計消費支出'!$A$5:$D$111,4,FALSE)</f>
        <v>0</v>
      </c>
      <c r="AA86" s="225">
        <v>0</v>
      </c>
      <c r="AB86" s="225">
        <v>0</v>
      </c>
      <c r="AC86" s="225">
        <f t="shared" si="29"/>
        <v>0</v>
      </c>
      <c r="AD86" s="225">
        <v>0</v>
      </c>
      <c r="AE86" s="225">
        <f t="shared" si="30"/>
        <v>0</v>
      </c>
      <c r="AF86" s="225">
        <f t="shared" si="31"/>
        <v>0</v>
      </c>
      <c r="AG86" s="225">
        <f t="shared" si="32"/>
        <v>0</v>
      </c>
      <c r="AH86" s="225">
        <f t="shared" si="33"/>
        <v>0</v>
      </c>
      <c r="AI86" s="270">
        <f>IF($AI$8=2015,1,VLOOKUP($A86,デフレータ!$A$5:$I$111,HLOOKUP($AI$8,デフレータ!$A$3:$I$112,110,FALSE),FALSE))</f>
        <v>1</v>
      </c>
      <c r="AJ86" s="270"/>
    </row>
    <row r="87" spans="1:36" s="97" customFormat="1">
      <c r="A87" s="451" t="s">
        <v>350</v>
      </c>
      <c r="B87" s="367" t="s">
        <v>604</v>
      </c>
      <c r="C87" s="225">
        <f>VLOOKUP($A87,県産品需要額!$A$9:$P$115,12,FALSE)*HLOOKUP($A87,'3-2 統合中分類 投入係数表'!$C$3:$DE$121,119,FALSE)</f>
        <v>0</v>
      </c>
      <c r="D87" s="225">
        <v>0</v>
      </c>
      <c r="E87" s="225">
        <f t="shared" si="17"/>
        <v>0</v>
      </c>
      <c r="F87" s="225">
        <v>0</v>
      </c>
      <c r="G87" s="225">
        <f>VLOOKUP($A87,県産品需要額!$A$9:$P$115,15,FALSE)*HLOOKUP($A87,'3-2 統合中分類 投入係数表'!$C$3:$DE$121,119,FALSE)</f>
        <v>0</v>
      </c>
      <c r="H87" s="225">
        <v>0</v>
      </c>
      <c r="I87" s="225">
        <f t="shared" si="18"/>
        <v>0</v>
      </c>
      <c r="J87" s="225">
        <v>0</v>
      </c>
      <c r="K87" s="225">
        <f t="shared" si="19"/>
        <v>0</v>
      </c>
      <c r="L87" s="225">
        <f t="shared" si="20"/>
        <v>0</v>
      </c>
      <c r="M87" s="225">
        <f t="shared" si="21"/>
        <v>0</v>
      </c>
      <c r="N87" s="225">
        <f t="shared" si="22"/>
        <v>0</v>
      </c>
      <c r="O87" s="225">
        <v>0</v>
      </c>
      <c r="P87" s="225">
        <v>0</v>
      </c>
      <c r="Q87" s="225">
        <f t="shared" si="23"/>
        <v>0</v>
      </c>
      <c r="R87" s="225">
        <v>0</v>
      </c>
      <c r="S87" s="225">
        <f t="shared" si="24"/>
        <v>0</v>
      </c>
      <c r="T87" s="225">
        <f t="shared" si="25"/>
        <v>0</v>
      </c>
      <c r="U87" s="225">
        <f t="shared" si="26"/>
        <v>0</v>
      </c>
      <c r="V87" s="225">
        <f t="shared" si="27"/>
        <v>0</v>
      </c>
      <c r="W87" s="73">
        <v>0</v>
      </c>
      <c r="X87" s="225">
        <v>0</v>
      </c>
      <c r="Y87" s="225">
        <f t="shared" si="28"/>
        <v>0</v>
      </c>
      <c r="Z87" s="225">
        <f>Z$116*VLOOKUP($A87,'統合中分類 家計消費支出'!$A$5:$D$111,4,FALSE)</f>
        <v>0</v>
      </c>
      <c r="AA87" s="225">
        <v>0</v>
      </c>
      <c r="AB87" s="225">
        <v>0</v>
      </c>
      <c r="AC87" s="225">
        <f t="shared" si="29"/>
        <v>0</v>
      </c>
      <c r="AD87" s="225">
        <v>0</v>
      </c>
      <c r="AE87" s="225">
        <f t="shared" si="30"/>
        <v>0</v>
      </c>
      <c r="AF87" s="225">
        <f t="shared" si="31"/>
        <v>0</v>
      </c>
      <c r="AG87" s="225">
        <f t="shared" si="32"/>
        <v>0</v>
      </c>
      <c r="AH87" s="225">
        <f t="shared" si="33"/>
        <v>0</v>
      </c>
      <c r="AI87" s="270">
        <f>IF($AI$8=2015,1,VLOOKUP($A87,デフレータ!$A$5:$I$111,HLOOKUP($AI$8,デフレータ!$A$3:$I$112,110,FALSE),FALSE))</f>
        <v>1</v>
      </c>
      <c r="AJ87" s="270"/>
    </row>
    <row r="88" spans="1:36" s="97" customFormat="1">
      <c r="A88" s="452" t="s">
        <v>351</v>
      </c>
      <c r="B88" s="370" t="s">
        <v>605</v>
      </c>
      <c r="C88" s="226">
        <f>VLOOKUP($A88,県産品需要額!$A$9:$P$115,12,FALSE)*HLOOKUP($A88,'3-2 統合中分類 投入係数表'!$C$3:$DE$121,119,FALSE)</f>
        <v>0</v>
      </c>
      <c r="D88" s="226">
        <v>0</v>
      </c>
      <c r="E88" s="226">
        <f t="shared" si="17"/>
        <v>0</v>
      </c>
      <c r="F88" s="226">
        <v>0</v>
      </c>
      <c r="G88" s="226">
        <f>VLOOKUP($A88,県産品需要額!$A$9:$P$115,15,FALSE)*HLOOKUP($A88,'3-2 統合中分類 投入係数表'!$C$3:$DE$121,119,FALSE)</f>
        <v>0</v>
      </c>
      <c r="H88" s="226">
        <v>0</v>
      </c>
      <c r="I88" s="226">
        <f t="shared" si="18"/>
        <v>0</v>
      </c>
      <c r="J88" s="226">
        <v>0</v>
      </c>
      <c r="K88" s="226">
        <f t="shared" si="19"/>
        <v>0</v>
      </c>
      <c r="L88" s="226">
        <f t="shared" si="20"/>
        <v>0</v>
      </c>
      <c r="M88" s="226">
        <f t="shared" si="21"/>
        <v>0</v>
      </c>
      <c r="N88" s="226">
        <f t="shared" si="22"/>
        <v>0</v>
      </c>
      <c r="O88" s="226">
        <v>0</v>
      </c>
      <c r="P88" s="226">
        <v>0</v>
      </c>
      <c r="Q88" s="226">
        <f t="shared" si="23"/>
        <v>0</v>
      </c>
      <c r="R88" s="226">
        <v>0</v>
      </c>
      <c r="S88" s="226">
        <f t="shared" si="24"/>
        <v>0</v>
      </c>
      <c r="T88" s="226">
        <f t="shared" si="25"/>
        <v>0</v>
      </c>
      <c r="U88" s="226">
        <f t="shared" si="26"/>
        <v>0</v>
      </c>
      <c r="V88" s="226">
        <f t="shared" si="27"/>
        <v>0</v>
      </c>
      <c r="W88" s="75">
        <v>0</v>
      </c>
      <c r="X88" s="226">
        <v>0</v>
      </c>
      <c r="Y88" s="226">
        <f t="shared" si="28"/>
        <v>0</v>
      </c>
      <c r="Z88" s="226">
        <f>Z$116*VLOOKUP($A88,'統合中分類 家計消費支出'!$A$5:$D$111,4,FALSE)</f>
        <v>0</v>
      </c>
      <c r="AA88" s="226">
        <v>0</v>
      </c>
      <c r="AB88" s="226">
        <v>0</v>
      </c>
      <c r="AC88" s="226">
        <f t="shared" si="29"/>
        <v>0</v>
      </c>
      <c r="AD88" s="226">
        <v>0</v>
      </c>
      <c r="AE88" s="226">
        <f t="shared" si="30"/>
        <v>0</v>
      </c>
      <c r="AF88" s="226">
        <f t="shared" si="31"/>
        <v>0</v>
      </c>
      <c r="AG88" s="226">
        <f t="shared" si="32"/>
        <v>0</v>
      </c>
      <c r="AH88" s="226">
        <f t="shared" si="33"/>
        <v>0</v>
      </c>
      <c r="AI88" s="271">
        <f>IF($AI$8=2015,1,VLOOKUP($A88,デフレータ!$A$5:$I$111,HLOOKUP($AI$8,デフレータ!$A$3:$I$112,110,FALSE),FALSE))</f>
        <v>1</v>
      </c>
      <c r="AJ88" s="271"/>
    </row>
    <row r="89" spans="1:36" s="97" customFormat="1">
      <c r="A89" s="453" t="s">
        <v>352</v>
      </c>
      <c r="B89" s="365" t="s">
        <v>606</v>
      </c>
      <c r="C89" s="224">
        <f>VLOOKUP($A89,県産品需要額!$A$9:$P$115,12,FALSE)*HLOOKUP($A89,'3-2 統合中分類 投入係数表'!$C$3:$DE$121,119,FALSE)</f>
        <v>0</v>
      </c>
      <c r="D89" s="224">
        <v>0</v>
      </c>
      <c r="E89" s="224">
        <f t="shared" si="17"/>
        <v>0</v>
      </c>
      <c r="F89" s="224">
        <v>0</v>
      </c>
      <c r="G89" s="224">
        <f>VLOOKUP($A89,県産品需要額!$A$9:$P$115,15,FALSE)*HLOOKUP($A89,'3-2 統合中分類 投入係数表'!$C$3:$DE$121,119,FALSE)</f>
        <v>0</v>
      </c>
      <c r="H89" s="224">
        <v>0</v>
      </c>
      <c r="I89" s="224">
        <f t="shared" si="18"/>
        <v>0</v>
      </c>
      <c r="J89" s="224">
        <v>0</v>
      </c>
      <c r="K89" s="224">
        <f t="shared" si="19"/>
        <v>0</v>
      </c>
      <c r="L89" s="224">
        <f t="shared" si="20"/>
        <v>0</v>
      </c>
      <c r="M89" s="224">
        <f t="shared" si="21"/>
        <v>0</v>
      </c>
      <c r="N89" s="224">
        <f t="shared" si="22"/>
        <v>0</v>
      </c>
      <c r="O89" s="224">
        <v>0</v>
      </c>
      <c r="P89" s="224">
        <v>0</v>
      </c>
      <c r="Q89" s="224">
        <f t="shared" si="23"/>
        <v>0</v>
      </c>
      <c r="R89" s="224">
        <v>0</v>
      </c>
      <c r="S89" s="224">
        <f t="shared" si="24"/>
        <v>0</v>
      </c>
      <c r="T89" s="224">
        <f t="shared" si="25"/>
        <v>0</v>
      </c>
      <c r="U89" s="224">
        <f t="shared" si="26"/>
        <v>0</v>
      </c>
      <c r="V89" s="224">
        <f t="shared" si="27"/>
        <v>0</v>
      </c>
      <c r="W89" s="76">
        <v>0</v>
      </c>
      <c r="X89" s="224">
        <v>0</v>
      </c>
      <c r="Y89" s="224">
        <f t="shared" si="28"/>
        <v>0</v>
      </c>
      <c r="Z89" s="224">
        <f>Z$116*VLOOKUP($A89,'統合中分類 家計消費支出'!$A$5:$D$111,4,FALSE)</f>
        <v>0</v>
      </c>
      <c r="AA89" s="224">
        <v>0</v>
      </c>
      <c r="AB89" s="224">
        <v>0</v>
      </c>
      <c r="AC89" s="224">
        <f t="shared" si="29"/>
        <v>0</v>
      </c>
      <c r="AD89" s="224">
        <v>0</v>
      </c>
      <c r="AE89" s="224">
        <f t="shared" si="30"/>
        <v>0</v>
      </c>
      <c r="AF89" s="224">
        <f t="shared" si="31"/>
        <v>0</v>
      </c>
      <c r="AG89" s="224">
        <f t="shared" si="32"/>
        <v>0</v>
      </c>
      <c r="AH89" s="224">
        <f t="shared" si="33"/>
        <v>0</v>
      </c>
      <c r="AI89" s="272">
        <f>IF($AI$8=2015,1,VLOOKUP($A89,デフレータ!$A$5:$I$111,HLOOKUP($AI$8,デフレータ!$A$3:$I$112,110,FALSE),FALSE))</f>
        <v>1</v>
      </c>
      <c r="AJ89" s="272"/>
    </row>
    <row r="90" spans="1:36" s="97" customFormat="1">
      <c r="A90" s="451" t="s">
        <v>353</v>
      </c>
      <c r="B90" s="367" t="s">
        <v>607</v>
      </c>
      <c r="C90" s="225">
        <f>VLOOKUP($A90,県産品需要額!$A$9:$P$115,12,FALSE)*HLOOKUP($A90,'3-2 統合中分類 投入係数表'!$C$3:$DE$121,119,FALSE)</f>
        <v>0</v>
      </c>
      <c r="D90" s="225">
        <v>0</v>
      </c>
      <c r="E90" s="225">
        <f t="shared" si="17"/>
        <v>0</v>
      </c>
      <c r="F90" s="225">
        <v>0</v>
      </c>
      <c r="G90" s="225">
        <f>VLOOKUP($A90,県産品需要額!$A$9:$P$115,15,FALSE)*HLOOKUP($A90,'3-2 統合中分類 投入係数表'!$C$3:$DE$121,119,FALSE)</f>
        <v>0</v>
      </c>
      <c r="H90" s="225">
        <v>0</v>
      </c>
      <c r="I90" s="225">
        <f t="shared" si="18"/>
        <v>0</v>
      </c>
      <c r="J90" s="225">
        <v>0</v>
      </c>
      <c r="K90" s="225">
        <f t="shared" si="19"/>
        <v>0</v>
      </c>
      <c r="L90" s="225">
        <f t="shared" si="20"/>
        <v>0</v>
      </c>
      <c r="M90" s="225">
        <f t="shared" si="21"/>
        <v>0</v>
      </c>
      <c r="N90" s="225">
        <f t="shared" si="22"/>
        <v>0</v>
      </c>
      <c r="O90" s="225">
        <v>0</v>
      </c>
      <c r="P90" s="225">
        <v>0</v>
      </c>
      <c r="Q90" s="225">
        <f t="shared" si="23"/>
        <v>0</v>
      </c>
      <c r="R90" s="225">
        <v>0</v>
      </c>
      <c r="S90" s="225">
        <f t="shared" si="24"/>
        <v>0</v>
      </c>
      <c r="T90" s="225">
        <f t="shared" si="25"/>
        <v>0</v>
      </c>
      <c r="U90" s="225">
        <f t="shared" si="26"/>
        <v>0</v>
      </c>
      <c r="V90" s="225">
        <f t="shared" si="27"/>
        <v>0</v>
      </c>
      <c r="W90" s="73">
        <v>0</v>
      </c>
      <c r="X90" s="225">
        <v>0</v>
      </c>
      <c r="Y90" s="225">
        <f t="shared" si="28"/>
        <v>0</v>
      </c>
      <c r="Z90" s="225">
        <f>Z$116*VLOOKUP($A90,'統合中分類 家計消費支出'!$A$5:$D$111,4,FALSE)</f>
        <v>0</v>
      </c>
      <c r="AA90" s="225">
        <v>0</v>
      </c>
      <c r="AB90" s="225">
        <v>0</v>
      </c>
      <c r="AC90" s="225">
        <f t="shared" si="29"/>
        <v>0</v>
      </c>
      <c r="AD90" s="225">
        <v>0</v>
      </c>
      <c r="AE90" s="225">
        <f t="shared" si="30"/>
        <v>0</v>
      </c>
      <c r="AF90" s="225">
        <f t="shared" si="31"/>
        <v>0</v>
      </c>
      <c r="AG90" s="225">
        <f t="shared" si="32"/>
        <v>0</v>
      </c>
      <c r="AH90" s="225">
        <f t="shared" si="33"/>
        <v>0</v>
      </c>
      <c r="AI90" s="270">
        <f>IF($AI$8=2015,1,VLOOKUP($A90,デフレータ!$A$5:$I$111,HLOOKUP($AI$8,デフレータ!$A$3:$I$112,110,FALSE),FALSE))</f>
        <v>1</v>
      </c>
      <c r="AJ90" s="270"/>
    </row>
    <row r="91" spans="1:36" s="97" customFormat="1">
      <c r="A91" s="451" t="s">
        <v>354</v>
      </c>
      <c r="B91" s="367" t="s">
        <v>608</v>
      </c>
      <c r="C91" s="225">
        <f>VLOOKUP($A91,県産品需要額!$A$9:$P$115,12,FALSE)*HLOOKUP($A91,'3-2 統合中分類 投入係数表'!$C$3:$DE$121,119,FALSE)</f>
        <v>0</v>
      </c>
      <c r="D91" s="225">
        <v>0</v>
      </c>
      <c r="E91" s="225">
        <f t="shared" si="17"/>
        <v>0</v>
      </c>
      <c r="F91" s="225">
        <v>0</v>
      </c>
      <c r="G91" s="225">
        <f>VLOOKUP($A91,県産品需要額!$A$9:$P$115,15,FALSE)*HLOOKUP($A91,'3-2 統合中分類 投入係数表'!$C$3:$DE$121,119,FALSE)</f>
        <v>0</v>
      </c>
      <c r="H91" s="225">
        <v>0</v>
      </c>
      <c r="I91" s="225">
        <f t="shared" si="18"/>
        <v>0</v>
      </c>
      <c r="J91" s="225">
        <v>0</v>
      </c>
      <c r="K91" s="225">
        <f t="shared" si="19"/>
        <v>0</v>
      </c>
      <c r="L91" s="225">
        <f t="shared" si="20"/>
        <v>0</v>
      </c>
      <c r="M91" s="225">
        <f t="shared" si="21"/>
        <v>0</v>
      </c>
      <c r="N91" s="225">
        <f t="shared" si="22"/>
        <v>0</v>
      </c>
      <c r="O91" s="225">
        <v>0</v>
      </c>
      <c r="P91" s="225">
        <v>0</v>
      </c>
      <c r="Q91" s="225">
        <f t="shared" si="23"/>
        <v>0</v>
      </c>
      <c r="R91" s="225">
        <v>0</v>
      </c>
      <c r="S91" s="225">
        <f t="shared" si="24"/>
        <v>0</v>
      </c>
      <c r="T91" s="225">
        <f t="shared" si="25"/>
        <v>0</v>
      </c>
      <c r="U91" s="225">
        <f t="shared" si="26"/>
        <v>0</v>
      </c>
      <c r="V91" s="225">
        <f t="shared" si="27"/>
        <v>0</v>
      </c>
      <c r="W91" s="73">
        <v>0</v>
      </c>
      <c r="X91" s="225">
        <v>0</v>
      </c>
      <c r="Y91" s="225">
        <f t="shared" si="28"/>
        <v>0</v>
      </c>
      <c r="Z91" s="225">
        <f>Z$116*VLOOKUP($A91,'統合中分類 家計消費支出'!$A$5:$D$111,4,FALSE)</f>
        <v>0</v>
      </c>
      <c r="AA91" s="225">
        <v>0</v>
      </c>
      <c r="AB91" s="225">
        <v>0</v>
      </c>
      <c r="AC91" s="225">
        <f t="shared" si="29"/>
        <v>0</v>
      </c>
      <c r="AD91" s="225">
        <v>0</v>
      </c>
      <c r="AE91" s="225">
        <f t="shared" si="30"/>
        <v>0</v>
      </c>
      <c r="AF91" s="225">
        <f t="shared" si="31"/>
        <v>0</v>
      </c>
      <c r="AG91" s="225">
        <f t="shared" si="32"/>
        <v>0</v>
      </c>
      <c r="AH91" s="225">
        <f t="shared" si="33"/>
        <v>0</v>
      </c>
      <c r="AI91" s="270">
        <f>IF($AI$8=2015,1,VLOOKUP($A91,デフレータ!$A$5:$I$111,HLOOKUP($AI$8,デフレータ!$A$3:$I$112,110,FALSE),FALSE))</f>
        <v>1</v>
      </c>
      <c r="AJ91" s="270"/>
    </row>
    <row r="92" spans="1:36" s="97" customFormat="1">
      <c r="A92" s="451" t="s">
        <v>355</v>
      </c>
      <c r="B92" s="367" t="s">
        <v>609</v>
      </c>
      <c r="C92" s="225">
        <f>VLOOKUP($A92,県産品需要額!$A$9:$P$115,12,FALSE)*HLOOKUP($A92,'3-2 統合中分類 投入係数表'!$C$3:$DE$121,119,FALSE)</f>
        <v>0</v>
      </c>
      <c r="D92" s="225">
        <v>0</v>
      </c>
      <c r="E92" s="225">
        <f t="shared" si="17"/>
        <v>0</v>
      </c>
      <c r="F92" s="225">
        <v>0</v>
      </c>
      <c r="G92" s="225">
        <f>VLOOKUP($A92,県産品需要額!$A$9:$P$115,15,FALSE)*HLOOKUP($A92,'3-2 統合中分類 投入係数表'!$C$3:$DE$121,119,FALSE)</f>
        <v>0</v>
      </c>
      <c r="H92" s="225">
        <v>0</v>
      </c>
      <c r="I92" s="225">
        <f t="shared" si="18"/>
        <v>0</v>
      </c>
      <c r="J92" s="225">
        <v>0</v>
      </c>
      <c r="K92" s="225">
        <f t="shared" si="19"/>
        <v>0</v>
      </c>
      <c r="L92" s="225">
        <f t="shared" si="20"/>
        <v>0</v>
      </c>
      <c r="M92" s="225">
        <f t="shared" si="21"/>
        <v>0</v>
      </c>
      <c r="N92" s="225">
        <f t="shared" si="22"/>
        <v>0</v>
      </c>
      <c r="O92" s="225">
        <v>0</v>
      </c>
      <c r="P92" s="225">
        <v>0</v>
      </c>
      <c r="Q92" s="225">
        <f t="shared" si="23"/>
        <v>0</v>
      </c>
      <c r="R92" s="225">
        <v>0</v>
      </c>
      <c r="S92" s="225">
        <f t="shared" si="24"/>
        <v>0</v>
      </c>
      <c r="T92" s="225">
        <f t="shared" si="25"/>
        <v>0</v>
      </c>
      <c r="U92" s="225">
        <f t="shared" si="26"/>
        <v>0</v>
      </c>
      <c r="V92" s="225">
        <f t="shared" si="27"/>
        <v>0</v>
      </c>
      <c r="W92" s="73">
        <v>0</v>
      </c>
      <c r="X92" s="225">
        <v>0</v>
      </c>
      <c r="Y92" s="225">
        <f t="shared" si="28"/>
        <v>0</v>
      </c>
      <c r="Z92" s="225">
        <f>Z$116*VLOOKUP($A92,'統合中分類 家計消費支出'!$A$5:$D$111,4,FALSE)</f>
        <v>0</v>
      </c>
      <c r="AA92" s="225">
        <v>0</v>
      </c>
      <c r="AB92" s="225">
        <v>0</v>
      </c>
      <c r="AC92" s="225">
        <f t="shared" si="29"/>
        <v>0</v>
      </c>
      <c r="AD92" s="225">
        <v>0</v>
      </c>
      <c r="AE92" s="225">
        <f t="shared" si="30"/>
        <v>0</v>
      </c>
      <c r="AF92" s="225">
        <f t="shared" si="31"/>
        <v>0</v>
      </c>
      <c r="AG92" s="225">
        <f t="shared" si="32"/>
        <v>0</v>
      </c>
      <c r="AH92" s="225">
        <f t="shared" si="33"/>
        <v>0</v>
      </c>
      <c r="AI92" s="270">
        <f>IF($AI$8=2015,1,VLOOKUP($A92,デフレータ!$A$5:$I$111,HLOOKUP($AI$8,デフレータ!$A$3:$I$112,110,FALSE),FALSE))</f>
        <v>1</v>
      </c>
      <c r="AJ92" s="270"/>
    </row>
    <row r="93" spans="1:36" s="97" customFormat="1">
      <c r="A93" s="452" t="s">
        <v>356</v>
      </c>
      <c r="B93" s="370" t="s">
        <v>610</v>
      </c>
      <c r="C93" s="226">
        <f>VLOOKUP($A93,県産品需要額!$A$9:$P$115,12,FALSE)*HLOOKUP($A93,'3-2 統合中分類 投入係数表'!$C$3:$DE$121,119,FALSE)</f>
        <v>0</v>
      </c>
      <c r="D93" s="226">
        <v>0</v>
      </c>
      <c r="E93" s="226">
        <f t="shared" si="17"/>
        <v>0</v>
      </c>
      <c r="F93" s="226">
        <v>0</v>
      </c>
      <c r="G93" s="226">
        <f>VLOOKUP($A93,県産品需要額!$A$9:$P$115,15,FALSE)*HLOOKUP($A93,'3-2 統合中分類 投入係数表'!$C$3:$DE$121,119,FALSE)</f>
        <v>0</v>
      </c>
      <c r="H93" s="226">
        <v>0</v>
      </c>
      <c r="I93" s="226">
        <f t="shared" si="18"/>
        <v>0</v>
      </c>
      <c r="J93" s="226">
        <v>0</v>
      </c>
      <c r="K93" s="226">
        <f t="shared" si="19"/>
        <v>0</v>
      </c>
      <c r="L93" s="226">
        <f t="shared" si="20"/>
        <v>0</v>
      </c>
      <c r="M93" s="226">
        <f t="shared" si="21"/>
        <v>0</v>
      </c>
      <c r="N93" s="226">
        <f t="shared" si="22"/>
        <v>0</v>
      </c>
      <c r="O93" s="226">
        <v>0</v>
      </c>
      <c r="P93" s="226">
        <v>0</v>
      </c>
      <c r="Q93" s="226">
        <f t="shared" si="23"/>
        <v>0</v>
      </c>
      <c r="R93" s="226">
        <v>0</v>
      </c>
      <c r="S93" s="226">
        <f t="shared" si="24"/>
        <v>0</v>
      </c>
      <c r="T93" s="226">
        <f t="shared" si="25"/>
        <v>0</v>
      </c>
      <c r="U93" s="226">
        <f t="shared" si="26"/>
        <v>0</v>
      </c>
      <c r="V93" s="226">
        <f t="shared" si="27"/>
        <v>0</v>
      </c>
      <c r="W93" s="75">
        <v>0</v>
      </c>
      <c r="X93" s="226">
        <v>0</v>
      </c>
      <c r="Y93" s="226">
        <f t="shared" si="28"/>
        <v>0</v>
      </c>
      <c r="Z93" s="226">
        <f>Z$116*VLOOKUP($A93,'統合中分類 家計消費支出'!$A$5:$D$111,4,FALSE)</f>
        <v>0</v>
      </c>
      <c r="AA93" s="226">
        <v>0</v>
      </c>
      <c r="AB93" s="226">
        <v>0</v>
      </c>
      <c r="AC93" s="226">
        <f t="shared" si="29"/>
        <v>0</v>
      </c>
      <c r="AD93" s="226">
        <v>0</v>
      </c>
      <c r="AE93" s="226">
        <f t="shared" si="30"/>
        <v>0</v>
      </c>
      <c r="AF93" s="226">
        <f t="shared" si="31"/>
        <v>0</v>
      </c>
      <c r="AG93" s="226">
        <f t="shared" si="32"/>
        <v>0</v>
      </c>
      <c r="AH93" s="226">
        <f t="shared" si="33"/>
        <v>0</v>
      </c>
      <c r="AI93" s="271">
        <f>IF($AI$8=2015,1,VLOOKUP($A93,デフレータ!$A$5:$I$111,HLOOKUP($AI$8,デフレータ!$A$3:$I$112,110,FALSE),FALSE))</f>
        <v>1</v>
      </c>
      <c r="AJ93" s="271"/>
    </row>
    <row r="94" spans="1:36" s="97" customFormat="1">
      <c r="A94" s="453" t="s">
        <v>357</v>
      </c>
      <c r="B94" s="365" t="s">
        <v>611</v>
      </c>
      <c r="C94" s="224">
        <f>VLOOKUP($A94,県産品需要額!$A$9:$P$115,12,FALSE)*HLOOKUP($A94,'3-2 統合中分類 投入係数表'!$C$3:$DE$121,119,FALSE)</f>
        <v>0</v>
      </c>
      <c r="D94" s="224">
        <v>0</v>
      </c>
      <c r="E94" s="224">
        <f t="shared" si="17"/>
        <v>0</v>
      </c>
      <c r="F94" s="224">
        <v>0</v>
      </c>
      <c r="G94" s="224">
        <f>VLOOKUP($A94,県産品需要額!$A$9:$P$115,15,FALSE)*HLOOKUP($A94,'3-2 統合中分類 投入係数表'!$C$3:$DE$121,119,FALSE)</f>
        <v>0</v>
      </c>
      <c r="H94" s="224">
        <v>0</v>
      </c>
      <c r="I94" s="224">
        <f t="shared" si="18"/>
        <v>0</v>
      </c>
      <c r="J94" s="224">
        <v>0</v>
      </c>
      <c r="K94" s="224">
        <f t="shared" si="19"/>
        <v>0</v>
      </c>
      <c r="L94" s="224">
        <f t="shared" si="20"/>
        <v>0</v>
      </c>
      <c r="M94" s="224">
        <f t="shared" si="21"/>
        <v>0</v>
      </c>
      <c r="N94" s="224">
        <f t="shared" si="22"/>
        <v>0</v>
      </c>
      <c r="O94" s="224">
        <v>0</v>
      </c>
      <c r="P94" s="224">
        <v>0</v>
      </c>
      <c r="Q94" s="224">
        <f t="shared" si="23"/>
        <v>0</v>
      </c>
      <c r="R94" s="224">
        <v>0</v>
      </c>
      <c r="S94" s="224">
        <f t="shared" si="24"/>
        <v>0</v>
      </c>
      <c r="T94" s="224">
        <f t="shared" si="25"/>
        <v>0</v>
      </c>
      <c r="U94" s="224">
        <f t="shared" si="26"/>
        <v>0</v>
      </c>
      <c r="V94" s="224">
        <f t="shared" si="27"/>
        <v>0</v>
      </c>
      <c r="W94" s="76">
        <v>0</v>
      </c>
      <c r="X94" s="224">
        <v>0</v>
      </c>
      <c r="Y94" s="224">
        <f t="shared" si="28"/>
        <v>0</v>
      </c>
      <c r="Z94" s="224">
        <f>Z$116*VLOOKUP($A94,'統合中分類 家計消費支出'!$A$5:$D$111,4,FALSE)</f>
        <v>0</v>
      </c>
      <c r="AA94" s="224">
        <v>0</v>
      </c>
      <c r="AB94" s="224">
        <v>0</v>
      </c>
      <c r="AC94" s="224">
        <f t="shared" si="29"/>
        <v>0</v>
      </c>
      <c r="AD94" s="224">
        <v>0</v>
      </c>
      <c r="AE94" s="224">
        <f t="shared" si="30"/>
        <v>0</v>
      </c>
      <c r="AF94" s="224">
        <f t="shared" si="31"/>
        <v>0</v>
      </c>
      <c r="AG94" s="224">
        <f t="shared" si="32"/>
        <v>0</v>
      </c>
      <c r="AH94" s="224">
        <f t="shared" si="33"/>
        <v>0</v>
      </c>
      <c r="AI94" s="272">
        <f>IF($AI$8=2015,1,VLOOKUP($A94,デフレータ!$A$5:$I$111,HLOOKUP($AI$8,デフレータ!$A$3:$I$112,110,FALSE),FALSE))</f>
        <v>1</v>
      </c>
      <c r="AJ94" s="272"/>
    </row>
    <row r="95" spans="1:36" s="97" customFormat="1">
      <c r="A95" s="451" t="s">
        <v>358</v>
      </c>
      <c r="B95" s="367" t="s">
        <v>612</v>
      </c>
      <c r="C95" s="225">
        <f>VLOOKUP($A95,県産品需要額!$A$9:$P$115,12,FALSE)*HLOOKUP($A95,'3-2 統合中分類 投入係数表'!$C$3:$DE$121,119,FALSE)</f>
        <v>0</v>
      </c>
      <c r="D95" s="225">
        <v>0</v>
      </c>
      <c r="E95" s="225">
        <f t="shared" si="17"/>
        <v>0</v>
      </c>
      <c r="F95" s="225">
        <v>0</v>
      </c>
      <c r="G95" s="225">
        <f>VLOOKUP($A95,県産品需要額!$A$9:$P$115,15,FALSE)*HLOOKUP($A95,'3-2 統合中分類 投入係数表'!$C$3:$DE$121,119,FALSE)</f>
        <v>0</v>
      </c>
      <c r="H95" s="225">
        <v>0</v>
      </c>
      <c r="I95" s="225">
        <f t="shared" si="18"/>
        <v>0</v>
      </c>
      <c r="J95" s="225">
        <v>0</v>
      </c>
      <c r="K95" s="225">
        <f t="shared" si="19"/>
        <v>0</v>
      </c>
      <c r="L95" s="225">
        <f t="shared" si="20"/>
        <v>0</v>
      </c>
      <c r="M95" s="225">
        <f t="shared" si="21"/>
        <v>0</v>
      </c>
      <c r="N95" s="225">
        <f t="shared" si="22"/>
        <v>0</v>
      </c>
      <c r="O95" s="225">
        <v>0</v>
      </c>
      <c r="P95" s="225">
        <v>0</v>
      </c>
      <c r="Q95" s="225">
        <f t="shared" si="23"/>
        <v>0</v>
      </c>
      <c r="R95" s="225">
        <v>0</v>
      </c>
      <c r="S95" s="225">
        <f t="shared" si="24"/>
        <v>0</v>
      </c>
      <c r="T95" s="225">
        <f t="shared" si="25"/>
        <v>0</v>
      </c>
      <c r="U95" s="225">
        <f t="shared" si="26"/>
        <v>0</v>
      </c>
      <c r="V95" s="225">
        <f t="shared" si="27"/>
        <v>0</v>
      </c>
      <c r="W95" s="73">
        <v>0</v>
      </c>
      <c r="X95" s="225">
        <v>0</v>
      </c>
      <c r="Y95" s="225">
        <f t="shared" si="28"/>
        <v>0</v>
      </c>
      <c r="Z95" s="225">
        <f>Z$116*VLOOKUP($A95,'統合中分類 家計消費支出'!$A$5:$D$111,4,FALSE)</f>
        <v>0</v>
      </c>
      <c r="AA95" s="225">
        <v>0</v>
      </c>
      <c r="AB95" s="225">
        <v>0</v>
      </c>
      <c r="AC95" s="225">
        <f t="shared" si="29"/>
        <v>0</v>
      </c>
      <c r="AD95" s="225">
        <v>0</v>
      </c>
      <c r="AE95" s="225">
        <f t="shared" si="30"/>
        <v>0</v>
      </c>
      <c r="AF95" s="225">
        <f t="shared" si="31"/>
        <v>0</v>
      </c>
      <c r="AG95" s="225">
        <f t="shared" si="32"/>
        <v>0</v>
      </c>
      <c r="AH95" s="225">
        <f t="shared" si="33"/>
        <v>0</v>
      </c>
      <c r="AI95" s="270">
        <f>IF($AI$8=2015,1,VLOOKUP($A95,デフレータ!$A$5:$I$111,HLOOKUP($AI$8,デフレータ!$A$3:$I$112,110,FALSE),FALSE))</f>
        <v>1</v>
      </c>
      <c r="AJ95" s="270"/>
    </row>
    <row r="96" spans="1:36" s="97" customFormat="1">
      <c r="A96" s="451" t="s">
        <v>359</v>
      </c>
      <c r="B96" s="367" t="s">
        <v>613</v>
      </c>
      <c r="C96" s="225">
        <f>VLOOKUP($A96,県産品需要額!$A$9:$P$115,12,FALSE)*HLOOKUP($A96,'3-2 統合中分類 投入係数表'!$C$3:$DE$121,119,FALSE)</f>
        <v>0</v>
      </c>
      <c r="D96" s="225">
        <v>0</v>
      </c>
      <c r="E96" s="225">
        <f t="shared" si="17"/>
        <v>0</v>
      </c>
      <c r="F96" s="225">
        <v>0</v>
      </c>
      <c r="G96" s="225">
        <f>VLOOKUP($A96,県産品需要額!$A$9:$P$115,15,FALSE)*HLOOKUP($A96,'3-2 統合中分類 投入係数表'!$C$3:$DE$121,119,FALSE)</f>
        <v>0</v>
      </c>
      <c r="H96" s="225">
        <v>0</v>
      </c>
      <c r="I96" s="225">
        <f t="shared" si="18"/>
        <v>0</v>
      </c>
      <c r="J96" s="225">
        <v>0</v>
      </c>
      <c r="K96" s="225">
        <f t="shared" si="19"/>
        <v>0</v>
      </c>
      <c r="L96" s="225">
        <f t="shared" si="20"/>
        <v>0</v>
      </c>
      <c r="M96" s="225">
        <f t="shared" si="21"/>
        <v>0</v>
      </c>
      <c r="N96" s="225">
        <f t="shared" si="22"/>
        <v>0</v>
      </c>
      <c r="O96" s="225">
        <v>0</v>
      </c>
      <c r="P96" s="225">
        <v>0</v>
      </c>
      <c r="Q96" s="225">
        <f t="shared" si="23"/>
        <v>0</v>
      </c>
      <c r="R96" s="225">
        <v>0</v>
      </c>
      <c r="S96" s="225">
        <f t="shared" si="24"/>
        <v>0</v>
      </c>
      <c r="T96" s="225">
        <f t="shared" si="25"/>
        <v>0</v>
      </c>
      <c r="U96" s="225">
        <f t="shared" si="26"/>
        <v>0</v>
      </c>
      <c r="V96" s="225">
        <f t="shared" si="27"/>
        <v>0</v>
      </c>
      <c r="W96" s="73">
        <v>0</v>
      </c>
      <c r="X96" s="225">
        <v>0</v>
      </c>
      <c r="Y96" s="225">
        <f t="shared" si="28"/>
        <v>0</v>
      </c>
      <c r="Z96" s="225">
        <f>Z$116*VLOOKUP($A96,'統合中分類 家計消費支出'!$A$5:$D$111,4,FALSE)</f>
        <v>0</v>
      </c>
      <c r="AA96" s="225">
        <v>0</v>
      </c>
      <c r="AB96" s="225">
        <v>0</v>
      </c>
      <c r="AC96" s="225">
        <f t="shared" si="29"/>
        <v>0</v>
      </c>
      <c r="AD96" s="225">
        <v>0</v>
      </c>
      <c r="AE96" s="225">
        <f t="shared" si="30"/>
        <v>0</v>
      </c>
      <c r="AF96" s="225">
        <f t="shared" si="31"/>
        <v>0</v>
      </c>
      <c r="AG96" s="225">
        <f t="shared" si="32"/>
        <v>0</v>
      </c>
      <c r="AH96" s="225">
        <f t="shared" si="33"/>
        <v>0</v>
      </c>
      <c r="AI96" s="270">
        <f>IF($AI$8=2015,1,VLOOKUP($A96,デフレータ!$A$5:$I$111,HLOOKUP($AI$8,デフレータ!$A$3:$I$112,110,FALSE),FALSE))</f>
        <v>1</v>
      </c>
      <c r="AJ96" s="270"/>
    </row>
    <row r="97" spans="1:36" s="97" customFormat="1">
      <c r="A97" s="451" t="s">
        <v>360</v>
      </c>
      <c r="B97" s="367" t="s">
        <v>614</v>
      </c>
      <c r="C97" s="225">
        <f>VLOOKUP($A97,県産品需要額!$A$9:$P$115,12,FALSE)*HLOOKUP($A97,'3-2 統合中分類 投入係数表'!$C$3:$DE$121,119,FALSE)</f>
        <v>0</v>
      </c>
      <c r="D97" s="225">
        <v>0</v>
      </c>
      <c r="E97" s="225">
        <f t="shared" si="17"/>
        <v>0</v>
      </c>
      <c r="F97" s="225">
        <v>0</v>
      </c>
      <c r="G97" s="225">
        <f>VLOOKUP($A97,県産品需要額!$A$9:$P$115,15,FALSE)*HLOOKUP($A97,'3-2 統合中分類 投入係数表'!$C$3:$DE$121,119,FALSE)</f>
        <v>0</v>
      </c>
      <c r="H97" s="225">
        <v>0</v>
      </c>
      <c r="I97" s="225">
        <f t="shared" si="18"/>
        <v>0</v>
      </c>
      <c r="J97" s="225">
        <v>0</v>
      </c>
      <c r="K97" s="225">
        <f t="shared" si="19"/>
        <v>0</v>
      </c>
      <c r="L97" s="225">
        <f t="shared" si="20"/>
        <v>0</v>
      </c>
      <c r="M97" s="225">
        <f t="shared" si="21"/>
        <v>0</v>
      </c>
      <c r="N97" s="225">
        <f t="shared" si="22"/>
        <v>0</v>
      </c>
      <c r="O97" s="225">
        <v>0</v>
      </c>
      <c r="P97" s="225">
        <v>0</v>
      </c>
      <c r="Q97" s="225">
        <f t="shared" si="23"/>
        <v>0</v>
      </c>
      <c r="R97" s="225">
        <v>0</v>
      </c>
      <c r="S97" s="225">
        <f t="shared" si="24"/>
        <v>0</v>
      </c>
      <c r="T97" s="225">
        <f t="shared" si="25"/>
        <v>0</v>
      </c>
      <c r="U97" s="225">
        <f t="shared" si="26"/>
        <v>0</v>
      </c>
      <c r="V97" s="225">
        <f t="shared" si="27"/>
        <v>0</v>
      </c>
      <c r="W97" s="73">
        <v>0</v>
      </c>
      <c r="X97" s="225">
        <v>0</v>
      </c>
      <c r="Y97" s="225">
        <f t="shared" si="28"/>
        <v>0</v>
      </c>
      <c r="Z97" s="225">
        <f>Z$116*VLOOKUP($A97,'統合中分類 家計消費支出'!$A$5:$D$111,4,FALSE)</f>
        <v>0</v>
      </c>
      <c r="AA97" s="225">
        <v>0</v>
      </c>
      <c r="AB97" s="225">
        <v>0</v>
      </c>
      <c r="AC97" s="225">
        <f t="shared" si="29"/>
        <v>0</v>
      </c>
      <c r="AD97" s="225">
        <v>0</v>
      </c>
      <c r="AE97" s="225">
        <f t="shared" si="30"/>
        <v>0</v>
      </c>
      <c r="AF97" s="225">
        <f t="shared" si="31"/>
        <v>0</v>
      </c>
      <c r="AG97" s="225">
        <f t="shared" si="32"/>
        <v>0</v>
      </c>
      <c r="AH97" s="225">
        <f t="shared" si="33"/>
        <v>0</v>
      </c>
      <c r="AI97" s="270">
        <f>IF($AI$8=2015,1,VLOOKUP($A97,デフレータ!$A$5:$I$111,HLOOKUP($AI$8,デフレータ!$A$3:$I$112,110,FALSE),FALSE))</f>
        <v>1</v>
      </c>
      <c r="AJ97" s="270"/>
    </row>
    <row r="98" spans="1:36" s="97" customFormat="1">
      <c r="A98" s="452" t="s">
        <v>361</v>
      </c>
      <c r="B98" s="370" t="s">
        <v>615</v>
      </c>
      <c r="C98" s="226">
        <f>VLOOKUP($A98,県産品需要額!$A$9:$P$115,12,FALSE)*HLOOKUP($A98,'3-2 統合中分類 投入係数表'!$C$3:$DE$121,119,FALSE)</f>
        <v>0</v>
      </c>
      <c r="D98" s="226">
        <v>0</v>
      </c>
      <c r="E98" s="226">
        <f t="shared" si="17"/>
        <v>0</v>
      </c>
      <c r="F98" s="226">
        <v>0</v>
      </c>
      <c r="G98" s="226">
        <f>VLOOKUP($A98,県産品需要額!$A$9:$P$115,15,FALSE)*HLOOKUP($A98,'3-2 統合中分類 投入係数表'!$C$3:$DE$121,119,FALSE)</f>
        <v>0</v>
      </c>
      <c r="H98" s="226">
        <v>0</v>
      </c>
      <c r="I98" s="226">
        <f t="shared" si="18"/>
        <v>0</v>
      </c>
      <c r="J98" s="226">
        <v>0</v>
      </c>
      <c r="K98" s="226">
        <f t="shared" si="19"/>
        <v>0</v>
      </c>
      <c r="L98" s="226">
        <f t="shared" si="20"/>
        <v>0</v>
      </c>
      <c r="M98" s="226">
        <f t="shared" si="21"/>
        <v>0</v>
      </c>
      <c r="N98" s="226">
        <f t="shared" si="22"/>
        <v>0</v>
      </c>
      <c r="O98" s="226">
        <v>0</v>
      </c>
      <c r="P98" s="226">
        <v>0</v>
      </c>
      <c r="Q98" s="226">
        <f t="shared" si="23"/>
        <v>0</v>
      </c>
      <c r="R98" s="226">
        <v>0</v>
      </c>
      <c r="S98" s="226">
        <f t="shared" si="24"/>
        <v>0</v>
      </c>
      <c r="T98" s="226">
        <f t="shared" si="25"/>
        <v>0</v>
      </c>
      <c r="U98" s="226">
        <f t="shared" si="26"/>
        <v>0</v>
      </c>
      <c r="V98" s="226">
        <f t="shared" si="27"/>
        <v>0</v>
      </c>
      <c r="W98" s="75">
        <v>0</v>
      </c>
      <c r="X98" s="226">
        <v>0</v>
      </c>
      <c r="Y98" s="226">
        <f t="shared" si="28"/>
        <v>0</v>
      </c>
      <c r="Z98" s="226">
        <f>Z$116*VLOOKUP($A98,'統合中分類 家計消費支出'!$A$5:$D$111,4,FALSE)</f>
        <v>0</v>
      </c>
      <c r="AA98" s="226">
        <v>0</v>
      </c>
      <c r="AB98" s="226">
        <v>0</v>
      </c>
      <c r="AC98" s="226">
        <f t="shared" si="29"/>
        <v>0</v>
      </c>
      <c r="AD98" s="226">
        <v>0</v>
      </c>
      <c r="AE98" s="226">
        <f t="shared" si="30"/>
        <v>0</v>
      </c>
      <c r="AF98" s="226">
        <f t="shared" si="31"/>
        <v>0</v>
      </c>
      <c r="AG98" s="226">
        <f t="shared" si="32"/>
        <v>0</v>
      </c>
      <c r="AH98" s="226">
        <f t="shared" si="33"/>
        <v>0</v>
      </c>
      <c r="AI98" s="271">
        <f>IF($AI$8=2015,1,VLOOKUP($A98,デフレータ!$A$5:$I$111,HLOOKUP($AI$8,デフレータ!$A$3:$I$112,110,FALSE),FALSE))</f>
        <v>1</v>
      </c>
      <c r="AJ98" s="271"/>
    </row>
    <row r="99" spans="1:36" s="97" customFormat="1">
      <c r="A99" s="453" t="s">
        <v>362</v>
      </c>
      <c r="B99" s="365" t="s">
        <v>777</v>
      </c>
      <c r="C99" s="224">
        <f>VLOOKUP($A99,県産品需要額!$A$9:$P$115,12,FALSE)*HLOOKUP($A99,'3-2 統合中分類 投入係数表'!$C$3:$DE$121,119,FALSE)</f>
        <v>0</v>
      </c>
      <c r="D99" s="224">
        <v>0</v>
      </c>
      <c r="E99" s="224">
        <f t="shared" si="17"/>
        <v>0</v>
      </c>
      <c r="F99" s="224">
        <v>0</v>
      </c>
      <c r="G99" s="224">
        <f>VLOOKUP($A99,県産品需要額!$A$9:$P$115,15,FALSE)*HLOOKUP($A99,'3-2 統合中分類 投入係数表'!$C$3:$DE$121,119,FALSE)</f>
        <v>0</v>
      </c>
      <c r="H99" s="224">
        <v>0</v>
      </c>
      <c r="I99" s="224">
        <f t="shared" si="18"/>
        <v>0</v>
      </c>
      <c r="J99" s="224">
        <v>0</v>
      </c>
      <c r="K99" s="224">
        <f t="shared" si="19"/>
        <v>0</v>
      </c>
      <c r="L99" s="224">
        <f t="shared" si="20"/>
        <v>0</v>
      </c>
      <c r="M99" s="224">
        <f t="shared" si="21"/>
        <v>0</v>
      </c>
      <c r="N99" s="224">
        <f t="shared" si="22"/>
        <v>0</v>
      </c>
      <c r="O99" s="224">
        <v>0</v>
      </c>
      <c r="P99" s="224">
        <v>0</v>
      </c>
      <c r="Q99" s="224">
        <f t="shared" si="23"/>
        <v>0</v>
      </c>
      <c r="R99" s="224">
        <v>0</v>
      </c>
      <c r="S99" s="224">
        <f t="shared" si="24"/>
        <v>0</v>
      </c>
      <c r="T99" s="224">
        <f t="shared" si="25"/>
        <v>0</v>
      </c>
      <c r="U99" s="224">
        <f t="shared" si="26"/>
        <v>0</v>
      </c>
      <c r="V99" s="224">
        <f t="shared" si="27"/>
        <v>0</v>
      </c>
      <c r="W99" s="76">
        <v>0</v>
      </c>
      <c r="X99" s="224">
        <v>0</v>
      </c>
      <c r="Y99" s="224">
        <f t="shared" si="28"/>
        <v>0</v>
      </c>
      <c r="Z99" s="224">
        <f>Z$116*VLOOKUP($A99,'統合中分類 家計消費支出'!$A$5:$D$111,4,FALSE)</f>
        <v>0</v>
      </c>
      <c r="AA99" s="224">
        <v>0</v>
      </c>
      <c r="AB99" s="224">
        <v>0</v>
      </c>
      <c r="AC99" s="224">
        <f t="shared" si="29"/>
        <v>0</v>
      </c>
      <c r="AD99" s="224">
        <v>0</v>
      </c>
      <c r="AE99" s="224">
        <f t="shared" si="30"/>
        <v>0</v>
      </c>
      <c r="AF99" s="224">
        <f t="shared" si="31"/>
        <v>0</v>
      </c>
      <c r="AG99" s="224">
        <f t="shared" si="32"/>
        <v>0</v>
      </c>
      <c r="AH99" s="224">
        <f t="shared" si="33"/>
        <v>0</v>
      </c>
      <c r="AI99" s="272">
        <f>IF($AI$8=2015,1,VLOOKUP($A99,デフレータ!$A$5:$I$111,HLOOKUP($AI$8,デフレータ!$A$3:$I$112,110,FALSE),FALSE))</f>
        <v>1</v>
      </c>
      <c r="AJ99" s="272"/>
    </row>
    <row r="100" spans="1:36" s="97" customFormat="1">
      <c r="A100" s="451" t="s">
        <v>363</v>
      </c>
      <c r="B100" s="367" t="s">
        <v>776</v>
      </c>
      <c r="C100" s="225">
        <f>VLOOKUP($A100,県産品需要額!$A$9:$P$115,12,FALSE)*HLOOKUP($A100,'3-2 統合中分類 投入係数表'!$C$3:$DE$121,119,FALSE)</f>
        <v>0</v>
      </c>
      <c r="D100" s="225">
        <v>0</v>
      </c>
      <c r="E100" s="225">
        <f t="shared" si="17"/>
        <v>0</v>
      </c>
      <c r="F100" s="225">
        <v>0</v>
      </c>
      <c r="G100" s="225">
        <f>VLOOKUP($A100,県産品需要額!$A$9:$P$115,15,FALSE)*HLOOKUP($A100,'3-2 統合中分類 投入係数表'!$C$3:$DE$121,119,FALSE)</f>
        <v>0</v>
      </c>
      <c r="H100" s="225">
        <v>0</v>
      </c>
      <c r="I100" s="225">
        <f t="shared" si="18"/>
        <v>0</v>
      </c>
      <c r="J100" s="225">
        <v>0</v>
      </c>
      <c r="K100" s="225">
        <f t="shared" si="19"/>
        <v>0</v>
      </c>
      <c r="L100" s="225">
        <f t="shared" si="20"/>
        <v>0</v>
      </c>
      <c r="M100" s="225">
        <f t="shared" si="21"/>
        <v>0</v>
      </c>
      <c r="N100" s="225">
        <f t="shared" si="22"/>
        <v>0</v>
      </c>
      <c r="O100" s="225">
        <v>0</v>
      </c>
      <c r="P100" s="225">
        <v>0</v>
      </c>
      <c r="Q100" s="225">
        <f t="shared" si="23"/>
        <v>0</v>
      </c>
      <c r="R100" s="225">
        <v>0</v>
      </c>
      <c r="S100" s="225">
        <f t="shared" si="24"/>
        <v>0</v>
      </c>
      <c r="T100" s="225">
        <f t="shared" si="25"/>
        <v>0</v>
      </c>
      <c r="U100" s="225">
        <f t="shared" si="26"/>
        <v>0</v>
      </c>
      <c r="V100" s="225">
        <f t="shared" si="27"/>
        <v>0</v>
      </c>
      <c r="W100" s="73">
        <v>0</v>
      </c>
      <c r="X100" s="225">
        <v>0</v>
      </c>
      <c r="Y100" s="225">
        <f t="shared" si="28"/>
        <v>0</v>
      </c>
      <c r="Z100" s="225">
        <f>Z$116*VLOOKUP($A100,'統合中分類 家計消費支出'!$A$5:$D$111,4,FALSE)</f>
        <v>0</v>
      </c>
      <c r="AA100" s="225">
        <v>0</v>
      </c>
      <c r="AB100" s="225">
        <v>0</v>
      </c>
      <c r="AC100" s="225">
        <f t="shared" si="29"/>
        <v>0</v>
      </c>
      <c r="AD100" s="225">
        <v>0</v>
      </c>
      <c r="AE100" s="225">
        <f t="shared" si="30"/>
        <v>0</v>
      </c>
      <c r="AF100" s="225">
        <f t="shared" si="31"/>
        <v>0</v>
      </c>
      <c r="AG100" s="225">
        <f t="shared" si="32"/>
        <v>0</v>
      </c>
      <c r="AH100" s="225">
        <f t="shared" si="33"/>
        <v>0</v>
      </c>
      <c r="AI100" s="270">
        <f>IF($AI$8=2015,1,VLOOKUP($A100,デフレータ!$A$5:$I$111,HLOOKUP($AI$8,デフレータ!$A$3:$I$112,110,FALSE),FALSE))</f>
        <v>1</v>
      </c>
      <c r="AJ100" s="270"/>
    </row>
    <row r="101" spans="1:36" s="97" customFormat="1">
      <c r="A101" s="451" t="s">
        <v>364</v>
      </c>
      <c r="B101" s="367" t="s">
        <v>618</v>
      </c>
      <c r="C101" s="225">
        <f>VLOOKUP($A101,県産品需要額!$A$9:$P$115,12,FALSE)*HLOOKUP($A101,'3-2 統合中分類 投入係数表'!$C$3:$DE$121,119,FALSE)</f>
        <v>0</v>
      </c>
      <c r="D101" s="225">
        <v>0</v>
      </c>
      <c r="E101" s="225">
        <f t="shared" si="17"/>
        <v>0</v>
      </c>
      <c r="F101" s="225">
        <v>0</v>
      </c>
      <c r="G101" s="225">
        <f>VLOOKUP($A101,県産品需要額!$A$9:$P$115,15,FALSE)*HLOOKUP($A101,'3-2 統合中分類 投入係数表'!$C$3:$DE$121,119,FALSE)</f>
        <v>0</v>
      </c>
      <c r="H101" s="225">
        <v>0</v>
      </c>
      <c r="I101" s="225">
        <f t="shared" si="18"/>
        <v>0</v>
      </c>
      <c r="J101" s="225">
        <v>0</v>
      </c>
      <c r="K101" s="225">
        <f t="shared" si="19"/>
        <v>0</v>
      </c>
      <c r="L101" s="225">
        <f t="shared" si="20"/>
        <v>0</v>
      </c>
      <c r="M101" s="225">
        <f t="shared" si="21"/>
        <v>0</v>
      </c>
      <c r="N101" s="225">
        <f t="shared" si="22"/>
        <v>0</v>
      </c>
      <c r="O101" s="225">
        <v>0</v>
      </c>
      <c r="P101" s="225">
        <v>0</v>
      </c>
      <c r="Q101" s="225">
        <f t="shared" si="23"/>
        <v>0</v>
      </c>
      <c r="R101" s="225">
        <v>0</v>
      </c>
      <c r="S101" s="225">
        <f t="shared" si="24"/>
        <v>0</v>
      </c>
      <c r="T101" s="225">
        <f t="shared" si="25"/>
        <v>0</v>
      </c>
      <c r="U101" s="225">
        <f t="shared" si="26"/>
        <v>0</v>
      </c>
      <c r="V101" s="225">
        <f t="shared" si="27"/>
        <v>0</v>
      </c>
      <c r="W101" s="73">
        <v>0</v>
      </c>
      <c r="X101" s="225">
        <v>0</v>
      </c>
      <c r="Y101" s="225">
        <f t="shared" si="28"/>
        <v>0</v>
      </c>
      <c r="Z101" s="225">
        <f>Z$116*VLOOKUP($A101,'統合中分類 家計消費支出'!$A$5:$D$111,4,FALSE)</f>
        <v>0</v>
      </c>
      <c r="AA101" s="225">
        <v>0</v>
      </c>
      <c r="AB101" s="225">
        <v>0</v>
      </c>
      <c r="AC101" s="225">
        <f t="shared" si="29"/>
        <v>0</v>
      </c>
      <c r="AD101" s="225">
        <v>0</v>
      </c>
      <c r="AE101" s="225">
        <f t="shared" si="30"/>
        <v>0</v>
      </c>
      <c r="AF101" s="225">
        <f t="shared" si="31"/>
        <v>0</v>
      </c>
      <c r="AG101" s="225">
        <f t="shared" si="32"/>
        <v>0</v>
      </c>
      <c r="AH101" s="225">
        <f t="shared" si="33"/>
        <v>0</v>
      </c>
      <c r="AI101" s="270">
        <f>IF($AI$8=2015,1,VLOOKUP($A101,デフレータ!$A$5:$I$111,HLOOKUP($AI$8,デフレータ!$A$3:$I$112,110,FALSE),FALSE))</f>
        <v>1</v>
      </c>
      <c r="AJ101" s="270"/>
    </row>
    <row r="102" spans="1:36" s="97" customFormat="1">
      <c r="A102" s="451" t="s">
        <v>365</v>
      </c>
      <c r="B102" s="367" t="s">
        <v>619</v>
      </c>
      <c r="C102" s="225">
        <f>VLOOKUP($A102,県産品需要額!$A$9:$P$115,12,FALSE)*HLOOKUP($A102,'3-2 統合中分類 投入係数表'!$C$3:$DE$121,119,FALSE)</f>
        <v>0</v>
      </c>
      <c r="D102" s="225">
        <v>0</v>
      </c>
      <c r="E102" s="225">
        <f t="shared" si="17"/>
        <v>0</v>
      </c>
      <c r="F102" s="225">
        <v>0</v>
      </c>
      <c r="G102" s="225">
        <f>VLOOKUP($A102,県産品需要額!$A$9:$P$115,15,FALSE)*HLOOKUP($A102,'3-2 統合中分類 投入係数表'!$C$3:$DE$121,119,FALSE)</f>
        <v>0</v>
      </c>
      <c r="H102" s="225">
        <v>0</v>
      </c>
      <c r="I102" s="225">
        <f t="shared" si="18"/>
        <v>0</v>
      </c>
      <c r="J102" s="225">
        <v>0</v>
      </c>
      <c r="K102" s="225">
        <f t="shared" si="19"/>
        <v>0</v>
      </c>
      <c r="L102" s="225">
        <f t="shared" si="20"/>
        <v>0</v>
      </c>
      <c r="M102" s="225">
        <f t="shared" si="21"/>
        <v>0</v>
      </c>
      <c r="N102" s="225">
        <f t="shared" si="22"/>
        <v>0</v>
      </c>
      <c r="O102" s="225">
        <v>0</v>
      </c>
      <c r="P102" s="225">
        <v>0</v>
      </c>
      <c r="Q102" s="225">
        <f t="shared" si="23"/>
        <v>0</v>
      </c>
      <c r="R102" s="225">
        <v>0</v>
      </c>
      <c r="S102" s="225">
        <f t="shared" si="24"/>
        <v>0</v>
      </c>
      <c r="T102" s="225">
        <f t="shared" si="25"/>
        <v>0</v>
      </c>
      <c r="U102" s="225">
        <f t="shared" si="26"/>
        <v>0</v>
      </c>
      <c r="V102" s="225">
        <f t="shared" si="27"/>
        <v>0</v>
      </c>
      <c r="W102" s="73">
        <v>0</v>
      </c>
      <c r="X102" s="225">
        <v>0</v>
      </c>
      <c r="Y102" s="225">
        <f t="shared" si="28"/>
        <v>0</v>
      </c>
      <c r="Z102" s="225">
        <f>Z$116*VLOOKUP($A102,'統合中分類 家計消費支出'!$A$5:$D$111,4,FALSE)</f>
        <v>0</v>
      </c>
      <c r="AA102" s="225">
        <v>0</v>
      </c>
      <c r="AB102" s="225">
        <v>0</v>
      </c>
      <c r="AC102" s="225">
        <f t="shared" si="29"/>
        <v>0</v>
      </c>
      <c r="AD102" s="225">
        <v>0</v>
      </c>
      <c r="AE102" s="225">
        <f t="shared" si="30"/>
        <v>0</v>
      </c>
      <c r="AF102" s="225">
        <f t="shared" si="31"/>
        <v>0</v>
      </c>
      <c r="AG102" s="225">
        <f t="shared" si="32"/>
        <v>0</v>
      </c>
      <c r="AH102" s="225">
        <f t="shared" si="33"/>
        <v>0</v>
      </c>
      <c r="AI102" s="270">
        <f>IF($AI$8=2015,1,VLOOKUP($A102,デフレータ!$A$5:$I$111,HLOOKUP($AI$8,デフレータ!$A$3:$I$112,110,FALSE),FALSE))</f>
        <v>1</v>
      </c>
      <c r="AJ102" s="270"/>
    </row>
    <row r="103" spans="1:36" s="97" customFormat="1">
      <c r="A103" s="452" t="s">
        <v>366</v>
      </c>
      <c r="B103" s="370" t="s">
        <v>620</v>
      </c>
      <c r="C103" s="226">
        <f>VLOOKUP($A103,県産品需要額!$A$9:$P$115,12,FALSE)*HLOOKUP($A103,'3-2 統合中分類 投入係数表'!$C$3:$DE$121,119,FALSE)</f>
        <v>0</v>
      </c>
      <c r="D103" s="226">
        <v>0</v>
      </c>
      <c r="E103" s="226">
        <f t="shared" si="17"/>
        <v>0</v>
      </c>
      <c r="F103" s="226">
        <v>0</v>
      </c>
      <c r="G103" s="226">
        <f>VLOOKUP($A103,県産品需要額!$A$9:$P$115,15,FALSE)*HLOOKUP($A103,'3-2 統合中分類 投入係数表'!$C$3:$DE$121,119,FALSE)</f>
        <v>0</v>
      </c>
      <c r="H103" s="226">
        <v>0</v>
      </c>
      <c r="I103" s="226">
        <f t="shared" si="18"/>
        <v>0</v>
      </c>
      <c r="J103" s="226">
        <v>0</v>
      </c>
      <c r="K103" s="226">
        <f t="shared" si="19"/>
        <v>0</v>
      </c>
      <c r="L103" s="226">
        <f t="shared" si="20"/>
        <v>0</v>
      </c>
      <c r="M103" s="226">
        <f t="shared" si="21"/>
        <v>0</v>
      </c>
      <c r="N103" s="226">
        <f t="shared" si="22"/>
        <v>0</v>
      </c>
      <c r="O103" s="226">
        <v>0</v>
      </c>
      <c r="P103" s="226">
        <v>0</v>
      </c>
      <c r="Q103" s="226">
        <f t="shared" si="23"/>
        <v>0</v>
      </c>
      <c r="R103" s="226">
        <v>0</v>
      </c>
      <c r="S103" s="226">
        <f t="shared" si="24"/>
        <v>0</v>
      </c>
      <c r="T103" s="226">
        <f t="shared" si="25"/>
        <v>0</v>
      </c>
      <c r="U103" s="226">
        <f t="shared" si="26"/>
        <v>0</v>
      </c>
      <c r="V103" s="226">
        <f t="shared" si="27"/>
        <v>0</v>
      </c>
      <c r="W103" s="75">
        <v>0</v>
      </c>
      <c r="X103" s="226">
        <v>0</v>
      </c>
      <c r="Y103" s="226">
        <f t="shared" si="28"/>
        <v>0</v>
      </c>
      <c r="Z103" s="226">
        <f>Z$116*VLOOKUP($A103,'統合中分類 家計消費支出'!$A$5:$D$111,4,FALSE)</f>
        <v>0</v>
      </c>
      <c r="AA103" s="226">
        <v>0</v>
      </c>
      <c r="AB103" s="226">
        <v>0</v>
      </c>
      <c r="AC103" s="226">
        <f t="shared" si="29"/>
        <v>0</v>
      </c>
      <c r="AD103" s="226">
        <v>0</v>
      </c>
      <c r="AE103" s="226">
        <f t="shared" si="30"/>
        <v>0</v>
      </c>
      <c r="AF103" s="226">
        <f t="shared" si="31"/>
        <v>0</v>
      </c>
      <c r="AG103" s="226">
        <f t="shared" si="32"/>
        <v>0</v>
      </c>
      <c r="AH103" s="226">
        <f t="shared" si="33"/>
        <v>0</v>
      </c>
      <c r="AI103" s="271">
        <f>IF($AI$8=2015,1,VLOOKUP($A103,デフレータ!$A$5:$I$111,HLOOKUP($AI$8,デフレータ!$A$3:$I$112,110,FALSE),FALSE))</f>
        <v>1</v>
      </c>
      <c r="AJ103" s="271"/>
    </row>
    <row r="104" spans="1:36" s="97" customFormat="1">
      <c r="A104" s="453" t="s">
        <v>367</v>
      </c>
      <c r="B104" s="365" t="s">
        <v>775</v>
      </c>
      <c r="C104" s="224">
        <f>VLOOKUP($A104,県産品需要額!$A$9:$P$115,12,FALSE)*HLOOKUP($A104,'3-2 統合中分類 投入係数表'!$C$3:$DE$121,119,FALSE)</f>
        <v>0</v>
      </c>
      <c r="D104" s="224">
        <v>0</v>
      </c>
      <c r="E104" s="224">
        <f t="shared" si="17"/>
        <v>0</v>
      </c>
      <c r="F104" s="224">
        <v>0</v>
      </c>
      <c r="G104" s="224">
        <f>VLOOKUP($A104,県産品需要額!$A$9:$P$115,15,FALSE)*HLOOKUP($A104,'3-2 統合中分類 投入係数表'!$C$3:$DE$121,119,FALSE)</f>
        <v>0</v>
      </c>
      <c r="H104" s="224">
        <v>0</v>
      </c>
      <c r="I104" s="224">
        <f t="shared" si="18"/>
        <v>0</v>
      </c>
      <c r="J104" s="224">
        <v>0</v>
      </c>
      <c r="K104" s="224">
        <f t="shared" si="19"/>
        <v>0</v>
      </c>
      <c r="L104" s="224">
        <f t="shared" si="20"/>
        <v>0</v>
      </c>
      <c r="M104" s="224">
        <f t="shared" si="21"/>
        <v>0</v>
      </c>
      <c r="N104" s="224">
        <f t="shared" si="22"/>
        <v>0</v>
      </c>
      <c r="O104" s="224">
        <v>0</v>
      </c>
      <c r="P104" s="224">
        <v>0</v>
      </c>
      <c r="Q104" s="224">
        <f t="shared" si="23"/>
        <v>0</v>
      </c>
      <c r="R104" s="224">
        <v>0</v>
      </c>
      <c r="S104" s="224">
        <f t="shared" si="24"/>
        <v>0</v>
      </c>
      <c r="T104" s="224">
        <f t="shared" si="25"/>
        <v>0</v>
      </c>
      <c r="U104" s="224">
        <f t="shared" si="26"/>
        <v>0</v>
      </c>
      <c r="V104" s="224">
        <f t="shared" si="27"/>
        <v>0</v>
      </c>
      <c r="W104" s="76">
        <v>0</v>
      </c>
      <c r="X104" s="224">
        <v>0</v>
      </c>
      <c r="Y104" s="224">
        <f t="shared" si="28"/>
        <v>0</v>
      </c>
      <c r="Z104" s="224">
        <f>Z$116*VLOOKUP($A104,'統合中分類 家計消費支出'!$A$5:$D$111,4,FALSE)</f>
        <v>0</v>
      </c>
      <c r="AA104" s="224">
        <v>0</v>
      </c>
      <c r="AB104" s="224">
        <v>0</v>
      </c>
      <c r="AC104" s="224">
        <f t="shared" si="29"/>
        <v>0</v>
      </c>
      <c r="AD104" s="224">
        <v>0</v>
      </c>
      <c r="AE104" s="224">
        <f t="shared" si="30"/>
        <v>0</v>
      </c>
      <c r="AF104" s="224">
        <f t="shared" si="31"/>
        <v>0</v>
      </c>
      <c r="AG104" s="224">
        <f t="shared" si="32"/>
        <v>0</v>
      </c>
      <c r="AH104" s="224">
        <f t="shared" si="33"/>
        <v>0</v>
      </c>
      <c r="AI104" s="272">
        <f>IF($AI$8=2015,1,VLOOKUP($A104,デフレータ!$A$5:$I$111,HLOOKUP($AI$8,デフレータ!$A$3:$I$112,110,FALSE),FALSE))</f>
        <v>1</v>
      </c>
      <c r="AJ104" s="272"/>
    </row>
    <row r="105" spans="1:36" s="97" customFormat="1">
      <c r="A105" s="451" t="s">
        <v>368</v>
      </c>
      <c r="B105" s="367" t="s">
        <v>621</v>
      </c>
      <c r="C105" s="225">
        <f>VLOOKUP($A105,県産品需要額!$A$9:$P$115,12,FALSE)*HLOOKUP($A105,'3-2 統合中分類 投入係数表'!$C$3:$DE$121,119,FALSE)</f>
        <v>0</v>
      </c>
      <c r="D105" s="225">
        <v>0</v>
      </c>
      <c r="E105" s="225">
        <f t="shared" si="17"/>
        <v>0</v>
      </c>
      <c r="F105" s="225">
        <v>0</v>
      </c>
      <c r="G105" s="225">
        <f>VLOOKUP($A105,県産品需要額!$A$9:$P$115,15,FALSE)*HLOOKUP($A105,'3-2 統合中分類 投入係数表'!$C$3:$DE$121,119,FALSE)</f>
        <v>0</v>
      </c>
      <c r="H105" s="225">
        <v>0</v>
      </c>
      <c r="I105" s="225">
        <f t="shared" si="18"/>
        <v>0</v>
      </c>
      <c r="J105" s="225">
        <v>0</v>
      </c>
      <c r="K105" s="225">
        <f t="shared" si="19"/>
        <v>0</v>
      </c>
      <c r="L105" s="225">
        <f t="shared" si="20"/>
        <v>0</v>
      </c>
      <c r="M105" s="225">
        <f t="shared" si="21"/>
        <v>0</v>
      </c>
      <c r="N105" s="225">
        <f t="shared" si="22"/>
        <v>0</v>
      </c>
      <c r="O105" s="225">
        <v>0</v>
      </c>
      <c r="P105" s="225">
        <v>0</v>
      </c>
      <c r="Q105" s="225">
        <f t="shared" si="23"/>
        <v>0</v>
      </c>
      <c r="R105" s="225">
        <v>0</v>
      </c>
      <c r="S105" s="225">
        <f t="shared" si="24"/>
        <v>0</v>
      </c>
      <c r="T105" s="225">
        <f t="shared" si="25"/>
        <v>0</v>
      </c>
      <c r="U105" s="225">
        <f t="shared" si="26"/>
        <v>0</v>
      </c>
      <c r="V105" s="225">
        <f t="shared" si="27"/>
        <v>0</v>
      </c>
      <c r="W105" s="73">
        <v>0</v>
      </c>
      <c r="X105" s="225">
        <v>0</v>
      </c>
      <c r="Y105" s="225">
        <f t="shared" si="28"/>
        <v>0</v>
      </c>
      <c r="Z105" s="225">
        <f>Z$116*VLOOKUP($A105,'統合中分類 家計消費支出'!$A$5:$D$111,4,FALSE)</f>
        <v>0</v>
      </c>
      <c r="AA105" s="225">
        <v>0</v>
      </c>
      <c r="AB105" s="225">
        <v>0</v>
      </c>
      <c r="AC105" s="225">
        <f t="shared" si="29"/>
        <v>0</v>
      </c>
      <c r="AD105" s="225">
        <v>0</v>
      </c>
      <c r="AE105" s="225">
        <f t="shared" si="30"/>
        <v>0</v>
      </c>
      <c r="AF105" s="225">
        <f t="shared" si="31"/>
        <v>0</v>
      </c>
      <c r="AG105" s="225">
        <f t="shared" si="32"/>
        <v>0</v>
      </c>
      <c r="AH105" s="225">
        <f t="shared" si="33"/>
        <v>0</v>
      </c>
      <c r="AI105" s="270">
        <f>IF($AI$8=2015,1,VLOOKUP($A105,デフレータ!$A$5:$I$111,HLOOKUP($AI$8,デフレータ!$A$3:$I$112,110,FALSE),FALSE))</f>
        <v>1</v>
      </c>
      <c r="AJ105" s="270"/>
    </row>
    <row r="106" spans="1:36" s="97" customFormat="1">
      <c r="A106" s="451" t="s">
        <v>369</v>
      </c>
      <c r="B106" s="367" t="s">
        <v>622</v>
      </c>
      <c r="C106" s="225">
        <f>VLOOKUP($A106,県産品需要額!$A$9:$P$115,12,FALSE)*HLOOKUP($A106,'3-2 統合中分類 投入係数表'!$C$3:$DE$121,119,FALSE)</f>
        <v>0</v>
      </c>
      <c r="D106" s="225">
        <v>0</v>
      </c>
      <c r="E106" s="225">
        <f t="shared" si="17"/>
        <v>0</v>
      </c>
      <c r="F106" s="225">
        <v>0</v>
      </c>
      <c r="G106" s="225">
        <f>VLOOKUP($A106,県産品需要額!$A$9:$P$115,15,FALSE)*HLOOKUP($A106,'3-2 統合中分類 投入係数表'!$C$3:$DE$121,119,FALSE)</f>
        <v>0</v>
      </c>
      <c r="H106" s="225">
        <v>0</v>
      </c>
      <c r="I106" s="225">
        <f t="shared" si="18"/>
        <v>0</v>
      </c>
      <c r="J106" s="225">
        <v>0</v>
      </c>
      <c r="K106" s="225">
        <f t="shared" si="19"/>
        <v>0</v>
      </c>
      <c r="L106" s="225">
        <f t="shared" si="20"/>
        <v>0</v>
      </c>
      <c r="M106" s="225">
        <f t="shared" si="21"/>
        <v>0</v>
      </c>
      <c r="N106" s="225">
        <f t="shared" si="22"/>
        <v>0</v>
      </c>
      <c r="O106" s="225">
        <v>0</v>
      </c>
      <c r="P106" s="225">
        <v>0</v>
      </c>
      <c r="Q106" s="225">
        <f t="shared" si="23"/>
        <v>0</v>
      </c>
      <c r="R106" s="225">
        <v>0</v>
      </c>
      <c r="S106" s="225">
        <f t="shared" si="24"/>
        <v>0</v>
      </c>
      <c r="T106" s="225">
        <f t="shared" si="25"/>
        <v>0</v>
      </c>
      <c r="U106" s="225">
        <f t="shared" si="26"/>
        <v>0</v>
      </c>
      <c r="V106" s="225">
        <f t="shared" si="27"/>
        <v>0</v>
      </c>
      <c r="W106" s="73">
        <v>0</v>
      </c>
      <c r="X106" s="225">
        <v>0</v>
      </c>
      <c r="Y106" s="225">
        <f t="shared" si="28"/>
        <v>0</v>
      </c>
      <c r="Z106" s="225">
        <f>Z$116*VLOOKUP($A106,'統合中分類 家計消費支出'!$A$5:$D$111,4,FALSE)</f>
        <v>0</v>
      </c>
      <c r="AA106" s="225">
        <v>0</v>
      </c>
      <c r="AB106" s="225">
        <v>0</v>
      </c>
      <c r="AC106" s="225">
        <f t="shared" si="29"/>
        <v>0</v>
      </c>
      <c r="AD106" s="225">
        <v>0</v>
      </c>
      <c r="AE106" s="225">
        <f t="shared" si="30"/>
        <v>0</v>
      </c>
      <c r="AF106" s="225">
        <f t="shared" si="31"/>
        <v>0</v>
      </c>
      <c r="AG106" s="225">
        <f t="shared" si="32"/>
        <v>0</v>
      </c>
      <c r="AH106" s="225">
        <f t="shared" si="33"/>
        <v>0</v>
      </c>
      <c r="AI106" s="270">
        <f>IF($AI$8=2015,1,VLOOKUP($A106,デフレータ!$A$5:$I$111,HLOOKUP($AI$8,デフレータ!$A$3:$I$112,110,FALSE),FALSE))</f>
        <v>1</v>
      </c>
      <c r="AJ106" s="270"/>
    </row>
    <row r="107" spans="1:36" s="97" customFormat="1">
      <c r="A107" s="451" t="s">
        <v>370</v>
      </c>
      <c r="B107" s="367" t="s">
        <v>623</v>
      </c>
      <c r="C107" s="225">
        <f>VLOOKUP($A107,県産品需要額!$A$9:$P$115,12,FALSE)*HLOOKUP($A107,'3-2 統合中分類 投入係数表'!$C$3:$DE$121,119,FALSE)</f>
        <v>0</v>
      </c>
      <c r="D107" s="225">
        <v>0</v>
      </c>
      <c r="E107" s="225">
        <f t="shared" si="17"/>
        <v>0</v>
      </c>
      <c r="F107" s="225">
        <v>0</v>
      </c>
      <c r="G107" s="225">
        <f>VLOOKUP($A107,県産品需要額!$A$9:$P$115,15,FALSE)*HLOOKUP($A107,'3-2 統合中分類 投入係数表'!$C$3:$DE$121,119,FALSE)</f>
        <v>0</v>
      </c>
      <c r="H107" s="225">
        <v>0</v>
      </c>
      <c r="I107" s="225">
        <f t="shared" si="18"/>
        <v>0</v>
      </c>
      <c r="J107" s="225">
        <v>0</v>
      </c>
      <c r="K107" s="225">
        <f t="shared" si="19"/>
        <v>0</v>
      </c>
      <c r="L107" s="225">
        <f t="shared" si="20"/>
        <v>0</v>
      </c>
      <c r="M107" s="225">
        <f t="shared" si="21"/>
        <v>0</v>
      </c>
      <c r="N107" s="225">
        <f t="shared" si="22"/>
        <v>0</v>
      </c>
      <c r="O107" s="225">
        <v>0</v>
      </c>
      <c r="P107" s="225">
        <v>0</v>
      </c>
      <c r="Q107" s="225">
        <f t="shared" si="23"/>
        <v>0</v>
      </c>
      <c r="R107" s="225">
        <v>0</v>
      </c>
      <c r="S107" s="225">
        <f t="shared" si="24"/>
        <v>0</v>
      </c>
      <c r="T107" s="225">
        <f t="shared" si="25"/>
        <v>0</v>
      </c>
      <c r="U107" s="225">
        <f t="shared" si="26"/>
        <v>0</v>
      </c>
      <c r="V107" s="225">
        <f t="shared" si="27"/>
        <v>0</v>
      </c>
      <c r="W107" s="73">
        <v>0</v>
      </c>
      <c r="X107" s="225">
        <v>0</v>
      </c>
      <c r="Y107" s="225">
        <f t="shared" si="28"/>
        <v>0</v>
      </c>
      <c r="Z107" s="225">
        <f>Z$116*VLOOKUP($A107,'統合中分類 家計消費支出'!$A$5:$D$111,4,FALSE)</f>
        <v>0</v>
      </c>
      <c r="AA107" s="225">
        <v>0</v>
      </c>
      <c r="AB107" s="225">
        <v>0</v>
      </c>
      <c r="AC107" s="225">
        <f t="shared" si="29"/>
        <v>0</v>
      </c>
      <c r="AD107" s="225">
        <v>0</v>
      </c>
      <c r="AE107" s="225">
        <f t="shared" si="30"/>
        <v>0</v>
      </c>
      <c r="AF107" s="225">
        <f t="shared" si="31"/>
        <v>0</v>
      </c>
      <c r="AG107" s="225">
        <f t="shared" si="32"/>
        <v>0</v>
      </c>
      <c r="AH107" s="225">
        <f t="shared" si="33"/>
        <v>0</v>
      </c>
      <c r="AI107" s="270">
        <f>IF($AI$8=2015,1,VLOOKUP($A107,デフレータ!$A$5:$I$111,HLOOKUP($AI$8,デフレータ!$A$3:$I$112,110,FALSE),FALSE))</f>
        <v>1</v>
      </c>
      <c r="AJ107" s="270"/>
    </row>
    <row r="108" spans="1:36" s="97" customFormat="1">
      <c r="A108" s="452" t="s">
        <v>371</v>
      </c>
      <c r="B108" s="370" t="s">
        <v>624</v>
      </c>
      <c r="C108" s="226">
        <f>VLOOKUP($A108,県産品需要額!$A$9:$P$115,12,FALSE)*HLOOKUP($A108,'3-2 統合中分類 投入係数表'!$C$3:$DE$121,119,FALSE)</f>
        <v>0</v>
      </c>
      <c r="D108" s="226">
        <v>0</v>
      </c>
      <c r="E108" s="226">
        <f t="shared" si="17"/>
        <v>0</v>
      </c>
      <c r="F108" s="226">
        <v>0</v>
      </c>
      <c r="G108" s="226">
        <f>VLOOKUP($A108,県産品需要額!$A$9:$P$115,15,FALSE)*HLOOKUP($A108,'3-2 統合中分類 投入係数表'!$C$3:$DE$121,119,FALSE)</f>
        <v>0</v>
      </c>
      <c r="H108" s="226">
        <v>0</v>
      </c>
      <c r="I108" s="226">
        <f t="shared" si="18"/>
        <v>0</v>
      </c>
      <c r="J108" s="226">
        <v>0</v>
      </c>
      <c r="K108" s="226">
        <f t="shared" si="19"/>
        <v>0</v>
      </c>
      <c r="L108" s="226">
        <f t="shared" si="20"/>
        <v>0</v>
      </c>
      <c r="M108" s="226">
        <f t="shared" si="21"/>
        <v>0</v>
      </c>
      <c r="N108" s="226">
        <f t="shared" si="22"/>
        <v>0</v>
      </c>
      <c r="O108" s="226">
        <v>0</v>
      </c>
      <c r="P108" s="226">
        <v>0</v>
      </c>
      <c r="Q108" s="226">
        <f t="shared" si="23"/>
        <v>0</v>
      </c>
      <c r="R108" s="226">
        <v>0</v>
      </c>
      <c r="S108" s="226">
        <f t="shared" si="24"/>
        <v>0</v>
      </c>
      <c r="T108" s="226">
        <f t="shared" si="25"/>
        <v>0</v>
      </c>
      <c r="U108" s="226">
        <f t="shared" si="26"/>
        <v>0</v>
      </c>
      <c r="V108" s="226">
        <f t="shared" si="27"/>
        <v>0</v>
      </c>
      <c r="W108" s="75">
        <v>0</v>
      </c>
      <c r="X108" s="226">
        <v>0</v>
      </c>
      <c r="Y108" s="226">
        <f t="shared" si="28"/>
        <v>0</v>
      </c>
      <c r="Z108" s="226">
        <f>Z$116*VLOOKUP($A108,'統合中分類 家計消費支出'!$A$5:$D$111,4,FALSE)</f>
        <v>0</v>
      </c>
      <c r="AA108" s="226">
        <v>0</v>
      </c>
      <c r="AB108" s="226">
        <v>0</v>
      </c>
      <c r="AC108" s="226">
        <f t="shared" si="29"/>
        <v>0</v>
      </c>
      <c r="AD108" s="226">
        <v>0</v>
      </c>
      <c r="AE108" s="226">
        <f t="shared" si="30"/>
        <v>0</v>
      </c>
      <c r="AF108" s="226">
        <f t="shared" si="31"/>
        <v>0</v>
      </c>
      <c r="AG108" s="226">
        <f t="shared" si="32"/>
        <v>0</v>
      </c>
      <c r="AH108" s="226">
        <f t="shared" si="33"/>
        <v>0</v>
      </c>
      <c r="AI108" s="271">
        <f>IF($AI$8=2015,1,VLOOKUP($A108,デフレータ!$A$5:$I$111,HLOOKUP($AI$8,デフレータ!$A$3:$I$112,110,FALSE),FALSE))</f>
        <v>1</v>
      </c>
      <c r="AJ108" s="271"/>
    </row>
    <row r="109" spans="1:36" s="97" customFormat="1">
      <c r="A109" s="453" t="s">
        <v>372</v>
      </c>
      <c r="B109" s="365" t="s">
        <v>625</v>
      </c>
      <c r="C109" s="224">
        <f>VLOOKUP($A109,県産品需要額!$A$9:$P$115,12,FALSE)*HLOOKUP($A109,'3-2 統合中分類 投入係数表'!$C$3:$DE$121,119,FALSE)</f>
        <v>0</v>
      </c>
      <c r="D109" s="224">
        <v>0</v>
      </c>
      <c r="E109" s="224">
        <f t="shared" si="17"/>
        <v>0</v>
      </c>
      <c r="F109" s="224">
        <v>0</v>
      </c>
      <c r="G109" s="224">
        <f>VLOOKUP($A109,県産品需要額!$A$9:$P$115,15,FALSE)*HLOOKUP($A109,'3-2 統合中分類 投入係数表'!$C$3:$DE$121,119,FALSE)</f>
        <v>0</v>
      </c>
      <c r="H109" s="224">
        <v>0</v>
      </c>
      <c r="I109" s="224">
        <f t="shared" si="18"/>
        <v>0</v>
      </c>
      <c r="J109" s="224">
        <v>0</v>
      </c>
      <c r="K109" s="224">
        <f t="shared" si="19"/>
        <v>0</v>
      </c>
      <c r="L109" s="224">
        <f t="shared" si="20"/>
        <v>0</v>
      </c>
      <c r="M109" s="224">
        <f t="shared" si="21"/>
        <v>0</v>
      </c>
      <c r="N109" s="224">
        <f t="shared" si="22"/>
        <v>0</v>
      </c>
      <c r="O109" s="224">
        <v>0</v>
      </c>
      <c r="P109" s="224">
        <v>0</v>
      </c>
      <c r="Q109" s="224">
        <f t="shared" si="23"/>
        <v>0</v>
      </c>
      <c r="R109" s="224">
        <v>0</v>
      </c>
      <c r="S109" s="224">
        <f t="shared" si="24"/>
        <v>0</v>
      </c>
      <c r="T109" s="224">
        <f t="shared" si="25"/>
        <v>0</v>
      </c>
      <c r="U109" s="224">
        <f t="shared" si="26"/>
        <v>0</v>
      </c>
      <c r="V109" s="224">
        <f t="shared" si="27"/>
        <v>0</v>
      </c>
      <c r="W109" s="76">
        <v>0</v>
      </c>
      <c r="X109" s="224">
        <v>0</v>
      </c>
      <c r="Y109" s="224">
        <f t="shared" si="28"/>
        <v>0</v>
      </c>
      <c r="Z109" s="224">
        <f>Z$116*VLOOKUP($A109,'統合中分類 家計消費支出'!$A$5:$D$111,4,FALSE)</f>
        <v>0</v>
      </c>
      <c r="AA109" s="224">
        <v>0</v>
      </c>
      <c r="AB109" s="224">
        <v>0</v>
      </c>
      <c r="AC109" s="224">
        <f t="shared" si="29"/>
        <v>0</v>
      </c>
      <c r="AD109" s="224">
        <v>0</v>
      </c>
      <c r="AE109" s="224">
        <f t="shared" si="30"/>
        <v>0</v>
      </c>
      <c r="AF109" s="224">
        <f t="shared" si="31"/>
        <v>0</v>
      </c>
      <c r="AG109" s="224">
        <f t="shared" si="32"/>
        <v>0</v>
      </c>
      <c r="AH109" s="224">
        <f t="shared" si="33"/>
        <v>0</v>
      </c>
      <c r="AI109" s="272">
        <f>IF($AI$8=2015,1,VLOOKUP($A109,デフレータ!$A$5:$I$111,HLOOKUP($AI$8,デフレータ!$A$3:$I$112,110,FALSE),FALSE))</f>
        <v>1</v>
      </c>
      <c r="AJ109" s="272"/>
    </row>
    <row r="110" spans="1:36" s="97" customFormat="1">
      <c r="A110" s="451" t="s">
        <v>373</v>
      </c>
      <c r="B110" s="367" t="s">
        <v>626</v>
      </c>
      <c r="C110" s="225">
        <f>VLOOKUP($A110,県産品需要額!$A$9:$P$115,12,FALSE)*HLOOKUP($A110,'3-2 統合中分類 投入係数表'!$C$3:$DE$121,119,FALSE)</f>
        <v>0</v>
      </c>
      <c r="D110" s="225">
        <v>0</v>
      </c>
      <c r="E110" s="225">
        <f t="shared" si="17"/>
        <v>0</v>
      </c>
      <c r="F110" s="225">
        <v>0</v>
      </c>
      <c r="G110" s="225">
        <f>VLOOKUP($A110,県産品需要額!$A$9:$P$115,15,FALSE)*HLOOKUP($A110,'3-2 統合中分類 投入係数表'!$C$3:$DE$121,119,FALSE)</f>
        <v>0</v>
      </c>
      <c r="H110" s="225">
        <v>0</v>
      </c>
      <c r="I110" s="225">
        <f t="shared" si="18"/>
        <v>0</v>
      </c>
      <c r="J110" s="225">
        <v>0</v>
      </c>
      <c r="K110" s="225">
        <f t="shared" si="19"/>
        <v>0</v>
      </c>
      <c r="L110" s="225">
        <f t="shared" si="20"/>
        <v>0</v>
      </c>
      <c r="M110" s="225">
        <f t="shared" si="21"/>
        <v>0</v>
      </c>
      <c r="N110" s="225">
        <f t="shared" si="22"/>
        <v>0</v>
      </c>
      <c r="O110" s="225">
        <v>0</v>
      </c>
      <c r="P110" s="225">
        <v>0</v>
      </c>
      <c r="Q110" s="225">
        <f t="shared" si="23"/>
        <v>0</v>
      </c>
      <c r="R110" s="225">
        <v>0</v>
      </c>
      <c r="S110" s="225">
        <f t="shared" si="24"/>
        <v>0</v>
      </c>
      <c r="T110" s="225">
        <f t="shared" si="25"/>
        <v>0</v>
      </c>
      <c r="U110" s="225">
        <f t="shared" si="26"/>
        <v>0</v>
      </c>
      <c r="V110" s="225">
        <f t="shared" si="27"/>
        <v>0</v>
      </c>
      <c r="W110" s="73">
        <v>0</v>
      </c>
      <c r="X110" s="225">
        <v>0</v>
      </c>
      <c r="Y110" s="225">
        <f t="shared" si="28"/>
        <v>0</v>
      </c>
      <c r="Z110" s="225">
        <f>Z$116*VLOOKUP($A110,'統合中分類 家計消費支出'!$A$5:$D$111,4,FALSE)</f>
        <v>0</v>
      </c>
      <c r="AA110" s="225">
        <v>0</v>
      </c>
      <c r="AB110" s="225">
        <v>0</v>
      </c>
      <c r="AC110" s="225">
        <f t="shared" si="29"/>
        <v>0</v>
      </c>
      <c r="AD110" s="225">
        <v>0</v>
      </c>
      <c r="AE110" s="225">
        <f t="shared" si="30"/>
        <v>0</v>
      </c>
      <c r="AF110" s="225">
        <f t="shared" si="31"/>
        <v>0</v>
      </c>
      <c r="AG110" s="225">
        <f t="shared" si="32"/>
        <v>0</v>
      </c>
      <c r="AH110" s="225">
        <f t="shared" si="33"/>
        <v>0</v>
      </c>
      <c r="AI110" s="270">
        <f>IF($AI$8=2015,1,VLOOKUP($A110,デフレータ!$A$5:$I$111,HLOOKUP($AI$8,デフレータ!$A$3:$I$112,110,FALSE),FALSE))</f>
        <v>1</v>
      </c>
      <c r="AJ110" s="270"/>
    </row>
    <row r="111" spans="1:36" s="97" customFormat="1">
      <c r="A111" s="451" t="s">
        <v>374</v>
      </c>
      <c r="B111" s="367" t="s">
        <v>627</v>
      </c>
      <c r="C111" s="225">
        <f>VLOOKUP($A111,県産品需要額!$A$9:$P$115,12,FALSE)*HLOOKUP($A111,'3-2 統合中分類 投入係数表'!$C$3:$DE$121,119,FALSE)</f>
        <v>0</v>
      </c>
      <c r="D111" s="225">
        <v>0</v>
      </c>
      <c r="E111" s="225">
        <f t="shared" si="17"/>
        <v>0</v>
      </c>
      <c r="F111" s="225">
        <v>0</v>
      </c>
      <c r="G111" s="225">
        <f>VLOOKUP($A111,県産品需要額!$A$9:$P$115,15,FALSE)*HLOOKUP($A111,'3-2 統合中分類 投入係数表'!$C$3:$DE$121,119,FALSE)</f>
        <v>0</v>
      </c>
      <c r="H111" s="225">
        <v>0</v>
      </c>
      <c r="I111" s="225">
        <f t="shared" si="18"/>
        <v>0</v>
      </c>
      <c r="J111" s="225">
        <v>0</v>
      </c>
      <c r="K111" s="225">
        <f t="shared" si="19"/>
        <v>0</v>
      </c>
      <c r="L111" s="225">
        <f t="shared" si="20"/>
        <v>0</v>
      </c>
      <c r="M111" s="225">
        <f t="shared" si="21"/>
        <v>0</v>
      </c>
      <c r="N111" s="225">
        <f t="shared" si="22"/>
        <v>0</v>
      </c>
      <c r="O111" s="225">
        <v>0</v>
      </c>
      <c r="P111" s="225">
        <v>0</v>
      </c>
      <c r="Q111" s="225">
        <f t="shared" si="23"/>
        <v>0</v>
      </c>
      <c r="R111" s="225">
        <v>0</v>
      </c>
      <c r="S111" s="225">
        <f t="shared" si="24"/>
        <v>0</v>
      </c>
      <c r="T111" s="225">
        <f t="shared" si="25"/>
        <v>0</v>
      </c>
      <c r="U111" s="225">
        <f t="shared" si="26"/>
        <v>0</v>
      </c>
      <c r="V111" s="225">
        <f t="shared" si="27"/>
        <v>0</v>
      </c>
      <c r="W111" s="73">
        <v>0</v>
      </c>
      <c r="X111" s="225">
        <v>0</v>
      </c>
      <c r="Y111" s="225">
        <f t="shared" si="28"/>
        <v>0</v>
      </c>
      <c r="Z111" s="225">
        <f>Z$116*VLOOKUP($A111,'統合中分類 家計消費支出'!$A$5:$D$111,4,FALSE)</f>
        <v>0</v>
      </c>
      <c r="AA111" s="225">
        <v>0</v>
      </c>
      <c r="AB111" s="225">
        <v>0</v>
      </c>
      <c r="AC111" s="225">
        <f t="shared" si="29"/>
        <v>0</v>
      </c>
      <c r="AD111" s="225">
        <v>0</v>
      </c>
      <c r="AE111" s="225">
        <f t="shared" si="30"/>
        <v>0</v>
      </c>
      <c r="AF111" s="225">
        <f t="shared" si="31"/>
        <v>0</v>
      </c>
      <c r="AG111" s="225">
        <f t="shared" si="32"/>
        <v>0</v>
      </c>
      <c r="AH111" s="225">
        <f t="shared" si="33"/>
        <v>0</v>
      </c>
      <c r="AI111" s="270">
        <f>IF($AI$8=2015,1,VLOOKUP($A111,デフレータ!$A$5:$I$111,HLOOKUP($AI$8,デフレータ!$A$3:$I$112,110,FALSE),FALSE))</f>
        <v>1</v>
      </c>
      <c r="AJ111" s="270"/>
    </row>
    <row r="112" spans="1:36" s="97" customFormat="1">
      <c r="A112" s="451" t="s">
        <v>375</v>
      </c>
      <c r="B112" s="367" t="s">
        <v>628</v>
      </c>
      <c r="C112" s="225">
        <f>VLOOKUP($A112,県産品需要額!$A$9:$P$115,12,FALSE)*HLOOKUP($A112,'3-2 統合中分類 投入係数表'!$C$3:$DE$121,119,FALSE)</f>
        <v>0</v>
      </c>
      <c r="D112" s="225">
        <v>0</v>
      </c>
      <c r="E112" s="225">
        <f t="shared" si="17"/>
        <v>0</v>
      </c>
      <c r="F112" s="225">
        <v>0</v>
      </c>
      <c r="G112" s="225">
        <f>VLOOKUP($A112,県産品需要額!$A$9:$P$115,15,FALSE)*HLOOKUP($A112,'3-2 統合中分類 投入係数表'!$C$3:$DE$121,119,FALSE)</f>
        <v>0</v>
      </c>
      <c r="H112" s="225">
        <v>0</v>
      </c>
      <c r="I112" s="225">
        <f t="shared" si="18"/>
        <v>0</v>
      </c>
      <c r="J112" s="225">
        <v>0</v>
      </c>
      <c r="K112" s="225">
        <f t="shared" si="19"/>
        <v>0</v>
      </c>
      <c r="L112" s="225">
        <f t="shared" si="20"/>
        <v>0</v>
      </c>
      <c r="M112" s="225">
        <f t="shared" si="21"/>
        <v>0</v>
      </c>
      <c r="N112" s="225">
        <f t="shared" si="22"/>
        <v>0</v>
      </c>
      <c r="O112" s="225">
        <v>0</v>
      </c>
      <c r="P112" s="225">
        <v>0</v>
      </c>
      <c r="Q112" s="225">
        <f t="shared" si="23"/>
        <v>0</v>
      </c>
      <c r="R112" s="225">
        <v>0</v>
      </c>
      <c r="S112" s="225">
        <f t="shared" si="24"/>
        <v>0</v>
      </c>
      <c r="T112" s="225">
        <f t="shared" si="25"/>
        <v>0</v>
      </c>
      <c r="U112" s="225">
        <f t="shared" si="26"/>
        <v>0</v>
      </c>
      <c r="V112" s="225">
        <f t="shared" si="27"/>
        <v>0</v>
      </c>
      <c r="W112" s="73">
        <v>0</v>
      </c>
      <c r="X112" s="225">
        <v>0</v>
      </c>
      <c r="Y112" s="225">
        <f t="shared" si="28"/>
        <v>0</v>
      </c>
      <c r="Z112" s="225">
        <f>Z$116*VLOOKUP($A112,'統合中分類 家計消費支出'!$A$5:$D$111,4,FALSE)</f>
        <v>0</v>
      </c>
      <c r="AA112" s="225">
        <v>0</v>
      </c>
      <c r="AB112" s="225">
        <v>0</v>
      </c>
      <c r="AC112" s="225">
        <f t="shared" si="29"/>
        <v>0</v>
      </c>
      <c r="AD112" s="225">
        <v>0</v>
      </c>
      <c r="AE112" s="225">
        <f t="shared" si="30"/>
        <v>0</v>
      </c>
      <c r="AF112" s="225">
        <f t="shared" si="31"/>
        <v>0</v>
      </c>
      <c r="AG112" s="225">
        <f t="shared" si="32"/>
        <v>0</v>
      </c>
      <c r="AH112" s="225">
        <f t="shared" si="33"/>
        <v>0</v>
      </c>
      <c r="AI112" s="270">
        <f>IF($AI$8=2015,1,VLOOKUP($A112,デフレータ!$A$5:$I$111,HLOOKUP($AI$8,デフレータ!$A$3:$I$112,110,FALSE),FALSE))</f>
        <v>1</v>
      </c>
      <c r="AJ112" s="270"/>
    </row>
    <row r="113" spans="1:36" s="97" customFormat="1">
      <c r="A113" s="451" t="s">
        <v>376</v>
      </c>
      <c r="B113" s="367" t="s">
        <v>629</v>
      </c>
      <c r="C113" s="225">
        <f>VLOOKUP($A113,県産品需要額!$A$9:$P$115,12,FALSE)*HLOOKUP($A113,'3-2 統合中分類 投入係数表'!$C$3:$DE$121,119,FALSE)</f>
        <v>0</v>
      </c>
      <c r="D113" s="225">
        <v>0</v>
      </c>
      <c r="E113" s="225">
        <f t="shared" si="17"/>
        <v>0</v>
      </c>
      <c r="F113" s="225">
        <v>0</v>
      </c>
      <c r="G113" s="225">
        <f>VLOOKUP($A113,県産品需要額!$A$9:$P$115,15,FALSE)*HLOOKUP($A113,'3-2 統合中分類 投入係数表'!$C$3:$DE$121,119,FALSE)</f>
        <v>0</v>
      </c>
      <c r="H113" s="225">
        <v>0</v>
      </c>
      <c r="I113" s="225">
        <f t="shared" si="18"/>
        <v>0</v>
      </c>
      <c r="J113" s="225">
        <v>0</v>
      </c>
      <c r="K113" s="225">
        <f t="shared" si="19"/>
        <v>0</v>
      </c>
      <c r="L113" s="225">
        <f t="shared" si="20"/>
        <v>0</v>
      </c>
      <c r="M113" s="225">
        <f t="shared" si="21"/>
        <v>0</v>
      </c>
      <c r="N113" s="225">
        <f t="shared" si="22"/>
        <v>0</v>
      </c>
      <c r="O113" s="225">
        <v>0</v>
      </c>
      <c r="P113" s="225">
        <v>0</v>
      </c>
      <c r="Q113" s="225">
        <f t="shared" si="23"/>
        <v>0</v>
      </c>
      <c r="R113" s="225">
        <v>0</v>
      </c>
      <c r="S113" s="225">
        <f t="shared" si="24"/>
        <v>0</v>
      </c>
      <c r="T113" s="225">
        <f t="shared" si="25"/>
        <v>0</v>
      </c>
      <c r="U113" s="225">
        <f t="shared" si="26"/>
        <v>0</v>
      </c>
      <c r="V113" s="225">
        <f t="shared" si="27"/>
        <v>0</v>
      </c>
      <c r="W113" s="73">
        <v>0</v>
      </c>
      <c r="X113" s="225">
        <v>0</v>
      </c>
      <c r="Y113" s="225">
        <f t="shared" si="28"/>
        <v>0</v>
      </c>
      <c r="Z113" s="225">
        <f>Z$116*VLOOKUP($A113,'統合中分類 家計消費支出'!$A$5:$D$111,4,FALSE)</f>
        <v>0</v>
      </c>
      <c r="AA113" s="225">
        <v>0</v>
      </c>
      <c r="AB113" s="225">
        <v>0</v>
      </c>
      <c r="AC113" s="225">
        <f t="shared" si="29"/>
        <v>0</v>
      </c>
      <c r="AD113" s="225">
        <v>0</v>
      </c>
      <c r="AE113" s="225">
        <f t="shared" si="30"/>
        <v>0</v>
      </c>
      <c r="AF113" s="225">
        <f t="shared" si="31"/>
        <v>0</v>
      </c>
      <c r="AG113" s="225">
        <f t="shared" si="32"/>
        <v>0</v>
      </c>
      <c r="AH113" s="225">
        <f t="shared" si="33"/>
        <v>0</v>
      </c>
      <c r="AI113" s="270">
        <f>IF($AI$8=2015,1,VLOOKUP($A113,デフレータ!$A$5:$I$111,HLOOKUP($AI$8,デフレータ!$A$3:$I$112,110,FALSE),FALSE))</f>
        <v>1</v>
      </c>
      <c r="AJ113" s="270"/>
    </row>
    <row r="114" spans="1:36" s="97" customFormat="1">
      <c r="A114" s="453" t="s">
        <v>377</v>
      </c>
      <c r="B114" s="365" t="s">
        <v>630</v>
      </c>
      <c r="C114" s="224">
        <f>VLOOKUP($A114,県産品需要額!$A$9:$P$115,12,FALSE)*HLOOKUP($A114,'3-2 統合中分類 投入係数表'!$C$3:$DE$121,119,FALSE)</f>
        <v>0</v>
      </c>
      <c r="D114" s="224">
        <v>0</v>
      </c>
      <c r="E114" s="224">
        <f t="shared" si="17"/>
        <v>0</v>
      </c>
      <c r="F114" s="224">
        <v>0</v>
      </c>
      <c r="G114" s="224">
        <f>VLOOKUP($A114,県産品需要額!$A$9:$P$115,15,FALSE)*HLOOKUP($A114,'3-2 統合中分類 投入係数表'!$C$3:$DE$121,119,FALSE)</f>
        <v>0</v>
      </c>
      <c r="H114" s="224">
        <v>0</v>
      </c>
      <c r="I114" s="224">
        <f t="shared" si="18"/>
        <v>0</v>
      </c>
      <c r="J114" s="224">
        <v>0</v>
      </c>
      <c r="K114" s="224">
        <f t="shared" si="19"/>
        <v>0</v>
      </c>
      <c r="L114" s="224">
        <f t="shared" si="20"/>
        <v>0</v>
      </c>
      <c r="M114" s="224">
        <f t="shared" si="21"/>
        <v>0</v>
      </c>
      <c r="N114" s="224">
        <f t="shared" si="22"/>
        <v>0</v>
      </c>
      <c r="O114" s="224">
        <v>0</v>
      </c>
      <c r="P114" s="224">
        <v>0</v>
      </c>
      <c r="Q114" s="224">
        <f t="shared" si="23"/>
        <v>0</v>
      </c>
      <c r="R114" s="224">
        <v>0</v>
      </c>
      <c r="S114" s="224">
        <f t="shared" si="24"/>
        <v>0</v>
      </c>
      <c r="T114" s="224">
        <f t="shared" si="25"/>
        <v>0</v>
      </c>
      <c r="U114" s="224">
        <f t="shared" si="26"/>
        <v>0</v>
      </c>
      <c r="V114" s="224">
        <f t="shared" si="27"/>
        <v>0</v>
      </c>
      <c r="W114" s="76">
        <v>0</v>
      </c>
      <c r="X114" s="224">
        <v>0</v>
      </c>
      <c r="Y114" s="224">
        <f t="shared" si="28"/>
        <v>0</v>
      </c>
      <c r="Z114" s="224">
        <f>Z$116*VLOOKUP($A114,'統合中分類 家計消費支出'!$A$5:$D$111,4,FALSE)</f>
        <v>0</v>
      </c>
      <c r="AA114" s="224">
        <v>0</v>
      </c>
      <c r="AB114" s="224">
        <v>0</v>
      </c>
      <c r="AC114" s="224">
        <f t="shared" si="29"/>
        <v>0</v>
      </c>
      <c r="AD114" s="224">
        <v>0</v>
      </c>
      <c r="AE114" s="224">
        <f t="shared" si="30"/>
        <v>0</v>
      </c>
      <c r="AF114" s="224">
        <f t="shared" si="31"/>
        <v>0</v>
      </c>
      <c r="AG114" s="224">
        <f t="shared" si="32"/>
        <v>0</v>
      </c>
      <c r="AH114" s="224">
        <f t="shared" si="33"/>
        <v>0</v>
      </c>
      <c r="AI114" s="273">
        <f>IF($AI$8=2015,1,VLOOKUP($A114,デフレータ!$A$5:$I$111,HLOOKUP($AI$8,デフレータ!$A$3:$I$112,110,FALSE),FALSE))</f>
        <v>1</v>
      </c>
      <c r="AJ114" s="273"/>
    </row>
    <row r="115" spans="1:36" s="97" customFormat="1">
      <c r="A115" s="454" t="s">
        <v>378</v>
      </c>
      <c r="B115" s="369" t="s">
        <v>631</v>
      </c>
      <c r="C115" s="227">
        <f>VLOOKUP($A115,県産品需要額!$A$9:$P$115,12,FALSE)*HLOOKUP($A115,'3-2 統合中分類 投入係数表'!$C$3:$DE$121,119,FALSE)</f>
        <v>0</v>
      </c>
      <c r="D115" s="227">
        <v>0</v>
      </c>
      <c r="E115" s="227">
        <f t="shared" si="17"/>
        <v>0</v>
      </c>
      <c r="F115" s="227">
        <v>0</v>
      </c>
      <c r="G115" s="227">
        <f>VLOOKUP($A115,県産品需要額!$A$9:$P$115,15,FALSE)*HLOOKUP($A115,'3-2 統合中分類 投入係数表'!$C$3:$DE$121,119,FALSE)</f>
        <v>0</v>
      </c>
      <c r="H115" s="227">
        <v>0</v>
      </c>
      <c r="I115" s="227">
        <f t="shared" si="18"/>
        <v>0</v>
      </c>
      <c r="J115" s="227">
        <v>0</v>
      </c>
      <c r="K115" s="227">
        <f t="shared" si="19"/>
        <v>0</v>
      </c>
      <c r="L115" s="227">
        <f t="shared" si="20"/>
        <v>0</v>
      </c>
      <c r="M115" s="227">
        <f t="shared" si="21"/>
        <v>0</v>
      </c>
      <c r="N115" s="227">
        <f t="shared" si="22"/>
        <v>0</v>
      </c>
      <c r="O115" s="227">
        <v>0</v>
      </c>
      <c r="P115" s="227">
        <v>0</v>
      </c>
      <c r="Q115" s="227">
        <f t="shared" si="23"/>
        <v>0</v>
      </c>
      <c r="R115" s="227">
        <v>0</v>
      </c>
      <c r="S115" s="227">
        <f t="shared" si="24"/>
        <v>0</v>
      </c>
      <c r="T115" s="227">
        <f t="shared" si="25"/>
        <v>0</v>
      </c>
      <c r="U115" s="227">
        <f t="shared" si="26"/>
        <v>0</v>
      </c>
      <c r="V115" s="227">
        <f t="shared" si="27"/>
        <v>0</v>
      </c>
      <c r="W115" s="77">
        <v>0</v>
      </c>
      <c r="X115" s="227">
        <v>0</v>
      </c>
      <c r="Y115" s="227">
        <f t="shared" si="28"/>
        <v>0</v>
      </c>
      <c r="Z115" s="227">
        <f>Z$116*VLOOKUP($A115,'統合中分類 家計消費支出'!$A$5:$D$111,4,FALSE)</f>
        <v>0</v>
      </c>
      <c r="AA115" s="227">
        <v>0</v>
      </c>
      <c r="AB115" s="227">
        <v>0</v>
      </c>
      <c r="AC115" s="227">
        <f t="shared" si="29"/>
        <v>0</v>
      </c>
      <c r="AD115" s="227">
        <v>0</v>
      </c>
      <c r="AE115" s="227">
        <f t="shared" si="30"/>
        <v>0</v>
      </c>
      <c r="AF115" s="227">
        <f t="shared" si="31"/>
        <v>0</v>
      </c>
      <c r="AG115" s="227">
        <f t="shared" si="32"/>
        <v>0</v>
      </c>
      <c r="AH115" s="227">
        <f t="shared" si="33"/>
        <v>0</v>
      </c>
      <c r="AI115" s="274">
        <f>IF($AI$8=2015,1,VLOOKUP($A115,デフレータ!$A$5:$I$111,HLOOKUP($AI$8,デフレータ!$A$3:$I$112,110,FALSE),FALSE))</f>
        <v>1</v>
      </c>
      <c r="AJ115" s="274"/>
    </row>
    <row r="116" spans="1:36" s="97" customFormat="1">
      <c r="A116" s="455" t="s">
        <v>379</v>
      </c>
      <c r="B116" s="94" t="s">
        <v>111</v>
      </c>
      <c r="C116" s="79">
        <f>SUM(C9:C115)</f>
        <v>0</v>
      </c>
      <c r="D116" s="79">
        <f t="shared" ref="D116:X116" si="34">SUM(D9:D115)</f>
        <v>0</v>
      </c>
      <c r="E116" s="79">
        <f t="shared" si="34"/>
        <v>0</v>
      </c>
      <c r="F116" s="79">
        <f t="shared" si="34"/>
        <v>0</v>
      </c>
      <c r="G116" s="79">
        <f t="shared" si="34"/>
        <v>0</v>
      </c>
      <c r="H116" s="79">
        <f t="shared" si="34"/>
        <v>0</v>
      </c>
      <c r="I116" s="79">
        <f t="shared" si="34"/>
        <v>0</v>
      </c>
      <c r="J116" s="79">
        <f t="shared" si="34"/>
        <v>0</v>
      </c>
      <c r="K116" s="79">
        <f t="shared" si="34"/>
        <v>0</v>
      </c>
      <c r="L116" s="79">
        <f>SUM(L9:L115)</f>
        <v>0</v>
      </c>
      <c r="M116" s="79">
        <f t="shared" si="34"/>
        <v>0</v>
      </c>
      <c r="N116" s="79">
        <f>SUM(N9:N115)</f>
        <v>0</v>
      </c>
      <c r="O116" s="79">
        <f t="shared" si="34"/>
        <v>0</v>
      </c>
      <c r="P116" s="79">
        <f t="shared" si="34"/>
        <v>0</v>
      </c>
      <c r="Q116" s="79">
        <f t="shared" si="34"/>
        <v>0</v>
      </c>
      <c r="R116" s="79">
        <f t="shared" si="34"/>
        <v>0</v>
      </c>
      <c r="S116" s="79">
        <f t="shared" si="34"/>
        <v>0</v>
      </c>
      <c r="T116" s="79">
        <f t="shared" si="34"/>
        <v>0</v>
      </c>
      <c r="U116" s="79">
        <f t="shared" si="34"/>
        <v>0</v>
      </c>
      <c r="V116" s="79">
        <f t="shared" si="34"/>
        <v>0</v>
      </c>
      <c r="W116" s="78">
        <f t="shared" si="34"/>
        <v>0</v>
      </c>
      <c r="X116" s="79">
        <f t="shared" si="34"/>
        <v>0</v>
      </c>
      <c r="Y116" s="79">
        <f>SUM(Y9:Y115)</f>
        <v>0</v>
      </c>
      <c r="Z116" s="79">
        <f>$Y$116*$AJ$116</f>
        <v>0</v>
      </c>
      <c r="AA116" s="79">
        <f t="shared" ref="AA116:AH116" si="35">SUM(AA9:AA115)</f>
        <v>0</v>
      </c>
      <c r="AB116" s="79">
        <f t="shared" si="35"/>
        <v>0</v>
      </c>
      <c r="AC116" s="79">
        <f t="shared" si="35"/>
        <v>0</v>
      </c>
      <c r="AD116" s="79">
        <f t="shared" si="35"/>
        <v>0</v>
      </c>
      <c r="AE116" s="79">
        <f t="shared" si="35"/>
        <v>0</v>
      </c>
      <c r="AF116" s="79">
        <f t="shared" si="35"/>
        <v>0</v>
      </c>
      <c r="AG116" s="79">
        <f t="shared" si="35"/>
        <v>0</v>
      </c>
      <c r="AH116" s="79">
        <f t="shared" si="35"/>
        <v>0</v>
      </c>
      <c r="AI116" s="275"/>
      <c r="AJ116" s="275">
        <f>HLOOKUP($AJ$8,消費転換率!$A$5:$H$9,5,FALSE)</f>
        <v>0.58944373401534522</v>
      </c>
    </row>
    <row r="117" spans="1:36" s="97" customFormat="1">
      <c r="A117" s="456" t="s">
        <v>380</v>
      </c>
      <c r="B117" s="371" t="s">
        <v>105</v>
      </c>
      <c r="C117" s="256"/>
      <c r="D117" s="244">
        <f t="array" ref="D117:D123">MMULT(A_V,C9:C115)</f>
        <v>0</v>
      </c>
      <c r="E117" s="256"/>
      <c r="F117" s="244">
        <f t="array" ref="F117:F123">MMULT(A_V,E9:E115)</f>
        <v>0</v>
      </c>
      <c r="G117" s="256"/>
      <c r="H117" s="244">
        <f t="array" ref="H117:H123">MMULT(A_V,G9:G115)</f>
        <v>0</v>
      </c>
      <c r="I117" s="256"/>
      <c r="J117" s="244">
        <f t="array" ref="J117:J123">MMULT(A_V,I9:I115)</f>
        <v>0</v>
      </c>
      <c r="K117" s="256"/>
      <c r="L117" s="244">
        <f t="shared" si="20"/>
        <v>0</v>
      </c>
      <c r="M117" s="256"/>
      <c r="N117" s="244">
        <f>SUM(F117,J117)</f>
        <v>0</v>
      </c>
      <c r="O117" s="256"/>
      <c r="P117" s="244">
        <f t="array" ref="P117:P123">MMULT(A_V,O9:O115)</f>
        <v>0</v>
      </c>
      <c r="Q117" s="256"/>
      <c r="R117" s="244">
        <f t="array" ref="R117:R123">MMULT(A_V,Q9:Q115)</f>
        <v>0</v>
      </c>
      <c r="S117" s="256"/>
      <c r="T117" s="244">
        <f t="shared" si="25"/>
        <v>0</v>
      </c>
      <c r="U117" s="256"/>
      <c r="V117" s="244">
        <f t="shared" si="27"/>
        <v>0</v>
      </c>
      <c r="W117" s="256"/>
      <c r="X117" s="256"/>
      <c r="Y117" s="256"/>
      <c r="Z117" s="256"/>
      <c r="AA117" s="256"/>
      <c r="AB117" s="244">
        <f t="array" ref="AB117:AB123">MMULT(A_V,AA9:AA115)</f>
        <v>0</v>
      </c>
      <c r="AC117" s="256"/>
      <c r="AD117" s="244">
        <f t="array" ref="AD117:AD123">MMULT(A_V,AC9:AC115)</f>
        <v>0</v>
      </c>
      <c r="AE117" s="256"/>
      <c r="AF117" s="244">
        <f t="shared" si="31"/>
        <v>0</v>
      </c>
      <c r="AG117" s="256"/>
      <c r="AH117" s="244">
        <f t="shared" si="33"/>
        <v>0</v>
      </c>
      <c r="AI117" s="256"/>
      <c r="AJ117" s="256"/>
    </row>
    <row r="118" spans="1:36" s="97" customFormat="1">
      <c r="A118" s="451" t="s">
        <v>409</v>
      </c>
      <c r="B118" s="367" t="s">
        <v>106</v>
      </c>
      <c r="C118" s="256"/>
      <c r="D118" s="225">
        <v>0</v>
      </c>
      <c r="E118" s="256"/>
      <c r="F118" s="225">
        <v>0</v>
      </c>
      <c r="G118" s="256"/>
      <c r="H118" s="225">
        <v>0</v>
      </c>
      <c r="I118" s="256"/>
      <c r="J118" s="225">
        <v>0</v>
      </c>
      <c r="K118" s="256"/>
      <c r="L118" s="225">
        <f t="shared" si="20"/>
        <v>0</v>
      </c>
      <c r="M118" s="256"/>
      <c r="N118" s="225">
        <f t="shared" si="22"/>
        <v>0</v>
      </c>
      <c r="O118" s="256"/>
      <c r="P118" s="225">
        <v>0</v>
      </c>
      <c r="Q118" s="256"/>
      <c r="R118" s="225">
        <v>0</v>
      </c>
      <c r="S118" s="256"/>
      <c r="T118" s="225">
        <f t="shared" si="25"/>
        <v>0</v>
      </c>
      <c r="U118" s="256"/>
      <c r="V118" s="225">
        <f t="shared" si="27"/>
        <v>0</v>
      </c>
      <c r="W118" s="256"/>
      <c r="X118" s="256"/>
      <c r="Y118" s="256"/>
      <c r="Z118" s="256"/>
      <c r="AA118" s="256"/>
      <c r="AB118" s="225">
        <v>0</v>
      </c>
      <c r="AC118" s="256"/>
      <c r="AD118" s="225">
        <v>0</v>
      </c>
      <c r="AE118" s="256"/>
      <c r="AF118" s="225">
        <f t="shared" si="31"/>
        <v>0</v>
      </c>
      <c r="AG118" s="256"/>
      <c r="AH118" s="225">
        <f t="shared" si="33"/>
        <v>0</v>
      </c>
      <c r="AI118" s="256"/>
      <c r="AJ118" s="256"/>
    </row>
    <row r="119" spans="1:36" s="97" customFormat="1">
      <c r="A119" s="451" t="s">
        <v>410</v>
      </c>
      <c r="B119" s="367" t="s">
        <v>107</v>
      </c>
      <c r="C119" s="256"/>
      <c r="D119" s="225">
        <v>0</v>
      </c>
      <c r="E119" s="256"/>
      <c r="F119" s="225">
        <v>0</v>
      </c>
      <c r="G119" s="256"/>
      <c r="H119" s="225">
        <v>0</v>
      </c>
      <c r="I119" s="256"/>
      <c r="J119" s="225">
        <v>0</v>
      </c>
      <c r="K119" s="256"/>
      <c r="L119" s="225">
        <f t="shared" si="20"/>
        <v>0</v>
      </c>
      <c r="M119" s="256"/>
      <c r="N119" s="225">
        <f t="shared" si="22"/>
        <v>0</v>
      </c>
      <c r="O119" s="256"/>
      <c r="P119" s="225">
        <v>0</v>
      </c>
      <c r="Q119" s="256"/>
      <c r="R119" s="225">
        <v>0</v>
      </c>
      <c r="S119" s="256"/>
      <c r="T119" s="225">
        <f t="shared" si="25"/>
        <v>0</v>
      </c>
      <c r="U119" s="256"/>
      <c r="V119" s="225">
        <f t="shared" si="27"/>
        <v>0</v>
      </c>
      <c r="W119" s="256"/>
      <c r="X119" s="256"/>
      <c r="Y119" s="256"/>
      <c r="Z119" s="256"/>
      <c r="AA119" s="256"/>
      <c r="AB119" s="225">
        <v>0</v>
      </c>
      <c r="AC119" s="256"/>
      <c r="AD119" s="225">
        <v>0</v>
      </c>
      <c r="AE119" s="256"/>
      <c r="AF119" s="225">
        <f t="shared" si="31"/>
        <v>0</v>
      </c>
      <c r="AG119" s="256"/>
      <c r="AH119" s="225">
        <f t="shared" si="33"/>
        <v>0</v>
      </c>
      <c r="AI119" s="256"/>
      <c r="AJ119" s="256"/>
    </row>
    <row r="120" spans="1:36" s="97" customFormat="1">
      <c r="A120" s="451" t="s">
        <v>411</v>
      </c>
      <c r="B120" s="367" t="s">
        <v>108</v>
      </c>
      <c r="C120" s="256"/>
      <c r="D120" s="225">
        <v>0</v>
      </c>
      <c r="E120" s="256"/>
      <c r="F120" s="225">
        <v>0</v>
      </c>
      <c r="G120" s="256"/>
      <c r="H120" s="225">
        <v>0</v>
      </c>
      <c r="I120" s="256"/>
      <c r="J120" s="225">
        <v>0</v>
      </c>
      <c r="K120" s="256"/>
      <c r="L120" s="225">
        <f t="shared" si="20"/>
        <v>0</v>
      </c>
      <c r="M120" s="256"/>
      <c r="N120" s="225">
        <f t="shared" si="22"/>
        <v>0</v>
      </c>
      <c r="O120" s="256"/>
      <c r="P120" s="225">
        <v>0</v>
      </c>
      <c r="Q120" s="256"/>
      <c r="R120" s="225">
        <v>0</v>
      </c>
      <c r="S120" s="256"/>
      <c r="T120" s="225">
        <f t="shared" si="25"/>
        <v>0</v>
      </c>
      <c r="U120" s="256"/>
      <c r="V120" s="225">
        <f t="shared" si="27"/>
        <v>0</v>
      </c>
      <c r="W120" s="256"/>
      <c r="X120" s="256"/>
      <c r="Y120" s="256"/>
      <c r="Z120" s="256"/>
      <c r="AA120" s="256"/>
      <c r="AB120" s="225">
        <v>0</v>
      </c>
      <c r="AC120" s="256"/>
      <c r="AD120" s="225">
        <v>0</v>
      </c>
      <c r="AE120" s="256"/>
      <c r="AF120" s="225">
        <f t="shared" si="31"/>
        <v>0</v>
      </c>
      <c r="AG120" s="256"/>
      <c r="AH120" s="225">
        <f t="shared" si="33"/>
        <v>0</v>
      </c>
      <c r="AI120" s="256"/>
      <c r="AJ120" s="256"/>
    </row>
    <row r="121" spans="1:36" s="97" customFormat="1">
      <c r="A121" s="452" t="s">
        <v>412</v>
      </c>
      <c r="B121" s="370" t="s">
        <v>109</v>
      </c>
      <c r="C121" s="256"/>
      <c r="D121" s="226">
        <v>0</v>
      </c>
      <c r="E121" s="256"/>
      <c r="F121" s="226">
        <v>0</v>
      </c>
      <c r="G121" s="256"/>
      <c r="H121" s="226">
        <v>0</v>
      </c>
      <c r="I121" s="256"/>
      <c r="J121" s="226">
        <v>0</v>
      </c>
      <c r="K121" s="256"/>
      <c r="L121" s="226">
        <f t="shared" si="20"/>
        <v>0</v>
      </c>
      <c r="M121" s="256"/>
      <c r="N121" s="226">
        <f t="shared" si="22"/>
        <v>0</v>
      </c>
      <c r="O121" s="256"/>
      <c r="P121" s="226">
        <v>0</v>
      </c>
      <c r="Q121" s="256"/>
      <c r="R121" s="226">
        <v>0</v>
      </c>
      <c r="S121" s="256"/>
      <c r="T121" s="226">
        <f t="shared" si="25"/>
        <v>0</v>
      </c>
      <c r="U121" s="256"/>
      <c r="V121" s="226">
        <f t="shared" si="27"/>
        <v>0</v>
      </c>
      <c r="W121" s="256"/>
      <c r="X121" s="256"/>
      <c r="Y121" s="256"/>
      <c r="Z121" s="256"/>
      <c r="AA121" s="256"/>
      <c r="AB121" s="226">
        <v>0</v>
      </c>
      <c r="AC121" s="256"/>
      <c r="AD121" s="226">
        <v>0</v>
      </c>
      <c r="AE121" s="256"/>
      <c r="AF121" s="226">
        <f t="shared" si="31"/>
        <v>0</v>
      </c>
      <c r="AG121" s="256"/>
      <c r="AH121" s="226">
        <f t="shared" si="33"/>
        <v>0</v>
      </c>
      <c r="AI121" s="256"/>
      <c r="AJ121" s="256"/>
    </row>
    <row r="122" spans="1:36" s="97" customFormat="1">
      <c r="A122" s="451" t="s">
        <v>413</v>
      </c>
      <c r="B122" s="367" t="s">
        <v>414</v>
      </c>
      <c r="C122" s="256"/>
      <c r="D122" s="225">
        <v>0</v>
      </c>
      <c r="E122" s="256"/>
      <c r="F122" s="225">
        <v>0</v>
      </c>
      <c r="G122" s="256"/>
      <c r="H122" s="225">
        <v>0</v>
      </c>
      <c r="I122" s="256"/>
      <c r="J122" s="225">
        <v>0</v>
      </c>
      <c r="K122" s="256"/>
      <c r="L122" s="225">
        <f t="shared" si="20"/>
        <v>0</v>
      </c>
      <c r="M122" s="256"/>
      <c r="N122" s="225">
        <f t="shared" si="22"/>
        <v>0</v>
      </c>
      <c r="O122" s="256"/>
      <c r="P122" s="225">
        <v>0</v>
      </c>
      <c r="Q122" s="256"/>
      <c r="R122" s="225">
        <v>0</v>
      </c>
      <c r="S122" s="256"/>
      <c r="T122" s="225">
        <f t="shared" si="25"/>
        <v>0</v>
      </c>
      <c r="U122" s="256"/>
      <c r="V122" s="225">
        <f t="shared" si="27"/>
        <v>0</v>
      </c>
      <c r="W122" s="256"/>
      <c r="X122" s="256"/>
      <c r="Y122" s="256"/>
      <c r="Z122" s="256"/>
      <c r="AA122" s="256"/>
      <c r="AB122" s="225">
        <v>0</v>
      </c>
      <c r="AC122" s="256"/>
      <c r="AD122" s="225">
        <v>0</v>
      </c>
      <c r="AE122" s="256"/>
      <c r="AF122" s="225">
        <f t="shared" si="31"/>
        <v>0</v>
      </c>
      <c r="AG122" s="256"/>
      <c r="AH122" s="225">
        <f t="shared" si="33"/>
        <v>0</v>
      </c>
      <c r="AI122" s="256"/>
      <c r="AJ122" s="256"/>
    </row>
    <row r="123" spans="1:36" s="97" customFormat="1">
      <c r="A123" s="454" t="s">
        <v>415</v>
      </c>
      <c r="B123" s="369" t="s">
        <v>110</v>
      </c>
      <c r="C123" s="256"/>
      <c r="D123" s="227">
        <v>0</v>
      </c>
      <c r="E123" s="256"/>
      <c r="F123" s="227">
        <v>0</v>
      </c>
      <c r="G123" s="256"/>
      <c r="H123" s="227">
        <v>0</v>
      </c>
      <c r="I123" s="256"/>
      <c r="J123" s="227">
        <v>0</v>
      </c>
      <c r="K123" s="256"/>
      <c r="L123" s="227">
        <f t="shared" si="20"/>
        <v>0</v>
      </c>
      <c r="M123" s="256"/>
      <c r="N123" s="227">
        <f>SUM(F123,J123)</f>
        <v>0</v>
      </c>
      <c r="O123" s="256"/>
      <c r="P123" s="227">
        <v>0</v>
      </c>
      <c r="Q123" s="256"/>
      <c r="R123" s="227">
        <v>0</v>
      </c>
      <c r="S123" s="256"/>
      <c r="T123" s="227">
        <f t="shared" si="25"/>
        <v>0</v>
      </c>
      <c r="U123" s="256"/>
      <c r="V123" s="227">
        <f t="shared" si="27"/>
        <v>0</v>
      </c>
      <c r="W123" s="256"/>
      <c r="X123" s="256"/>
      <c r="Y123" s="256"/>
      <c r="Z123" s="256"/>
      <c r="AA123" s="256"/>
      <c r="AB123" s="227">
        <v>0</v>
      </c>
      <c r="AC123" s="256"/>
      <c r="AD123" s="227">
        <v>0</v>
      </c>
      <c r="AE123" s="256"/>
      <c r="AF123" s="227">
        <f t="shared" si="31"/>
        <v>0</v>
      </c>
      <c r="AG123" s="256"/>
      <c r="AH123" s="227">
        <f t="shared" si="33"/>
        <v>0</v>
      </c>
      <c r="AI123" s="256"/>
      <c r="AJ123" s="256"/>
    </row>
    <row r="124" spans="1:36" s="97" customFormat="1">
      <c r="A124" s="455" t="s">
        <v>416</v>
      </c>
      <c r="B124" s="94" t="s">
        <v>104</v>
      </c>
      <c r="C124" s="256"/>
      <c r="D124" s="79">
        <f>SUM(D117:D123)</f>
        <v>0</v>
      </c>
      <c r="E124" s="256"/>
      <c r="F124" s="79">
        <f>SUM(F117:F123)</f>
        <v>0</v>
      </c>
      <c r="G124" s="256"/>
      <c r="H124" s="79">
        <f>SUM(H117:H123)</f>
        <v>0</v>
      </c>
      <c r="I124" s="256"/>
      <c r="J124" s="79">
        <f>SUM(J117:J123)</f>
        <v>0</v>
      </c>
      <c r="K124" s="256"/>
      <c r="L124" s="79">
        <f>SUM(L117:L123)</f>
        <v>0</v>
      </c>
      <c r="M124" s="256"/>
      <c r="N124" s="79">
        <f>SUM(N117:N123)</f>
        <v>0</v>
      </c>
      <c r="O124" s="256"/>
      <c r="P124" s="79">
        <f>SUM(P117:P123)</f>
        <v>0</v>
      </c>
      <c r="Q124" s="256"/>
      <c r="R124" s="79">
        <f>SUM(R117:R123)</f>
        <v>0</v>
      </c>
      <c r="S124" s="256"/>
      <c r="T124" s="79">
        <f>SUM(T117:T123)</f>
        <v>0</v>
      </c>
      <c r="U124" s="256"/>
      <c r="V124" s="79">
        <f>SUM(V117:V123)</f>
        <v>0</v>
      </c>
      <c r="W124" s="256"/>
      <c r="X124" s="256"/>
      <c r="Y124" s="256"/>
      <c r="Z124" s="256"/>
      <c r="AA124" s="256"/>
      <c r="AB124" s="79">
        <f>SUM(AB117:AB123)</f>
        <v>0</v>
      </c>
      <c r="AC124" s="256"/>
      <c r="AD124" s="79">
        <f>SUM(AD117:AD123)</f>
        <v>0</v>
      </c>
      <c r="AE124" s="256"/>
      <c r="AF124" s="79">
        <f>SUM(AF117:AF123)</f>
        <v>0</v>
      </c>
      <c r="AG124" s="256"/>
      <c r="AH124" s="79">
        <f>SUM(AH117:AH123)</f>
        <v>0</v>
      </c>
      <c r="AI124" s="256"/>
      <c r="AJ124" s="256"/>
    </row>
    <row r="125" spans="1:36" s="97" customFormat="1">
      <c r="A125" s="455" t="s">
        <v>390</v>
      </c>
      <c r="B125" s="94" t="s">
        <v>157</v>
      </c>
      <c r="C125" s="256"/>
      <c r="D125" s="79">
        <f>SUM(D116,D124)</f>
        <v>0</v>
      </c>
      <c r="E125" s="256"/>
      <c r="F125" s="79">
        <f>SUM(F116,F124)</f>
        <v>0</v>
      </c>
      <c r="G125" s="256"/>
      <c r="H125" s="79">
        <f>SUM(H116,H124)</f>
        <v>0</v>
      </c>
      <c r="I125" s="256"/>
      <c r="J125" s="79">
        <f>SUM(J116,J124)</f>
        <v>0</v>
      </c>
      <c r="K125" s="256"/>
      <c r="L125" s="79">
        <f>SUM(L116,L124)</f>
        <v>0</v>
      </c>
      <c r="M125" s="256"/>
      <c r="N125" s="79">
        <f>SUM(N116,N124)</f>
        <v>0</v>
      </c>
      <c r="O125" s="256"/>
      <c r="P125" s="79">
        <f>SUM(P116,P124)</f>
        <v>0</v>
      </c>
      <c r="Q125" s="256"/>
      <c r="R125" s="79">
        <f>SUM(R116,R124)</f>
        <v>0</v>
      </c>
      <c r="S125" s="256"/>
      <c r="T125" s="79">
        <f>SUM(T116,T124)</f>
        <v>0</v>
      </c>
      <c r="U125" s="256"/>
      <c r="V125" s="79">
        <f>SUM(V116,V124)</f>
        <v>0</v>
      </c>
      <c r="W125" s="256"/>
      <c r="X125" s="256"/>
      <c r="Y125" s="256"/>
      <c r="Z125" s="256"/>
      <c r="AA125" s="256"/>
      <c r="AB125" s="79">
        <f>SUM(AB116,AB124)</f>
        <v>0</v>
      </c>
      <c r="AC125" s="256"/>
      <c r="AD125" s="79">
        <f>SUM(AD116,AD124)</f>
        <v>0</v>
      </c>
      <c r="AE125" s="256"/>
      <c r="AF125" s="79">
        <f>SUM(AF116,AF124)</f>
        <v>0</v>
      </c>
      <c r="AG125" s="256"/>
      <c r="AH125" s="79">
        <f>SUM(AH116,AH124)</f>
        <v>0</v>
      </c>
      <c r="AI125" s="256"/>
      <c r="AJ125" s="256"/>
    </row>
    <row r="126" spans="1:36" s="97" customFormat="1">
      <c r="A126" s="457"/>
      <c r="B126" s="176"/>
      <c r="C126" s="3" t="s">
        <v>232</v>
      </c>
      <c r="D126" s="74"/>
      <c r="F126" s="74"/>
      <c r="H126" s="74"/>
      <c r="J126" s="74"/>
      <c r="K126" s="3" t="s">
        <v>232</v>
      </c>
      <c r="L126" s="74"/>
      <c r="N126" s="74"/>
      <c r="P126" s="74"/>
      <c r="R126" s="74"/>
      <c r="S126" s="3" t="s">
        <v>232</v>
      </c>
      <c r="T126" s="74"/>
      <c r="V126" s="74"/>
      <c r="AA126" s="3" t="s">
        <v>232</v>
      </c>
      <c r="AB126" s="74"/>
      <c r="AD126" s="74"/>
      <c r="AF126" s="74"/>
      <c r="AH126" s="74"/>
    </row>
    <row r="127" spans="1:36">
      <c r="A127" s="458">
        <v>1</v>
      </c>
      <c r="B127" s="111">
        <v>2</v>
      </c>
      <c r="C127" s="111">
        <v>3</v>
      </c>
      <c r="D127" s="111">
        <v>4</v>
      </c>
      <c r="E127" s="111">
        <v>5</v>
      </c>
      <c r="F127" s="111">
        <v>6</v>
      </c>
      <c r="G127" s="111">
        <v>7</v>
      </c>
      <c r="H127" s="111">
        <v>8</v>
      </c>
      <c r="I127" s="111">
        <v>9</v>
      </c>
      <c r="J127" s="111">
        <v>10</v>
      </c>
      <c r="K127" s="111">
        <v>11</v>
      </c>
      <c r="L127" s="111">
        <v>12</v>
      </c>
      <c r="M127" s="112">
        <v>13</v>
      </c>
      <c r="N127" s="112">
        <v>14</v>
      </c>
      <c r="O127" s="111">
        <v>15</v>
      </c>
      <c r="P127" s="111">
        <v>16</v>
      </c>
      <c r="Q127" s="112">
        <v>17</v>
      </c>
      <c r="R127" s="112">
        <v>18</v>
      </c>
      <c r="S127" s="111">
        <v>19</v>
      </c>
      <c r="T127" s="111">
        <v>20</v>
      </c>
      <c r="U127" s="112">
        <v>21</v>
      </c>
      <c r="V127" s="112">
        <v>22</v>
      </c>
      <c r="W127" s="111">
        <v>23</v>
      </c>
      <c r="X127" s="111">
        <v>24</v>
      </c>
      <c r="Y127" s="111">
        <v>25</v>
      </c>
      <c r="Z127" s="111">
        <v>26</v>
      </c>
      <c r="AA127" s="111">
        <v>27</v>
      </c>
      <c r="AB127" s="111">
        <v>28</v>
      </c>
      <c r="AC127" s="112">
        <v>29</v>
      </c>
      <c r="AD127" s="112">
        <v>30</v>
      </c>
      <c r="AE127" s="111">
        <v>31</v>
      </c>
      <c r="AF127" s="111">
        <v>32</v>
      </c>
      <c r="AG127" s="112">
        <v>33</v>
      </c>
      <c r="AH127" s="112">
        <v>34</v>
      </c>
    </row>
  </sheetData>
  <mergeCells count="26">
    <mergeCell ref="AA3:AH3"/>
    <mergeCell ref="M6:N6"/>
    <mergeCell ref="C5:F5"/>
    <mergeCell ref="C6:D6"/>
    <mergeCell ref="E6:F6"/>
    <mergeCell ref="W6:Y6"/>
    <mergeCell ref="K6:L6"/>
    <mergeCell ref="Q6:R6"/>
    <mergeCell ref="O5:R5"/>
    <mergeCell ref="C3:J3"/>
    <mergeCell ref="K3:R3"/>
    <mergeCell ref="S3:Z3"/>
    <mergeCell ref="S6:T6"/>
    <mergeCell ref="U6:V6"/>
    <mergeCell ref="S5:V5"/>
    <mergeCell ref="G6:H6"/>
    <mergeCell ref="I6:J6"/>
    <mergeCell ref="G5:J5"/>
    <mergeCell ref="O6:P6"/>
    <mergeCell ref="K5:N5"/>
    <mergeCell ref="AE5:AH5"/>
    <mergeCell ref="AE6:AF6"/>
    <mergeCell ref="AG6:AH6"/>
    <mergeCell ref="AA5:AD5"/>
    <mergeCell ref="AA6:AB6"/>
    <mergeCell ref="AC6:AD6"/>
  </mergeCells>
  <phoneticPr fontId="3"/>
  <pageMargins left="0.98425196850393704" right="0.98425196850393704" top="0.98425196850393704" bottom="0.98425196850393704" header="0.78740157480314965" footer="0.78740157480314965"/>
  <pageSetup paperSize="9" scale="43" fitToWidth="0" orientation="portrait" cellComments="asDisplayed" r:id="rId1"/>
  <headerFooter scaleWithDoc="0">
    <oddHeader>&amp;L&amp;A</oddHeader>
    <oddFooter>&amp;R&amp;F&amp;A</oddFooter>
  </headerFooter>
  <colBreaks count="3" manualBreakCount="3">
    <brk id="10" max="1048575" man="1"/>
    <brk id="18" max="1048575" man="1"/>
    <brk id="26" max="1048575" man="1"/>
  </colBreaks>
  <ignoredErrors>
    <ignoredError sqref="T116 V116 AF116 AH11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J118"/>
  <sheetViews>
    <sheetView view="pageBreakPreview" zoomScaleNormal="100" zoomScaleSheetLayoutView="100" workbookViewId="0">
      <pane xSplit="6" ySplit="7" topLeftCell="G8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ColWidth="9.140625" defaultRowHeight="13.5"/>
  <cols>
    <col min="1" max="1" width="4.28515625" style="193" bestFit="1" customWidth="1"/>
    <col min="2" max="2" width="10.7109375" style="3" customWidth="1"/>
    <col min="3" max="3" width="4.28515625" style="193" bestFit="1" customWidth="1"/>
    <col min="4" max="4" width="15.7109375" style="3" customWidth="1"/>
    <col min="5" max="5" width="5.28515625" style="193" bestFit="1" customWidth="1"/>
    <col min="6" max="6" width="20.7109375" style="3" customWidth="1"/>
    <col min="7" max="57" width="10" style="3" customWidth="1"/>
    <col min="58" max="78" width="9.140625" style="3" hidden="1" customWidth="1"/>
    <col min="79" max="88" width="12.7109375" style="3" customWidth="1"/>
    <col min="89" max="16384" width="9.140625" style="3"/>
  </cols>
  <sheetData>
    <row r="1" spans="1:88" s="101" customFormat="1" ht="15">
      <c r="A1" s="114"/>
      <c r="C1" s="114"/>
      <c r="E1" s="114"/>
      <c r="G1" s="115" t="str">
        <f>与件データ!$A$1</f>
        <v>平成２７年（２０１５年）岐阜県産業連関表による経済波及効果分析システム（Ripple2022）</v>
      </c>
    </row>
    <row r="2" spans="1:88" s="101" customFormat="1" ht="15">
      <c r="A2" s="114"/>
      <c r="C2" s="114"/>
      <c r="E2" s="114"/>
      <c r="G2" s="115" t="s">
        <v>667</v>
      </c>
    </row>
    <row r="3" spans="1:88">
      <c r="G3" s="538" t="str">
        <f>IF(与件データ!$D$2="","分析テーマ名未入力",CONCATENATE(与件データ!$C$2,与件データ!$D$2))</f>
        <v>分析テーマ名未入力</v>
      </c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8" t="str">
        <f>IF(与件データ!$D$2="","分析テーマ名未入力",CONCATENATE(与件データ!$C$2,与件データ!$D$2))</f>
        <v>分析テーマ名未入力</v>
      </c>
      <c r="S3" s="539"/>
      <c r="T3" s="539"/>
      <c r="U3" s="539"/>
      <c r="V3" s="539"/>
      <c r="W3" s="539"/>
      <c r="X3" s="539"/>
      <c r="Y3" s="539"/>
      <c r="Z3" s="539"/>
      <c r="AA3" s="539"/>
      <c r="AB3" s="538" t="str">
        <f>IF(与件データ!$D$2="","分析テーマ名未入力",CONCATENATE(与件データ!$C$2,与件データ!$D$2))</f>
        <v>分析テーマ名未入力</v>
      </c>
      <c r="AC3" s="539"/>
      <c r="AD3" s="539"/>
      <c r="AE3" s="539"/>
      <c r="AF3" s="539"/>
      <c r="AG3" s="539"/>
      <c r="AH3" s="539"/>
      <c r="AI3" s="539"/>
      <c r="AJ3" s="539"/>
      <c r="AK3" s="539"/>
      <c r="AL3" s="538" t="str">
        <f>IF(与件データ!$D$2="","分析テーマ名未入力",CONCATENATE(与件データ!$C$2,与件データ!$D$2))</f>
        <v>分析テーマ名未入力</v>
      </c>
      <c r="AM3" s="539"/>
      <c r="AN3" s="539"/>
      <c r="AO3" s="539"/>
      <c r="AP3" s="539"/>
      <c r="AQ3" s="539"/>
      <c r="AR3" s="539"/>
      <c r="AS3" s="539"/>
      <c r="AT3" s="539"/>
      <c r="AU3" s="539"/>
      <c r="AV3" s="538" t="str">
        <f>IF(与件データ!$D$2="","分析テーマ名未入力",CONCATENATE(与件データ!$C$2,与件データ!$D$2))</f>
        <v>分析テーマ名未入力</v>
      </c>
      <c r="AW3" s="539"/>
      <c r="AX3" s="539"/>
      <c r="AY3" s="539"/>
      <c r="AZ3" s="539"/>
      <c r="BA3" s="539"/>
      <c r="BB3" s="539"/>
      <c r="BC3" s="539"/>
      <c r="BD3" s="539"/>
      <c r="BE3" s="539"/>
    </row>
    <row r="4" spans="1:88">
      <c r="Q4" s="6" t="s">
        <v>141</v>
      </c>
      <c r="AA4" s="6" t="s">
        <v>141</v>
      </c>
      <c r="AK4" s="6" t="s">
        <v>141</v>
      </c>
      <c r="AU4" s="6" t="s">
        <v>141</v>
      </c>
      <c r="BE4" s="6" t="s">
        <v>141</v>
      </c>
    </row>
    <row r="5" spans="1:88">
      <c r="A5" s="559" t="s">
        <v>190</v>
      </c>
      <c r="B5" s="560"/>
      <c r="C5" s="559" t="s">
        <v>526</v>
      </c>
      <c r="D5" s="560"/>
      <c r="E5" s="559" t="s">
        <v>672</v>
      </c>
      <c r="F5" s="560"/>
      <c r="G5" s="148" t="s">
        <v>125</v>
      </c>
      <c r="H5" s="149" t="s">
        <v>92</v>
      </c>
      <c r="I5" s="150"/>
      <c r="J5" s="150"/>
      <c r="K5" s="150"/>
      <c r="L5" s="150"/>
      <c r="M5" s="150"/>
      <c r="N5" s="150"/>
      <c r="O5" s="150"/>
      <c r="P5" s="150"/>
      <c r="Q5" s="151"/>
      <c r="R5" s="149" t="s">
        <v>162</v>
      </c>
      <c r="S5" s="150"/>
      <c r="T5" s="150"/>
      <c r="U5" s="150"/>
      <c r="V5" s="150"/>
      <c r="W5" s="150"/>
      <c r="X5" s="150"/>
      <c r="Y5" s="150"/>
      <c r="Z5" s="150"/>
      <c r="AA5" s="151"/>
      <c r="AB5" s="149" t="s">
        <v>189</v>
      </c>
      <c r="AC5" s="150"/>
      <c r="AD5" s="150"/>
      <c r="AE5" s="150"/>
      <c r="AF5" s="150"/>
      <c r="AG5" s="150"/>
      <c r="AH5" s="150"/>
      <c r="AI5" s="150"/>
      <c r="AJ5" s="150"/>
      <c r="AK5" s="151"/>
      <c r="AL5" s="149" t="s">
        <v>163</v>
      </c>
      <c r="AM5" s="150"/>
      <c r="AN5" s="150"/>
      <c r="AO5" s="150"/>
      <c r="AP5" s="150"/>
      <c r="AQ5" s="150"/>
      <c r="AR5" s="150"/>
      <c r="AS5" s="150"/>
      <c r="AT5" s="150"/>
      <c r="AU5" s="151"/>
      <c r="AV5" s="149" t="s">
        <v>164</v>
      </c>
      <c r="AW5" s="150"/>
      <c r="AX5" s="150"/>
      <c r="AY5" s="150"/>
      <c r="AZ5" s="150"/>
      <c r="BA5" s="150"/>
      <c r="BB5" s="150"/>
      <c r="BC5" s="150"/>
      <c r="BD5" s="150"/>
      <c r="BE5" s="151"/>
      <c r="CA5" s="3" t="s">
        <v>205</v>
      </c>
    </row>
    <row r="6" spans="1:88" s="110" customFormat="1">
      <c r="A6" s="561"/>
      <c r="B6" s="562"/>
      <c r="C6" s="561"/>
      <c r="D6" s="562"/>
      <c r="E6" s="561"/>
      <c r="F6" s="562"/>
      <c r="G6" s="152"/>
      <c r="H6" s="126" t="s">
        <v>379</v>
      </c>
      <c r="I6" s="126" t="s">
        <v>380</v>
      </c>
      <c r="J6" s="126" t="s">
        <v>409</v>
      </c>
      <c r="K6" s="126" t="s">
        <v>410</v>
      </c>
      <c r="L6" s="126" t="s">
        <v>411</v>
      </c>
      <c r="M6" s="126" t="s">
        <v>412</v>
      </c>
      <c r="N6" s="126" t="s">
        <v>413</v>
      </c>
      <c r="O6" s="126" t="s">
        <v>415</v>
      </c>
      <c r="P6" s="126" t="s">
        <v>416</v>
      </c>
      <c r="Q6" s="126" t="s">
        <v>390</v>
      </c>
      <c r="R6" s="126" t="s">
        <v>379</v>
      </c>
      <c r="S6" s="126" t="s">
        <v>380</v>
      </c>
      <c r="T6" s="126" t="s">
        <v>409</v>
      </c>
      <c r="U6" s="126" t="s">
        <v>410</v>
      </c>
      <c r="V6" s="126" t="s">
        <v>411</v>
      </c>
      <c r="W6" s="126" t="s">
        <v>412</v>
      </c>
      <c r="X6" s="126" t="s">
        <v>413</v>
      </c>
      <c r="Y6" s="126" t="s">
        <v>415</v>
      </c>
      <c r="Z6" s="126" t="s">
        <v>416</v>
      </c>
      <c r="AA6" s="126" t="s">
        <v>390</v>
      </c>
      <c r="AB6" s="126" t="s">
        <v>379</v>
      </c>
      <c r="AC6" s="126" t="s">
        <v>380</v>
      </c>
      <c r="AD6" s="126" t="s">
        <v>409</v>
      </c>
      <c r="AE6" s="126" t="s">
        <v>410</v>
      </c>
      <c r="AF6" s="126" t="s">
        <v>411</v>
      </c>
      <c r="AG6" s="126" t="s">
        <v>412</v>
      </c>
      <c r="AH6" s="126" t="s">
        <v>413</v>
      </c>
      <c r="AI6" s="126" t="s">
        <v>415</v>
      </c>
      <c r="AJ6" s="126" t="s">
        <v>416</v>
      </c>
      <c r="AK6" s="126" t="s">
        <v>390</v>
      </c>
      <c r="AL6" s="126" t="s">
        <v>379</v>
      </c>
      <c r="AM6" s="126" t="s">
        <v>380</v>
      </c>
      <c r="AN6" s="126" t="s">
        <v>409</v>
      </c>
      <c r="AO6" s="126" t="s">
        <v>410</v>
      </c>
      <c r="AP6" s="126" t="s">
        <v>411</v>
      </c>
      <c r="AQ6" s="126" t="s">
        <v>412</v>
      </c>
      <c r="AR6" s="126" t="s">
        <v>413</v>
      </c>
      <c r="AS6" s="126" t="s">
        <v>415</v>
      </c>
      <c r="AT6" s="126" t="s">
        <v>416</v>
      </c>
      <c r="AU6" s="126" t="s">
        <v>390</v>
      </c>
      <c r="AV6" s="126" t="s">
        <v>379</v>
      </c>
      <c r="AW6" s="126" t="s">
        <v>380</v>
      </c>
      <c r="AX6" s="126" t="s">
        <v>409</v>
      </c>
      <c r="AY6" s="126" t="s">
        <v>410</v>
      </c>
      <c r="AZ6" s="126" t="s">
        <v>411</v>
      </c>
      <c r="BA6" s="126" t="s">
        <v>412</v>
      </c>
      <c r="BB6" s="126" t="s">
        <v>413</v>
      </c>
      <c r="BC6" s="126" t="s">
        <v>415</v>
      </c>
      <c r="BD6" s="126" t="s">
        <v>416</v>
      </c>
      <c r="BE6" s="126" t="s">
        <v>390</v>
      </c>
      <c r="CA6" s="126" t="s">
        <v>379</v>
      </c>
      <c r="CB6" s="126" t="s">
        <v>380</v>
      </c>
      <c r="CC6" s="126" t="s">
        <v>409</v>
      </c>
      <c r="CD6" s="126" t="s">
        <v>410</v>
      </c>
      <c r="CE6" s="126" t="s">
        <v>411</v>
      </c>
      <c r="CF6" s="126" t="s">
        <v>412</v>
      </c>
      <c r="CG6" s="126" t="s">
        <v>413</v>
      </c>
      <c r="CH6" s="126" t="s">
        <v>415</v>
      </c>
      <c r="CI6" s="126" t="s">
        <v>416</v>
      </c>
      <c r="CJ6" s="126" t="s">
        <v>390</v>
      </c>
    </row>
    <row r="7" spans="1:88" s="110" customFormat="1" ht="67.5">
      <c r="A7" s="536"/>
      <c r="B7" s="537"/>
      <c r="C7" s="536"/>
      <c r="D7" s="537"/>
      <c r="E7" s="536"/>
      <c r="F7" s="537"/>
      <c r="G7" s="153" t="s">
        <v>123</v>
      </c>
      <c r="H7" s="153" t="s">
        <v>111</v>
      </c>
      <c r="I7" s="153" t="s">
        <v>105</v>
      </c>
      <c r="J7" s="153" t="s">
        <v>106</v>
      </c>
      <c r="K7" s="153" t="s">
        <v>107</v>
      </c>
      <c r="L7" s="153" t="s">
        <v>108</v>
      </c>
      <c r="M7" s="153" t="s">
        <v>109</v>
      </c>
      <c r="N7" s="153" t="s">
        <v>414</v>
      </c>
      <c r="O7" s="153" t="s">
        <v>110</v>
      </c>
      <c r="P7" s="153" t="s">
        <v>104</v>
      </c>
      <c r="Q7" s="153" t="s">
        <v>157</v>
      </c>
      <c r="R7" s="153" t="s">
        <v>111</v>
      </c>
      <c r="S7" s="153" t="s">
        <v>105</v>
      </c>
      <c r="T7" s="153" t="s">
        <v>106</v>
      </c>
      <c r="U7" s="153" t="s">
        <v>107</v>
      </c>
      <c r="V7" s="153" t="s">
        <v>108</v>
      </c>
      <c r="W7" s="153" t="s">
        <v>109</v>
      </c>
      <c r="X7" s="153" t="s">
        <v>414</v>
      </c>
      <c r="Y7" s="153" t="s">
        <v>110</v>
      </c>
      <c r="Z7" s="153" t="s">
        <v>104</v>
      </c>
      <c r="AA7" s="153" t="s">
        <v>157</v>
      </c>
      <c r="AB7" s="153" t="s">
        <v>111</v>
      </c>
      <c r="AC7" s="153" t="s">
        <v>105</v>
      </c>
      <c r="AD7" s="153" t="s">
        <v>106</v>
      </c>
      <c r="AE7" s="153" t="s">
        <v>107</v>
      </c>
      <c r="AF7" s="153" t="s">
        <v>108</v>
      </c>
      <c r="AG7" s="153" t="s">
        <v>109</v>
      </c>
      <c r="AH7" s="153" t="s">
        <v>414</v>
      </c>
      <c r="AI7" s="153" t="s">
        <v>110</v>
      </c>
      <c r="AJ7" s="153" t="s">
        <v>104</v>
      </c>
      <c r="AK7" s="153" t="s">
        <v>157</v>
      </c>
      <c r="AL7" s="153" t="s">
        <v>111</v>
      </c>
      <c r="AM7" s="153" t="s">
        <v>105</v>
      </c>
      <c r="AN7" s="153" t="s">
        <v>106</v>
      </c>
      <c r="AO7" s="153" t="s">
        <v>107</v>
      </c>
      <c r="AP7" s="153" t="s">
        <v>108</v>
      </c>
      <c r="AQ7" s="153" t="s">
        <v>109</v>
      </c>
      <c r="AR7" s="153" t="s">
        <v>414</v>
      </c>
      <c r="AS7" s="153" t="s">
        <v>110</v>
      </c>
      <c r="AT7" s="153" t="s">
        <v>104</v>
      </c>
      <c r="AU7" s="153" t="s">
        <v>157</v>
      </c>
      <c r="AV7" s="153" t="s">
        <v>111</v>
      </c>
      <c r="AW7" s="153" t="s">
        <v>105</v>
      </c>
      <c r="AX7" s="153" t="s">
        <v>106</v>
      </c>
      <c r="AY7" s="153" t="s">
        <v>107</v>
      </c>
      <c r="AZ7" s="153" t="s">
        <v>108</v>
      </c>
      <c r="BA7" s="153" t="s">
        <v>109</v>
      </c>
      <c r="BB7" s="153" t="s">
        <v>414</v>
      </c>
      <c r="BC7" s="153" t="s">
        <v>110</v>
      </c>
      <c r="BD7" s="153" t="s">
        <v>104</v>
      </c>
      <c r="BE7" s="153" t="s">
        <v>157</v>
      </c>
      <c r="CA7" s="153" t="s">
        <v>111</v>
      </c>
      <c r="CB7" s="153" t="s">
        <v>105</v>
      </c>
      <c r="CC7" s="153" t="s">
        <v>106</v>
      </c>
      <c r="CD7" s="153" t="s">
        <v>107</v>
      </c>
      <c r="CE7" s="153" t="s">
        <v>108</v>
      </c>
      <c r="CF7" s="153" t="s">
        <v>109</v>
      </c>
      <c r="CG7" s="153" t="s">
        <v>414</v>
      </c>
      <c r="CH7" s="153" t="s">
        <v>110</v>
      </c>
      <c r="CI7" s="153" t="s">
        <v>104</v>
      </c>
      <c r="CJ7" s="153" t="s">
        <v>157</v>
      </c>
    </row>
    <row r="8" spans="1:88" s="81" customFormat="1">
      <c r="A8" s="203" t="s">
        <v>425</v>
      </c>
      <c r="B8" s="133" t="s">
        <v>165</v>
      </c>
      <c r="C8" s="203" t="s">
        <v>425</v>
      </c>
      <c r="D8" s="133" t="s">
        <v>644</v>
      </c>
      <c r="E8" s="411" t="s">
        <v>272</v>
      </c>
      <c r="F8" s="372" t="s">
        <v>0</v>
      </c>
      <c r="G8" s="257">
        <f>VLOOKUP($E8,'与件データ（生産者価格表示）（分析年価格）'!$A$8:$I$114,9,FALSE)</f>
        <v>0</v>
      </c>
      <c r="H8" s="235">
        <f>Q8*$CA8</f>
        <v>0</v>
      </c>
      <c r="I8" s="235">
        <f t="shared" ref="I8:I39" si="0">Q8*$CB8</f>
        <v>0</v>
      </c>
      <c r="J8" s="235">
        <f t="shared" ref="J8:J39" si="1">Q8*$CC8</f>
        <v>0</v>
      </c>
      <c r="K8" s="235">
        <f t="shared" ref="K8:K39" si="2">Q8*$CD8</f>
        <v>0</v>
      </c>
      <c r="L8" s="235">
        <f t="shared" ref="L8:L39" si="3">Q8*$CE8</f>
        <v>0</v>
      </c>
      <c r="M8" s="235">
        <f t="shared" ref="M8:M39" si="4">Q8*$CF8</f>
        <v>0</v>
      </c>
      <c r="N8" s="235">
        <f t="shared" ref="N8:N39" si="5">Q8*$CG8</f>
        <v>0</v>
      </c>
      <c r="O8" s="235">
        <f t="shared" ref="O8:O39" si="6">Q8*$CH8</f>
        <v>0</v>
      </c>
      <c r="P8" s="235">
        <f t="shared" ref="P8:P39" si="7">Q8*$CI8</f>
        <v>0</v>
      </c>
      <c r="Q8" s="235">
        <f>VLOOKUP($E8,'波及効果（総括表）'!$A$9:$AH$125,13,FALSE)</f>
        <v>0</v>
      </c>
      <c r="R8" s="235">
        <f>AA8*$CA8</f>
        <v>0</v>
      </c>
      <c r="S8" s="235">
        <f t="shared" ref="S8:S39" si="8">AA8*$CB8</f>
        <v>0</v>
      </c>
      <c r="T8" s="235">
        <f t="shared" ref="T8:T39" si="9">AA8*$CC8</f>
        <v>0</v>
      </c>
      <c r="U8" s="235">
        <f t="shared" ref="U8:U39" si="10">AA8*$CD8</f>
        <v>0</v>
      </c>
      <c r="V8" s="235">
        <f t="shared" ref="V8:V39" si="11">AA8*$CE8</f>
        <v>0</v>
      </c>
      <c r="W8" s="235">
        <f t="shared" ref="W8:W39" si="12">AA8*$CF8</f>
        <v>0</v>
      </c>
      <c r="X8" s="235">
        <f t="shared" ref="X8:X39" si="13">AA8*$CG8</f>
        <v>0</v>
      </c>
      <c r="Y8" s="235">
        <f t="shared" ref="Y8:Y39" si="14">AA8*$CH8</f>
        <v>0</v>
      </c>
      <c r="Z8" s="235">
        <f t="shared" ref="Z8:Z39" si="15">AA8*$CI8</f>
        <v>0</v>
      </c>
      <c r="AA8" s="235">
        <f>VLOOKUP($E8,'波及効果（総括表）'!$A$9:$AH$125,'波及効果（総括表）'!$Q$127,FALSE)</f>
        <v>0</v>
      </c>
      <c r="AB8" s="235">
        <f t="shared" ref="AB8:AB39" si="16">AK8*$CA8</f>
        <v>0</v>
      </c>
      <c r="AC8" s="235">
        <f t="shared" ref="AC8:AC39" si="17">AK8*$CB8</f>
        <v>0</v>
      </c>
      <c r="AD8" s="235">
        <f t="shared" ref="AD8:AD39" si="18">AK8*$CC8</f>
        <v>0</v>
      </c>
      <c r="AE8" s="235">
        <f t="shared" ref="AE8:AE39" si="19">AK8*$CD8</f>
        <v>0</v>
      </c>
      <c r="AF8" s="235">
        <f t="shared" ref="AF8:AF39" si="20">AK8*$CE8</f>
        <v>0</v>
      </c>
      <c r="AG8" s="235">
        <f t="shared" ref="AG8:AG39" si="21">AK8*$CF8</f>
        <v>0</v>
      </c>
      <c r="AH8" s="235">
        <f t="shared" ref="AH8:AH39" si="22">AK8*$CG8</f>
        <v>0</v>
      </c>
      <c r="AI8" s="235">
        <f t="shared" ref="AI8:AI39" si="23">AK8*$CH8</f>
        <v>0</v>
      </c>
      <c r="AJ8" s="235">
        <f t="shared" ref="AJ8:AJ39" si="24">AK8*$CI8</f>
        <v>0</v>
      </c>
      <c r="AK8" s="235">
        <f>VLOOKUP($E8,'波及効果（総括表）'!$A$9:$AH$125,'波及効果（総括表）'!$U$127,FALSE)</f>
        <v>0</v>
      </c>
      <c r="AL8" s="235">
        <f t="shared" ref="AL8:AL39" si="25">AU8*$CA8</f>
        <v>0</v>
      </c>
      <c r="AM8" s="235">
        <f t="shared" ref="AM8:AM39" si="26">AU8*$CB8</f>
        <v>0</v>
      </c>
      <c r="AN8" s="235">
        <f t="shared" ref="AN8:AN39" si="27">AU8*$CC8</f>
        <v>0</v>
      </c>
      <c r="AO8" s="235">
        <f t="shared" ref="AO8:AO39" si="28">AU8*$CD8</f>
        <v>0</v>
      </c>
      <c r="AP8" s="235">
        <f t="shared" ref="AP8:AP39" si="29">AU8*$CE8</f>
        <v>0</v>
      </c>
      <c r="AQ8" s="235">
        <f t="shared" ref="AQ8:AQ39" si="30">AU8*$CF8</f>
        <v>0</v>
      </c>
      <c r="AR8" s="235">
        <f t="shared" ref="AR8:AR39" si="31">AU8*$CG8</f>
        <v>0</v>
      </c>
      <c r="AS8" s="235">
        <f t="shared" ref="AS8:AS39" si="32">AU8*$CH8</f>
        <v>0</v>
      </c>
      <c r="AT8" s="235">
        <f t="shared" ref="AT8:AT39" si="33">AU8*$CI8</f>
        <v>0</v>
      </c>
      <c r="AU8" s="235">
        <f>VLOOKUP($E8,'波及効果（総括表）'!$A$9:$AH$125,'波及効果（総括表）'!$AC$127,FALSE)</f>
        <v>0</v>
      </c>
      <c r="AV8" s="235">
        <f t="shared" ref="AV8:AV39" si="34">BE8*$CA8</f>
        <v>0</v>
      </c>
      <c r="AW8" s="235">
        <f t="shared" ref="AW8:AW39" si="35">BE8*$CB8</f>
        <v>0</v>
      </c>
      <c r="AX8" s="235">
        <f t="shared" ref="AX8:AX39" si="36">BE8*$CC8</f>
        <v>0</v>
      </c>
      <c r="AY8" s="235">
        <f t="shared" ref="AY8:AY39" si="37">BE8*$CD8</f>
        <v>0</v>
      </c>
      <c r="AZ8" s="235">
        <f t="shared" ref="AZ8:AZ39" si="38">BE8*$CE8</f>
        <v>0</v>
      </c>
      <c r="BA8" s="235">
        <f t="shared" ref="BA8:BA39" si="39">BE8*$CF8</f>
        <v>0</v>
      </c>
      <c r="BB8" s="235">
        <f t="shared" ref="BB8:BB39" si="40">BE8*$CG8</f>
        <v>0</v>
      </c>
      <c r="BC8" s="235">
        <f t="shared" ref="BC8:BC39" si="41">BE8*$CH8</f>
        <v>0</v>
      </c>
      <c r="BD8" s="235">
        <f t="shared" ref="BD8:BD39" si="42">BE8*$CI8</f>
        <v>0</v>
      </c>
      <c r="BE8" s="235">
        <f>VLOOKUP($E8,'波及効果（総括表）'!$A$9:$AH$125,'波及効果（総括表）'!$AG$127,FALSE)</f>
        <v>0</v>
      </c>
      <c r="BF8" s="13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495">
        <v>0.42666077310253375</v>
      </c>
      <c r="CB8" s="495">
        <v>1.7823278627750131E-3</v>
      </c>
      <c r="CC8" s="495">
        <v>6.975318323756291E-2</v>
      </c>
      <c r="CD8" s="495">
        <v>0.3217315671652432</v>
      </c>
      <c r="CE8" s="495">
        <v>0.18161207990532274</v>
      </c>
      <c r="CF8" s="495">
        <v>0</v>
      </c>
      <c r="CG8" s="495">
        <v>5.231488742817219E-2</v>
      </c>
      <c r="CH8" s="495">
        <v>-5.3854818701609797E-2</v>
      </c>
      <c r="CI8" s="495">
        <v>0.57333922689746619</v>
      </c>
      <c r="CJ8" s="495">
        <v>1</v>
      </c>
    </row>
    <row r="9" spans="1:88" s="81" customFormat="1">
      <c r="A9" s="412" t="s">
        <v>425</v>
      </c>
      <c r="B9" s="137" t="s">
        <v>165</v>
      </c>
      <c r="C9" s="412" t="s">
        <v>425</v>
      </c>
      <c r="D9" s="137" t="s">
        <v>644</v>
      </c>
      <c r="E9" s="413" t="s">
        <v>273</v>
      </c>
      <c r="F9" s="102" t="s">
        <v>1</v>
      </c>
      <c r="G9" s="257">
        <f>VLOOKUP($E9,'与件データ（生産者価格表示）（分析年価格）'!$A$8:$I$114,9,FALSE)</f>
        <v>0</v>
      </c>
      <c r="H9" s="236">
        <f t="shared" ref="H9:H39" si="43">Q9*$CA9</f>
        <v>0</v>
      </c>
      <c r="I9" s="258">
        <f t="shared" si="0"/>
        <v>0</v>
      </c>
      <c r="J9" s="258">
        <f t="shared" si="1"/>
        <v>0</v>
      </c>
      <c r="K9" s="258">
        <f t="shared" si="2"/>
        <v>0</v>
      </c>
      <c r="L9" s="258">
        <f t="shared" si="3"/>
        <v>0</v>
      </c>
      <c r="M9" s="258">
        <f t="shared" si="4"/>
        <v>0</v>
      </c>
      <c r="N9" s="258">
        <f t="shared" si="5"/>
        <v>0</v>
      </c>
      <c r="O9" s="258">
        <f t="shared" si="6"/>
        <v>0</v>
      </c>
      <c r="P9" s="258">
        <f t="shared" si="7"/>
        <v>0</v>
      </c>
      <c r="Q9" s="258">
        <f>VLOOKUP($E9,'波及効果（総括表）'!$A$9:$AH$125,'波及効果（総括表）'!$M$127,FALSE)</f>
        <v>0</v>
      </c>
      <c r="R9" s="236">
        <f t="shared" ref="R9:R39" si="44">AA9*$CA9</f>
        <v>0</v>
      </c>
      <c r="S9" s="258">
        <f t="shared" si="8"/>
        <v>0</v>
      </c>
      <c r="T9" s="258">
        <f t="shared" si="9"/>
        <v>0</v>
      </c>
      <c r="U9" s="258">
        <f t="shared" si="10"/>
        <v>0</v>
      </c>
      <c r="V9" s="258">
        <f t="shared" si="11"/>
        <v>0</v>
      </c>
      <c r="W9" s="258">
        <f t="shared" si="12"/>
        <v>0</v>
      </c>
      <c r="X9" s="258">
        <f t="shared" si="13"/>
        <v>0</v>
      </c>
      <c r="Y9" s="258">
        <f t="shared" si="14"/>
        <v>0</v>
      </c>
      <c r="Z9" s="258">
        <f t="shared" si="15"/>
        <v>0</v>
      </c>
      <c r="AA9" s="258">
        <f>VLOOKUP($E9,'波及効果（総括表）'!$A$9:$AH$125,'波及効果（総括表）'!$Q$127,FALSE)</f>
        <v>0</v>
      </c>
      <c r="AB9" s="236">
        <f t="shared" si="16"/>
        <v>0</v>
      </c>
      <c r="AC9" s="258">
        <f t="shared" si="17"/>
        <v>0</v>
      </c>
      <c r="AD9" s="258">
        <f t="shared" si="18"/>
        <v>0</v>
      </c>
      <c r="AE9" s="258">
        <f t="shared" si="19"/>
        <v>0</v>
      </c>
      <c r="AF9" s="258">
        <f t="shared" si="20"/>
        <v>0</v>
      </c>
      <c r="AG9" s="258">
        <f t="shared" si="21"/>
        <v>0</v>
      </c>
      <c r="AH9" s="258">
        <f t="shared" si="22"/>
        <v>0</v>
      </c>
      <c r="AI9" s="258">
        <f t="shared" si="23"/>
        <v>0</v>
      </c>
      <c r="AJ9" s="258">
        <f t="shared" si="24"/>
        <v>0</v>
      </c>
      <c r="AK9" s="258">
        <f>VLOOKUP($E9,'波及効果（総括表）'!$A$9:$AH$125,'波及効果（総括表）'!$U$127,FALSE)</f>
        <v>0</v>
      </c>
      <c r="AL9" s="236">
        <f t="shared" si="25"/>
        <v>0</v>
      </c>
      <c r="AM9" s="258">
        <f t="shared" si="26"/>
        <v>0</v>
      </c>
      <c r="AN9" s="258">
        <f t="shared" si="27"/>
        <v>0</v>
      </c>
      <c r="AO9" s="258">
        <f t="shared" si="28"/>
        <v>0</v>
      </c>
      <c r="AP9" s="258">
        <f t="shared" si="29"/>
        <v>0</v>
      </c>
      <c r="AQ9" s="258">
        <f t="shared" si="30"/>
        <v>0</v>
      </c>
      <c r="AR9" s="258">
        <f t="shared" si="31"/>
        <v>0</v>
      </c>
      <c r="AS9" s="258">
        <f t="shared" si="32"/>
        <v>0</v>
      </c>
      <c r="AT9" s="258">
        <f t="shared" si="33"/>
        <v>0</v>
      </c>
      <c r="AU9" s="258">
        <f>VLOOKUP($E9,'波及効果（総括表）'!$A$9:$AH$125,'波及効果（総括表）'!$AC$127,FALSE)</f>
        <v>0</v>
      </c>
      <c r="AV9" s="236">
        <f t="shared" si="34"/>
        <v>0</v>
      </c>
      <c r="AW9" s="258">
        <f t="shared" si="35"/>
        <v>0</v>
      </c>
      <c r="AX9" s="258">
        <f t="shared" si="36"/>
        <v>0</v>
      </c>
      <c r="AY9" s="258">
        <f t="shared" si="37"/>
        <v>0</v>
      </c>
      <c r="AZ9" s="258">
        <f t="shared" si="38"/>
        <v>0</v>
      </c>
      <c r="BA9" s="258">
        <f t="shared" si="39"/>
        <v>0</v>
      </c>
      <c r="BB9" s="258">
        <f t="shared" si="40"/>
        <v>0</v>
      </c>
      <c r="BC9" s="258">
        <f t="shared" si="41"/>
        <v>0</v>
      </c>
      <c r="BD9" s="258">
        <f t="shared" si="42"/>
        <v>0</v>
      </c>
      <c r="BE9" s="258">
        <f>VLOOKUP($E9,'波及効果（総括表）'!$A$9:$AH$125,'波及効果（総括表）'!$AG$127,FALSE)</f>
        <v>0</v>
      </c>
      <c r="BF9" s="13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496">
        <v>0.78235347241036757</v>
      </c>
      <c r="CB9" s="496">
        <v>1.4223787591438634E-3</v>
      </c>
      <c r="CC9" s="496">
        <v>6.3103946536620603E-2</v>
      </c>
      <c r="CD9" s="496">
        <v>6.2629820283572654E-2</v>
      </c>
      <c r="CE9" s="496">
        <v>8.7261808001444952E-2</v>
      </c>
      <c r="CF9" s="496">
        <v>0</v>
      </c>
      <c r="CG9" s="496">
        <v>1.6323489569222433E-2</v>
      </c>
      <c r="CH9" s="496">
        <v>-1.3094915560372076E-2</v>
      </c>
      <c r="CI9" s="496">
        <v>0.21764652758963243</v>
      </c>
      <c r="CJ9" s="496">
        <v>1</v>
      </c>
    </row>
    <row r="10" spans="1:88" s="81" customFormat="1">
      <c r="A10" s="412" t="s">
        <v>425</v>
      </c>
      <c r="B10" s="137" t="s">
        <v>165</v>
      </c>
      <c r="C10" s="412" t="s">
        <v>425</v>
      </c>
      <c r="D10" s="137" t="s">
        <v>644</v>
      </c>
      <c r="E10" s="413" t="s">
        <v>274</v>
      </c>
      <c r="F10" s="102" t="s">
        <v>2</v>
      </c>
      <c r="G10" s="257">
        <f>VLOOKUP($E10,'与件データ（生産者価格表示）（分析年価格）'!$A$8:$I$114,9,FALSE)</f>
        <v>0</v>
      </c>
      <c r="H10" s="236">
        <f t="shared" si="43"/>
        <v>0</v>
      </c>
      <c r="I10" s="258">
        <f t="shared" si="0"/>
        <v>0</v>
      </c>
      <c r="J10" s="258">
        <f t="shared" si="1"/>
        <v>0</v>
      </c>
      <c r="K10" s="258">
        <f t="shared" si="2"/>
        <v>0</v>
      </c>
      <c r="L10" s="258">
        <f t="shared" si="3"/>
        <v>0</v>
      </c>
      <c r="M10" s="258">
        <f t="shared" si="4"/>
        <v>0</v>
      </c>
      <c r="N10" s="258">
        <f t="shared" si="5"/>
        <v>0</v>
      </c>
      <c r="O10" s="258">
        <f t="shared" si="6"/>
        <v>0</v>
      </c>
      <c r="P10" s="258">
        <f t="shared" si="7"/>
        <v>0</v>
      </c>
      <c r="Q10" s="258">
        <f>VLOOKUP($E10,'波及効果（総括表）'!$A$9:$AH$125,'波及効果（総括表）'!$M$127,FALSE)</f>
        <v>0</v>
      </c>
      <c r="R10" s="236">
        <f t="shared" si="44"/>
        <v>0</v>
      </c>
      <c r="S10" s="258">
        <f t="shared" si="8"/>
        <v>0</v>
      </c>
      <c r="T10" s="258">
        <f t="shared" si="9"/>
        <v>0</v>
      </c>
      <c r="U10" s="258">
        <f t="shared" si="10"/>
        <v>0</v>
      </c>
      <c r="V10" s="258">
        <f t="shared" si="11"/>
        <v>0</v>
      </c>
      <c r="W10" s="258">
        <f t="shared" si="12"/>
        <v>0</v>
      </c>
      <c r="X10" s="258">
        <f t="shared" si="13"/>
        <v>0</v>
      </c>
      <c r="Y10" s="258">
        <f t="shared" si="14"/>
        <v>0</v>
      </c>
      <c r="Z10" s="258">
        <f t="shared" si="15"/>
        <v>0</v>
      </c>
      <c r="AA10" s="258">
        <f>VLOOKUP($E10,'波及効果（総括表）'!$A$9:$AH$125,'波及効果（総括表）'!$Q$127,FALSE)</f>
        <v>0</v>
      </c>
      <c r="AB10" s="236">
        <f t="shared" si="16"/>
        <v>0</v>
      </c>
      <c r="AC10" s="258">
        <f t="shared" si="17"/>
        <v>0</v>
      </c>
      <c r="AD10" s="258">
        <f t="shared" si="18"/>
        <v>0</v>
      </c>
      <c r="AE10" s="258">
        <f t="shared" si="19"/>
        <v>0</v>
      </c>
      <c r="AF10" s="258">
        <f t="shared" si="20"/>
        <v>0</v>
      </c>
      <c r="AG10" s="258">
        <f t="shared" si="21"/>
        <v>0</v>
      </c>
      <c r="AH10" s="258">
        <f t="shared" si="22"/>
        <v>0</v>
      </c>
      <c r="AI10" s="258">
        <f t="shared" si="23"/>
        <v>0</v>
      </c>
      <c r="AJ10" s="258">
        <f t="shared" si="24"/>
        <v>0</v>
      </c>
      <c r="AK10" s="258">
        <f>VLOOKUP($E10,'波及効果（総括表）'!$A$9:$AH$125,'波及効果（総括表）'!$U$127,FALSE)</f>
        <v>0</v>
      </c>
      <c r="AL10" s="236">
        <f t="shared" si="25"/>
        <v>0</v>
      </c>
      <c r="AM10" s="258">
        <f t="shared" si="26"/>
        <v>0</v>
      </c>
      <c r="AN10" s="258">
        <f t="shared" si="27"/>
        <v>0</v>
      </c>
      <c r="AO10" s="258">
        <f t="shared" si="28"/>
        <v>0</v>
      </c>
      <c r="AP10" s="258">
        <f t="shared" si="29"/>
        <v>0</v>
      </c>
      <c r="AQ10" s="258">
        <f t="shared" si="30"/>
        <v>0</v>
      </c>
      <c r="AR10" s="258">
        <f t="shared" si="31"/>
        <v>0</v>
      </c>
      <c r="AS10" s="258">
        <f t="shared" si="32"/>
        <v>0</v>
      </c>
      <c r="AT10" s="258">
        <f t="shared" si="33"/>
        <v>0</v>
      </c>
      <c r="AU10" s="258">
        <f>VLOOKUP($E10,'波及効果（総括表）'!$A$9:$AH$125,'波及効果（総括表）'!$AC$127,FALSE)</f>
        <v>0</v>
      </c>
      <c r="AV10" s="236">
        <f t="shared" si="34"/>
        <v>0</v>
      </c>
      <c r="AW10" s="258">
        <f t="shared" si="35"/>
        <v>0</v>
      </c>
      <c r="AX10" s="258">
        <f t="shared" si="36"/>
        <v>0</v>
      </c>
      <c r="AY10" s="258">
        <f t="shared" si="37"/>
        <v>0</v>
      </c>
      <c r="AZ10" s="258">
        <f t="shared" si="38"/>
        <v>0</v>
      </c>
      <c r="BA10" s="258">
        <f t="shared" si="39"/>
        <v>0</v>
      </c>
      <c r="BB10" s="258">
        <f t="shared" si="40"/>
        <v>0</v>
      </c>
      <c r="BC10" s="258">
        <f t="shared" si="41"/>
        <v>0</v>
      </c>
      <c r="BD10" s="258">
        <f t="shared" si="42"/>
        <v>0</v>
      </c>
      <c r="BE10" s="258">
        <f>VLOOKUP($E10,'波及効果（総括表）'!$A$9:$AH$125,'波及効果（総括表）'!$AG$127,FALSE)</f>
        <v>0</v>
      </c>
      <c r="BF10" s="13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496">
        <v>0.33275533206173052</v>
      </c>
      <c r="CB10" s="496">
        <v>1.2051326512918329E-2</v>
      </c>
      <c r="CC10" s="496">
        <v>0.38685625108375238</v>
      </c>
      <c r="CD10" s="496">
        <v>0.13872030518467141</v>
      </c>
      <c r="CE10" s="496">
        <v>9.7624414773712503E-2</v>
      </c>
      <c r="CF10" s="496">
        <v>0</v>
      </c>
      <c r="CG10" s="496">
        <v>3.207907057395526E-2</v>
      </c>
      <c r="CH10" s="496">
        <v>-8.6700190740419627E-5</v>
      </c>
      <c r="CI10" s="496">
        <v>0.66724466793826942</v>
      </c>
      <c r="CJ10" s="496">
        <v>1</v>
      </c>
    </row>
    <row r="11" spans="1:88" s="81" customFormat="1">
      <c r="A11" s="412" t="s">
        <v>425</v>
      </c>
      <c r="B11" s="137" t="s">
        <v>165</v>
      </c>
      <c r="C11" s="412" t="s">
        <v>425</v>
      </c>
      <c r="D11" s="137" t="s">
        <v>644</v>
      </c>
      <c r="E11" s="413" t="s">
        <v>275</v>
      </c>
      <c r="F11" s="102" t="s">
        <v>3</v>
      </c>
      <c r="G11" s="257">
        <f>VLOOKUP($E11,'与件データ（生産者価格表示）（分析年価格）'!$A$8:$I$114,9,FALSE)</f>
        <v>0</v>
      </c>
      <c r="H11" s="236">
        <f t="shared" si="43"/>
        <v>0</v>
      </c>
      <c r="I11" s="258">
        <f t="shared" si="0"/>
        <v>0</v>
      </c>
      <c r="J11" s="258">
        <f t="shared" si="1"/>
        <v>0</v>
      </c>
      <c r="K11" s="258">
        <f t="shared" si="2"/>
        <v>0</v>
      </c>
      <c r="L11" s="258">
        <f t="shared" si="3"/>
        <v>0</v>
      </c>
      <c r="M11" s="258">
        <f t="shared" si="4"/>
        <v>0</v>
      </c>
      <c r="N11" s="258">
        <f t="shared" si="5"/>
        <v>0</v>
      </c>
      <c r="O11" s="258">
        <f t="shared" si="6"/>
        <v>0</v>
      </c>
      <c r="P11" s="258">
        <f t="shared" si="7"/>
        <v>0</v>
      </c>
      <c r="Q11" s="258">
        <f>VLOOKUP($E11,'波及効果（総括表）'!$A$9:$AH$125,'波及効果（総括表）'!$M$127,FALSE)</f>
        <v>0</v>
      </c>
      <c r="R11" s="236">
        <f t="shared" si="44"/>
        <v>0</v>
      </c>
      <c r="S11" s="258">
        <f t="shared" si="8"/>
        <v>0</v>
      </c>
      <c r="T11" s="258">
        <f t="shared" si="9"/>
        <v>0</v>
      </c>
      <c r="U11" s="258">
        <f t="shared" si="10"/>
        <v>0</v>
      </c>
      <c r="V11" s="258">
        <f t="shared" si="11"/>
        <v>0</v>
      </c>
      <c r="W11" s="258">
        <f t="shared" si="12"/>
        <v>0</v>
      </c>
      <c r="X11" s="258">
        <f t="shared" si="13"/>
        <v>0</v>
      </c>
      <c r="Y11" s="258">
        <f t="shared" si="14"/>
        <v>0</v>
      </c>
      <c r="Z11" s="258">
        <f t="shared" si="15"/>
        <v>0</v>
      </c>
      <c r="AA11" s="258">
        <f>VLOOKUP($E11,'波及効果（総括表）'!$A$9:$AH$125,'波及効果（総括表）'!$Q$127,FALSE)</f>
        <v>0</v>
      </c>
      <c r="AB11" s="236">
        <f t="shared" si="16"/>
        <v>0</v>
      </c>
      <c r="AC11" s="258">
        <f t="shared" si="17"/>
        <v>0</v>
      </c>
      <c r="AD11" s="258">
        <f t="shared" si="18"/>
        <v>0</v>
      </c>
      <c r="AE11" s="258">
        <f t="shared" si="19"/>
        <v>0</v>
      </c>
      <c r="AF11" s="258">
        <f t="shared" si="20"/>
        <v>0</v>
      </c>
      <c r="AG11" s="258">
        <f t="shared" si="21"/>
        <v>0</v>
      </c>
      <c r="AH11" s="258">
        <f t="shared" si="22"/>
        <v>0</v>
      </c>
      <c r="AI11" s="258">
        <f t="shared" si="23"/>
        <v>0</v>
      </c>
      <c r="AJ11" s="258">
        <f t="shared" si="24"/>
        <v>0</v>
      </c>
      <c r="AK11" s="258">
        <f>VLOOKUP($E11,'波及効果（総括表）'!$A$9:$AH$125,'波及効果（総括表）'!$U$127,FALSE)</f>
        <v>0</v>
      </c>
      <c r="AL11" s="236">
        <f t="shared" si="25"/>
        <v>0</v>
      </c>
      <c r="AM11" s="258">
        <f t="shared" si="26"/>
        <v>0</v>
      </c>
      <c r="AN11" s="258">
        <f t="shared" si="27"/>
        <v>0</v>
      </c>
      <c r="AO11" s="258">
        <f t="shared" si="28"/>
        <v>0</v>
      </c>
      <c r="AP11" s="258">
        <f t="shared" si="29"/>
        <v>0</v>
      </c>
      <c r="AQ11" s="258">
        <f t="shared" si="30"/>
        <v>0</v>
      </c>
      <c r="AR11" s="258">
        <f t="shared" si="31"/>
        <v>0</v>
      </c>
      <c r="AS11" s="258">
        <f t="shared" si="32"/>
        <v>0</v>
      </c>
      <c r="AT11" s="258">
        <f t="shared" si="33"/>
        <v>0</v>
      </c>
      <c r="AU11" s="258">
        <f>VLOOKUP($E11,'波及効果（総括表）'!$A$9:$AH$125,'波及効果（総括表）'!$AC$127,FALSE)</f>
        <v>0</v>
      </c>
      <c r="AV11" s="236">
        <f t="shared" si="34"/>
        <v>0</v>
      </c>
      <c r="AW11" s="258">
        <f t="shared" si="35"/>
        <v>0</v>
      </c>
      <c r="AX11" s="258">
        <f t="shared" si="36"/>
        <v>0</v>
      </c>
      <c r="AY11" s="258">
        <f t="shared" si="37"/>
        <v>0</v>
      </c>
      <c r="AZ11" s="258">
        <f t="shared" si="38"/>
        <v>0</v>
      </c>
      <c r="BA11" s="258">
        <f t="shared" si="39"/>
        <v>0</v>
      </c>
      <c r="BB11" s="258">
        <f t="shared" si="40"/>
        <v>0</v>
      </c>
      <c r="BC11" s="258">
        <f t="shared" si="41"/>
        <v>0</v>
      </c>
      <c r="BD11" s="258">
        <f t="shared" si="42"/>
        <v>0</v>
      </c>
      <c r="BE11" s="258">
        <f>VLOOKUP($E11,'波及効果（総括表）'!$A$9:$AH$125,'波及効果（総括表）'!$AG$127,FALSE)</f>
        <v>0</v>
      </c>
      <c r="BF11" s="13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496">
        <v>0.24449259660527267</v>
      </c>
      <c r="CB11" s="496">
        <v>8.9253469535159682E-3</v>
      </c>
      <c r="CC11" s="496">
        <v>0.2702883970489604</v>
      </c>
      <c r="CD11" s="496">
        <v>0.42294794407470465</v>
      </c>
      <c r="CE11" s="496">
        <v>7.1660733632564616E-2</v>
      </c>
      <c r="CF11" s="496">
        <v>0</v>
      </c>
      <c r="CG11" s="496">
        <v>2.6776040860547901E-2</v>
      </c>
      <c r="CH11" s="496">
        <v>-4.5091059175566217E-2</v>
      </c>
      <c r="CI11" s="496">
        <v>0.75550740339472733</v>
      </c>
      <c r="CJ11" s="496">
        <v>1</v>
      </c>
    </row>
    <row r="12" spans="1:88" s="81" customFormat="1">
      <c r="A12" s="414" t="s">
        <v>425</v>
      </c>
      <c r="B12" s="373" t="s">
        <v>165</v>
      </c>
      <c r="C12" s="414" t="s">
        <v>425</v>
      </c>
      <c r="D12" s="373" t="s">
        <v>644</v>
      </c>
      <c r="E12" s="415" t="s">
        <v>276</v>
      </c>
      <c r="F12" s="374" t="s">
        <v>4</v>
      </c>
      <c r="G12" s="259">
        <f>VLOOKUP($E12,'与件データ（生産者価格表示）（分析年価格）'!$A$8:$I$114,9,FALSE)</f>
        <v>0</v>
      </c>
      <c r="H12" s="260">
        <f t="shared" si="43"/>
        <v>0</v>
      </c>
      <c r="I12" s="261">
        <f t="shared" si="0"/>
        <v>0</v>
      </c>
      <c r="J12" s="261">
        <f t="shared" si="1"/>
        <v>0</v>
      </c>
      <c r="K12" s="261">
        <f t="shared" si="2"/>
        <v>0</v>
      </c>
      <c r="L12" s="261">
        <f t="shared" si="3"/>
        <v>0</v>
      </c>
      <c r="M12" s="261">
        <f t="shared" si="4"/>
        <v>0</v>
      </c>
      <c r="N12" s="261">
        <f t="shared" si="5"/>
        <v>0</v>
      </c>
      <c r="O12" s="261">
        <f t="shared" si="6"/>
        <v>0</v>
      </c>
      <c r="P12" s="261">
        <f t="shared" si="7"/>
        <v>0</v>
      </c>
      <c r="Q12" s="261">
        <f>VLOOKUP($E12,'波及効果（総括表）'!$A$9:$AH$125,'波及効果（総括表）'!$M$127,FALSE)</f>
        <v>0</v>
      </c>
      <c r="R12" s="260">
        <f t="shared" si="44"/>
        <v>0</v>
      </c>
      <c r="S12" s="261">
        <f t="shared" si="8"/>
        <v>0</v>
      </c>
      <c r="T12" s="261">
        <f t="shared" si="9"/>
        <v>0</v>
      </c>
      <c r="U12" s="261">
        <f t="shared" si="10"/>
        <v>0</v>
      </c>
      <c r="V12" s="261">
        <f t="shared" si="11"/>
        <v>0</v>
      </c>
      <c r="W12" s="261">
        <f t="shared" si="12"/>
        <v>0</v>
      </c>
      <c r="X12" s="261">
        <f t="shared" si="13"/>
        <v>0</v>
      </c>
      <c r="Y12" s="261">
        <f t="shared" si="14"/>
        <v>0</v>
      </c>
      <c r="Z12" s="261">
        <f t="shared" si="15"/>
        <v>0</v>
      </c>
      <c r="AA12" s="261">
        <f>VLOOKUP($E12,'波及効果（総括表）'!$A$9:$AH$125,'波及効果（総括表）'!$Q$127,FALSE)</f>
        <v>0</v>
      </c>
      <c r="AB12" s="260">
        <f t="shared" si="16"/>
        <v>0</v>
      </c>
      <c r="AC12" s="261">
        <f t="shared" si="17"/>
        <v>0</v>
      </c>
      <c r="AD12" s="261">
        <f t="shared" si="18"/>
        <v>0</v>
      </c>
      <c r="AE12" s="261">
        <f t="shared" si="19"/>
        <v>0</v>
      </c>
      <c r="AF12" s="261">
        <f t="shared" si="20"/>
        <v>0</v>
      </c>
      <c r="AG12" s="261">
        <f t="shared" si="21"/>
        <v>0</v>
      </c>
      <c r="AH12" s="261">
        <f t="shared" si="22"/>
        <v>0</v>
      </c>
      <c r="AI12" s="261">
        <f t="shared" si="23"/>
        <v>0</v>
      </c>
      <c r="AJ12" s="261">
        <f t="shared" si="24"/>
        <v>0</v>
      </c>
      <c r="AK12" s="261">
        <f>VLOOKUP($E12,'波及効果（総括表）'!$A$9:$AH$125,'波及効果（総括表）'!$U$127,FALSE)</f>
        <v>0</v>
      </c>
      <c r="AL12" s="260">
        <f t="shared" si="25"/>
        <v>0</v>
      </c>
      <c r="AM12" s="261">
        <f t="shared" si="26"/>
        <v>0</v>
      </c>
      <c r="AN12" s="261">
        <f t="shared" si="27"/>
        <v>0</v>
      </c>
      <c r="AO12" s="261">
        <f t="shared" si="28"/>
        <v>0</v>
      </c>
      <c r="AP12" s="261">
        <f t="shared" si="29"/>
        <v>0</v>
      </c>
      <c r="AQ12" s="261">
        <f t="shared" si="30"/>
        <v>0</v>
      </c>
      <c r="AR12" s="261">
        <f t="shared" si="31"/>
        <v>0</v>
      </c>
      <c r="AS12" s="261">
        <f t="shared" si="32"/>
        <v>0</v>
      </c>
      <c r="AT12" s="261">
        <f t="shared" si="33"/>
        <v>0</v>
      </c>
      <c r="AU12" s="261">
        <f>VLOOKUP($E12,'波及効果（総括表）'!$A$9:$AH$125,'波及効果（総括表）'!$AC$127,FALSE)</f>
        <v>0</v>
      </c>
      <c r="AV12" s="260">
        <f t="shared" si="34"/>
        <v>0</v>
      </c>
      <c r="AW12" s="261">
        <f t="shared" si="35"/>
        <v>0</v>
      </c>
      <c r="AX12" s="261">
        <f t="shared" si="36"/>
        <v>0</v>
      </c>
      <c r="AY12" s="261">
        <f t="shared" si="37"/>
        <v>0</v>
      </c>
      <c r="AZ12" s="261">
        <f t="shared" si="38"/>
        <v>0</v>
      </c>
      <c r="BA12" s="261">
        <f t="shared" si="39"/>
        <v>0</v>
      </c>
      <c r="BB12" s="261">
        <f t="shared" si="40"/>
        <v>0</v>
      </c>
      <c r="BC12" s="261">
        <f t="shared" si="41"/>
        <v>0</v>
      </c>
      <c r="BD12" s="261">
        <f t="shared" si="42"/>
        <v>0</v>
      </c>
      <c r="BE12" s="261">
        <f>VLOOKUP($E12,'波及効果（総括表）'!$A$9:$AH$125,'波及効果（総括表）'!$AG$127,FALSE)</f>
        <v>0</v>
      </c>
      <c r="BF12" s="13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496">
        <v>0.53499005964214708</v>
      </c>
      <c r="CB12" s="496">
        <v>6.7594433399602383E-3</v>
      </c>
      <c r="CC12" s="496">
        <v>0.11411530815109344</v>
      </c>
      <c r="CD12" s="496">
        <v>0.16898608349900596</v>
      </c>
      <c r="CE12" s="496">
        <v>0.12783300198807157</v>
      </c>
      <c r="CF12" s="496">
        <v>0</v>
      </c>
      <c r="CG12" s="496">
        <v>4.7316103379721669E-2</v>
      </c>
      <c r="CH12" s="496">
        <v>0</v>
      </c>
      <c r="CI12" s="496">
        <v>0.46500994035785287</v>
      </c>
      <c r="CJ12" s="496">
        <v>1</v>
      </c>
    </row>
    <row r="13" spans="1:88" s="81" customFormat="1">
      <c r="A13" s="412" t="s">
        <v>426</v>
      </c>
      <c r="B13" s="137" t="s">
        <v>166</v>
      </c>
      <c r="C13" s="412" t="s">
        <v>427</v>
      </c>
      <c r="D13" s="137" t="s">
        <v>166</v>
      </c>
      <c r="E13" s="413" t="s">
        <v>277</v>
      </c>
      <c r="F13" s="102" t="s">
        <v>5</v>
      </c>
      <c r="G13" s="257">
        <f>VLOOKUP($E13,'与件データ（生産者価格表示）（分析年価格）'!$A$8:$I$114,9,FALSE)</f>
        <v>0</v>
      </c>
      <c r="H13" s="236">
        <f t="shared" si="43"/>
        <v>0</v>
      </c>
      <c r="I13" s="258">
        <f t="shared" si="0"/>
        <v>0</v>
      </c>
      <c r="J13" s="258">
        <f t="shared" si="1"/>
        <v>0</v>
      </c>
      <c r="K13" s="258">
        <f t="shared" si="2"/>
        <v>0</v>
      </c>
      <c r="L13" s="258">
        <f t="shared" si="3"/>
        <v>0</v>
      </c>
      <c r="M13" s="258">
        <f t="shared" si="4"/>
        <v>0</v>
      </c>
      <c r="N13" s="258">
        <f t="shared" si="5"/>
        <v>0</v>
      </c>
      <c r="O13" s="258">
        <f t="shared" si="6"/>
        <v>0</v>
      </c>
      <c r="P13" s="258">
        <f t="shared" si="7"/>
        <v>0</v>
      </c>
      <c r="Q13" s="258">
        <f>VLOOKUP($E13,'波及効果（総括表）'!$A$9:$AH$125,'波及効果（総括表）'!$M$127,FALSE)</f>
        <v>0</v>
      </c>
      <c r="R13" s="236">
        <f t="shared" si="44"/>
        <v>0</v>
      </c>
      <c r="S13" s="258">
        <f t="shared" si="8"/>
        <v>0</v>
      </c>
      <c r="T13" s="258">
        <f t="shared" si="9"/>
        <v>0</v>
      </c>
      <c r="U13" s="258">
        <f t="shared" si="10"/>
        <v>0</v>
      </c>
      <c r="V13" s="258">
        <f t="shared" si="11"/>
        <v>0</v>
      </c>
      <c r="W13" s="258">
        <f t="shared" si="12"/>
        <v>0</v>
      </c>
      <c r="X13" s="258">
        <f t="shared" si="13"/>
        <v>0</v>
      </c>
      <c r="Y13" s="258">
        <f t="shared" si="14"/>
        <v>0</v>
      </c>
      <c r="Z13" s="258">
        <f t="shared" si="15"/>
        <v>0</v>
      </c>
      <c r="AA13" s="258">
        <f>VLOOKUP($E13,'波及効果（総括表）'!$A$9:$AH$125,'波及効果（総括表）'!$Q$127,FALSE)</f>
        <v>0</v>
      </c>
      <c r="AB13" s="236">
        <f t="shared" si="16"/>
        <v>0</v>
      </c>
      <c r="AC13" s="258">
        <f t="shared" si="17"/>
        <v>0</v>
      </c>
      <c r="AD13" s="258">
        <f t="shared" si="18"/>
        <v>0</v>
      </c>
      <c r="AE13" s="258">
        <f t="shared" si="19"/>
        <v>0</v>
      </c>
      <c r="AF13" s="258">
        <f t="shared" si="20"/>
        <v>0</v>
      </c>
      <c r="AG13" s="258">
        <f t="shared" si="21"/>
        <v>0</v>
      </c>
      <c r="AH13" s="258">
        <f t="shared" si="22"/>
        <v>0</v>
      </c>
      <c r="AI13" s="258">
        <f t="shared" si="23"/>
        <v>0</v>
      </c>
      <c r="AJ13" s="258">
        <f t="shared" si="24"/>
        <v>0</v>
      </c>
      <c r="AK13" s="258">
        <f>VLOOKUP($E13,'波及効果（総括表）'!$A$9:$AH$125,'波及効果（総括表）'!$U$127,FALSE)</f>
        <v>0</v>
      </c>
      <c r="AL13" s="236">
        <f t="shared" si="25"/>
        <v>0</v>
      </c>
      <c r="AM13" s="258">
        <f t="shared" si="26"/>
        <v>0</v>
      </c>
      <c r="AN13" s="258">
        <f t="shared" si="27"/>
        <v>0</v>
      </c>
      <c r="AO13" s="258">
        <f t="shared" si="28"/>
        <v>0</v>
      </c>
      <c r="AP13" s="258">
        <f t="shared" si="29"/>
        <v>0</v>
      </c>
      <c r="AQ13" s="258">
        <f t="shared" si="30"/>
        <v>0</v>
      </c>
      <c r="AR13" s="258">
        <f t="shared" si="31"/>
        <v>0</v>
      </c>
      <c r="AS13" s="258">
        <f t="shared" si="32"/>
        <v>0</v>
      </c>
      <c r="AT13" s="258">
        <f t="shared" si="33"/>
        <v>0</v>
      </c>
      <c r="AU13" s="258">
        <f>VLOOKUP($E13,'波及効果（総括表）'!$A$9:$AH$125,'波及効果（総括表）'!$AC$127,FALSE)</f>
        <v>0</v>
      </c>
      <c r="AV13" s="236">
        <f t="shared" si="34"/>
        <v>0</v>
      </c>
      <c r="AW13" s="258">
        <f t="shared" si="35"/>
        <v>0</v>
      </c>
      <c r="AX13" s="258">
        <f t="shared" si="36"/>
        <v>0</v>
      </c>
      <c r="AY13" s="258">
        <f t="shared" si="37"/>
        <v>0</v>
      </c>
      <c r="AZ13" s="258">
        <f t="shared" si="38"/>
        <v>0</v>
      </c>
      <c r="BA13" s="258">
        <f t="shared" si="39"/>
        <v>0</v>
      </c>
      <c r="BB13" s="258">
        <f t="shared" si="40"/>
        <v>0</v>
      </c>
      <c r="BC13" s="258">
        <f t="shared" si="41"/>
        <v>0</v>
      </c>
      <c r="BD13" s="258">
        <f t="shared" si="42"/>
        <v>0</v>
      </c>
      <c r="BE13" s="258">
        <f>VLOOKUP($E13,'波及効果（総括表）'!$A$9:$AH$125,'波及効果（総括表）'!$AG$127,FALSE)</f>
        <v>0</v>
      </c>
      <c r="BF13" s="13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496">
        <v>0</v>
      </c>
      <c r="CB13" s="496">
        <v>0</v>
      </c>
      <c r="CC13" s="496">
        <v>0</v>
      </c>
      <c r="CD13" s="496">
        <v>0</v>
      </c>
      <c r="CE13" s="496">
        <v>0</v>
      </c>
      <c r="CF13" s="496">
        <v>0</v>
      </c>
      <c r="CG13" s="496">
        <v>0</v>
      </c>
      <c r="CH13" s="496">
        <v>0</v>
      </c>
      <c r="CI13" s="496">
        <v>0</v>
      </c>
      <c r="CJ13" s="496">
        <v>0</v>
      </c>
    </row>
    <row r="14" spans="1:88" s="81" customFormat="1">
      <c r="A14" s="412" t="s">
        <v>426</v>
      </c>
      <c r="B14" s="137" t="s">
        <v>166</v>
      </c>
      <c r="C14" s="412" t="s">
        <v>427</v>
      </c>
      <c r="D14" s="137" t="s">
        <v>166</v>
      </c>
      <c r="E14" s="413" t="s">
        <v>278</v>
      </c>
      <c r="F14" s="102" t="s">
        <v>640</v>
      </c>
      <c r="G14" s="257">
        <f>VLOOKUP($E14,'与件データ（生産者価格表示）（分析年価格）'!$A$8:$I$114,9,FALSE)</f>
        <v>0</v>
      </c>
      <c r="H14" s="236">
        <f t="shared" si="43"/>
        <v>0</v>
      </c>
      <c r="I14" s="258">
        <f t="shared" si="0"/>
        <v>0</v>
      </c>
      <c r="J14" s="258">
        <f t="shared" si="1"/>
        <v>0</v>
      </c>
      <c r="K14" s="258">
        <f t="shared" si="2"/>
        <v>0</v>
      </c>
      <c r="L14" s="258">
        <f t="shared" si="3"/>
        <v>0</v>
      </c>
      <c r="M14" s="258">
        <f t="shared" si="4"/>
        <v>0</v>
      </c>
      <c r="N14" s="258">
        <f t="shared" si="5"/>
        <v>0</v>
      </c>
      <c r="O14" s="258">
        <f t="shared" si="6"/>
        <v>0</v>
      </c>
      <c r="P14" s="258">
        <f t="shared" si="7"/>
        <v>0</v>
      </c>
      <c r="Q14" s="258">
        <f>VLOOKUP($E14,'波及効果（総括表）'!$A$9:$AH$125,'波及効果（総括表）'!$M$127,FALSE)</f>
        <v>0</v>
      </c>
      <c r="R14" s="236">
        <f t="shared" si="44"/>
        <v>0</v>
      </c>
      <c r="S14" s="258">
        <f t="shared" si="8"/>
        <v>0</v>
      </c>
      <c r="T14" s="258">
        <f t="shared" si="9"/>
        <v>0</v>
      </c>
      <c r="U14" s="258">
        <f t="shared" si="10"/>
        <v>0</v>
      </c>
      <c r="V14" s="258">
        <f t="shared" si="11"/>
        <v>0</v>
      </c>
      <c r="W14" s="258">
        <f t="shared" si="12"/>
        <v>0</v>
      </c>
      <c r="X14" s="258">
        <f t="shared" si="13"/>
        <v>0</v>
      </c>
      <c r="Y14" s="258">
        <f t="shared" si="14"/>
        <v>0</v>
      </c>
      <c r="Z14" s="258">
        <f t="shared" si="15"/>
        <v>0</v>
      </c>
      <c r="AA14" s="258">
        <f>VLOOKUP($E14,'波及効果（総括表）'!$A$9:$AH$125,'波及効果（総括表）'!$Q$127,FALSE)</f>
        <v>0</v>
      </c>
      <c r="AB14" s="236">
        <f t="shared" si="16"/>
        <v>0</v>
      </c>
      <c r="AC14" s="258">
        <f t="shared" si="17"/>
        <v>0</v>
      </c>
      <c r="AD14" s="258">
        <f t="shared" si="18"/>
        <v>0</v>
      </c>
      <c r="AE14" s="258">
        <f t="shared" si="19"/>
        <v>0</v>
      </c>
      <c r="AF14" s="258">
        <f t="shared" si="20"/>
        <v>0</v>
      </c>
      <c r="AG14" s="258">
        <f t="shared" si="21"/>
        <v>0</v>
      </c>
      <c r="AH14" s="258">
        <f t="shared" si="22"/>
        <v>0</v>
      </c>
      <c r="AI14" s="258">
        <f t="shared" si="23"/>
        <v>0</v>
      </c>
      <c r="AJ14" s="258">
        <f t="shared" si="24"/>
        <v>0</v>
      </c>
      <c r="AK14" s="258">
        <f>VLOOKUP($E14,'波及効果（総括表）'!$A$9:$AH$125,'波及効果（総括表）'!$U$127,FALSE)</f>
        <v>0</v>
      </c>
      <c r="AL14" s="236">
        <f t="shared" si="25"/>
        <v>0</v>
      </c>
      <c r="AM14" s="258">
        <f t="shared" si="26"/>
        <v>0</v>
      </c>
      <c r="AN14" s="258">
        <f t="shared" si="27"/>
        <v>0</v>
      </c>
      <c r="AO14" s="258">
        <f t="shared" si="28"/>
        <v>0</v>
      </c>
      <c r="AP14" s="258">
        <f t="shared" si="29"/>
        <v>0</v>
      </c>
      <c r="AQ14" s="258">
        <f t="shared" si="30"/>
        <v>0</v>
      </c>
      <c r="AR14" s="258">
        <f t="shared" si="31"/>
        <v>0</v>
      </c>
      <c r="AS14" s="258">
        <f t="shared" si="32"/>
        <v>0</v>
      </c>
      <c r="AT14" s="258">
        <f t="shared" si="33"/>
        <v>0</v>
      </c>
      <c r="AU14" s="258">
        <f>VLOOKUP($E14,'波及効果（総括表）'!$A$9:$AH$125,'波及効果（総括表）'!$AC$127,FALSE)</f>
        <v>0</v>
      </c>
      <c r="AV14" s="236">
        <f t="shared" si="34"/>
        <v>0</v>
      </c>
      <c r="AW14" s="258">
        <f t="shared" si="35"/>
        <v>0</v>
      </c>
      <c r="AX14" s="258">
        <f t="shared" si="36"/>
        <v>0</v>
      </c>
      <c r="AY14" s="258">
        <f t="shared" si="37"/>
        <v>0</v>
      </c>
      <c r="AZ14" s="258">
        <f t="shared" si="38"/>
        <v>0</v>
      </c>
      <c r="BA14" s="258">
        <f t="shared" si="39"/>
        <v>0</v>
      </c>
      <c r="BB14" s="258">
        <f t="shared" si="40"/>
        <v>0</v>
      </c>
      <c r="BC14" s="258">
        <f t="shared" si="41"/>
        <v>0</v>
      </c>
      <c r="BD14" s="258">
        <f t="shared" si="42"/>
        <v>0</v>
      </c>
      <c r="BE14" s="258">
        <f>VLOOKUP($E14,'波及効果（総括表）'!$A$9:$AH$125,'波及効果（総括表）'!$AG$127,FALSE)</f>
        <v>0</v>
      </c>
      <c r="BF14" s="13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496">
        <v>0.56112104949314257</v>
      </c>
      <c r="CB14" s="496">
        <v>3.7716159809183067E-2</v>
      </c>
      <c r="CC14" s="496">
        <v>0.20199761478831246</v>
      </c>
      <c r="CD14" s="496">
        <v>8.3109719737626708E-2</v>
      </c>
      <c r="CE14" s="496">
        <v>7.5805008944543825E-2</v>
      </c>
      <c r="CF14" s="496">
        <v>0</v>
      </c>
      <c r="CG14" s="496">
        <v>4.0250447227191413E-2</v>
      </c>
      <c r="CH14" s="496">
        <v>0</v>
      </c>
      <c r="CI14" s="496">
        <v>0.43887895050685749</v>
      </c>
      <c r="CJ14" s="496">
        <v>1</v>
      </c>
    </row>
    <row r="15" spans="1:88" s="81" customFormat="1">
      <c r="A15" s="412" t="s">
        <v>428</v>
      </c>
      <c r="B15" s="137" t="s">
        <v>167</v>
      </c>
      <c r="C15" s="412" t="s">
        <v>429</v>
      </c>
      <c r="D15" s="137" t="s">
        <v>168</v>
      </c>
      <c r="E15" s="413" t="s">
        <v>279</v>
      </c>
      <c r="F15" s="102" t="s">
        <v>6</v>
      </c>
      <c r="G15" s="257">
        <f>VLOOKUP($E15,'与件データ（生産者価格表示）（分析年価格）'!$A$8:$I$114,9,FALSE)</f>
        <v>0</v>
      </c>
      <c r="H15" s="236">
        <f t="shared" si="43"/>
        <v>0</v>
      </c>
      <c r="I15" s="258">
        <f t="shared" si="0"/>
        <v>0</v>
      </c>
      <c r="J15" s="258">
        <f t="shared" si="1"/>
        <v>0</v>
      </c>
      <c r="K15" s="258">
        <f t="shared" si="2"/>
        <v>0</v>
      </c>
      <c r="L15" s="258">
        <f t="shared" si="3"/>
        <v>0</v>
      </c>
      <c r="M15" s="258">
        <f t="shared" si="4"/>
        <v>0</v>
      </c>
      <c r="N15" s="258">
        <f t="shared" si="5"/>
        <v>0</v>
      </c>
      <c r="O15" s="258">
        <f t="shared" si="6"/>
        <v>0</v>
      </c>
      <c r="P15" s="258">
        <f t="shared" si="7"/>
        <v>0</v>
      </c>
      <c r="Q15" s="258">
        <f>VLOOKUP($E15,'波及効果（総括表）'!$A$9:$AH$125,'波及効果（総括表）'!$M$127,FALSE)</f>
        <v>0</v>
      </c>
      <c r="R15" s="236">
        <f t="shared" si="44"/>
        <v>0</v>
      </c>
      <c r="S15" s="258">
        <f t="shared" si="8"/>
        <v>0</v>
      </c>
      <c r="T15" s="258">
        <f t="shared" si="9"/>
        <v>0</v>
      </c>
      <c r="U15" s="258">
        <f t="shared" si="10"/>
        <v>0</v>
      </c>
      <c r="V15" s="258">
        <f t="shared" si="11"/>
        <v>0</v>
      </c>
      <c r="W15" s="258">
        <f t="shared" si="12"/>
        <v>0</v>
      </c>
      <c r="X15" s="258">
        <f t="shared" si="13"/>
        <v>0</v>
      </c>
      <c r="Y15" s="258">
        <f t="shared" si="14"/>
        <v>0</v>
      </c>
      <c r="Z15" s="258">
        <f t="shared" si="15"/>
        <v>0</v>
      </c>
      <c r="AA15" s="258">
        <f>VLOOKUP($E15,'波及効果（総括表）'!$A$9:$AH$125,'波及効果（総括表）'!$Q$127,FALSE)</f>
        <v>0</v>
      </c>
      <c r="AB15" s="236">
        <f t="shared" si="16"/>
        <v>0</v>
      </c>
      <c r="AC15" s="258">
        <f t="shared" si="17"/>
        <v>0</v>
      </c>
      <c r="AD15" s="258">
        <f t="shared" si="18"/>
        <v>0</v>
      </c>
      <c r="AE15" s="258">
        <f t="shared" si="19"/>
        <v>0</v>
      </c>
      <c r="AF15" s="258">
        <f t="shared" si="20"/>
        <v>0</v>
      </c>
      <c r="AG15" s="258">
        <f t="shared" si="21"/>
        <v>0</v>
      </c>
      <c r="AH15" s="258">
        <f t="shared" si="22"/>
        <v>0</v>
      </c>
      <c r="AI15" s="258">
        <f t="shared" si="23"/>
        <v>0</v>
      </c>
      <c r="AJ15" s="258">
        <f t="shared" si="24"/>
        <v>0</v>
      </c>
      <c r="AK15" s="258">
        <f>VLOOKUP($E15,'波及効果（総括表）'!$A$9:$AH$125,'波及効果（総括表）'!$U$127,FALSE)</f>
        <v>0</v>
      </c>
      <c r="AL15" s="236">
        <f t="shared" si="25"/>
        <v>0</v>
      </c>
      <c r="AM15" s="258">
        <f t="shared" si="26"/>
        <v>0</v>
      </c>
      <c r="AN15" s="258">
        <f t="shared" si="27"/>
        <v>0</v>
      </c>
      <c r="AO15" s="258">
        <f t="shared" si="28"/>
        <v>0</v>
      </c>
      <c r="AP15" s="258">
        <f t="shared" si="29"/>
        <v>0</v>
      </c>
      <c r="AQ15" s="258">
        <f t="shared" si="30"/>
        <v>0</v>
      </c>
      <c r="AR15" s="258">
        <f t="shared" si="31"/>
        <v>0</v>
      </c>
      <c r="AS15" s="258">
        <f t="shared" si="32"/>
        <v>0</v>
      </c>
      <c r="AT15" s="258">
        <f t="shared" si="33"/>
        <v>0</v>
      </c>
      <c r="AU15" s="258">
        <f>VLOOKUP($E15,'波及効果（総括表）'!$A$9:$AH$125,'波及効果（総括表）'!$AC$127,FALSE)</f>
        <v>0</v>
      </c>
      <c r="AV15" s="236">
        <f t="shared" si="34"/>
        <v>0</v>
      </c>
      <c r="AW15" s="258">
        <f t="shared" si="35"/>
        <v>0</v>
      </c>
      <c r="AX15" s="258">
        <f t="shared" si="36"/>
        <v>0</v>
      </c>
      <c r="AY15" s="258">
        <f t="shared" si="37"/>
        <v>0</v>
      </c>
      <c r="AZ15" s="258">
        <f t="shared" si="38"/>
        <v>0</v>
      </c>
      <c r="BA15" s="258">
        <f t="shared" si="39"/>
        <v>0</v>
      </c>
      <c r="BB15" s="258">
        <f t="shared" si="40"/>
        <v>0</v>
      </c>
      <c r="BC15" s="258">
        <f t="shared" si="41"/>
        <v>0</v>
      </c>
      <c r="BD15" s="258">
        <f t="shared" si="42"/>
        <v>0</v>
      </c>
      <c r="BE15" s="258">
        <f>VLOOKUP($E15,'波及効果（総括表）'!$A$9:$AH$125,'波及効果（総括表）'!$AG$127,FALSE)</f>
        <v>0</v>
      </c>
      <c r="BF15" s="13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496">
        <v>0.67042482505124756</v>
      </c>
      <c r="CB15" s="496">
        <v>9.5290656893823635E-3</v>
      </c>
      <c r="CC15" s="496">
        <v>0.16636579649939373</v>
      </c>
      <c r="CD15" s="496">
        <v>9.0348048784466395E-2</v>
      </c>
      <c r="CE15" s="496">
        <v>4.9885542463474181E-2</v>
      </c>
      <c r="CF15" s="496">
        <v>0</v>
      </c>
      <c r="CG15" s="496">
        <v>1.8025022973068495E-2</v>
      </c>
      <c r="CH15" s="496">
        <v>-4.5783014610327822E-3</v>
      </c>
      <c r="CI15" s="496">
        <v>0.32957517494875238</v>
      </c>
      <c r="CJ15" s="496">
        <v>1</v>
      </c>
    </row>
    <row r="16" spans="1:88" s="81" customFormat="1">
      <c r="A16" s="412" t="s">
        <v>428</v>
      </c>
      <c r="B16" s="137" t="s">
        <v>167</v>
      </c>
      <c r="C16" s="412" t="s">
        <v>429</v>
      </c>
      <c r="D16" s="137" t="s">
        <v>168</v>
      </c>
      <c r="E16" s="413" t="s">
        <v>280</v>
      </c>
      <c r="F16" s="102" t="s">
        <v>7</v>
      </c>
      <c r="G16" s="257">
        <f>VLOOKUP($E16,'与件データ（生産者価格表示）（分析年価格）'!$A$8:$I$114,9,FALSE)</f>
        <v>0</v>
      </c>
      <c r="H16" s="236">
        <f t="shared" si="43"/>
        <v>0</v>
      </c>
      <c r="I16" s="258">
        <f t="shared" si="0"/>
        <v>0</v>
      </c>
      <c r="J16" s="258">
        <f t="shared" si="1"/>
        <v>0</v>
      </c>
      <c r="K16" s="258">
        <f t="shared" si="2"/>
        <v>0</v>
      </c>
      <c r="L16" s="258">
        <f t="shared" si="3"/>
        <v>0</v>
      </c>
      <c r="M16" s="258">
        <f t="shared" si="4"/>
        <v>0</v>
      </c>
      <c r="N16" s="258">
        <f t="shared" si="5"/>
        <v>0</v>
      </c>
      <c r="O16" s="258">
        <f t="shared" si="6"/>
        <v>0</v>
      </c>
      <c r="P16" s="258">
        <f t="shared" si="7"/>
        <v>0</v>
      </c>
      <c r="Q16" s="258">
        <f>VLOOKUP($E16,'波及効果（総括表）'!$A$9:$AH$125,'波及効果（総括表）'!$M$127,FALSE)</f>
        <v>0</v>
      </c>
      <c r="R16" s="236">
        <f t="shared" si="44"/>
        <v>0</v>
      </c>
      <c r="S16" s="258">
        <f t="shared" si="8"/>
        <v>0</v>
      </c>
      <c r="T16" s="258">
        <f t="shared" si="9"/>
        <v>0</v>
      </c>
      <c r="U16" s="258">
        <f t="shared" si="10"/>
        <v>0</v>
      </c>
      <c r="V16" s="258">
        <f t="shared" si="11"/>
        <v>0</v>
      </c>
      <c r="W16" s="258">
        <f t="shared" si="12"/>
        <v>0</v>
      </c>
      <c r="X16" s="258">
        <f t="shared" si="13"/>
        <v>0</v>
      </c>
      <c r="Y16" s="258">
        <f t="shared" si="14"/>
        <v>0</v>
      </c>
      <c r="Z16" s="258">
        <f t="shared" si="15"/>
        <v>0</v>
      </c>
      <c r="AA16" s="258">
        <f>VLOOKUP($E16,'波及効果（総括表）'!$A$9:$AH$125,'波及効果（総括表）'!$Q$127,FALSE)</f>
        <v>0</v>
      </c>
      <c r="AB16" s="236">
        <f t="shared" si="16"/>
        <v>0</v>
      </c>
      <c r="AC16" s="258">
        <f t="shared" si="17"/>
        <v>0</v>
      </c>
      <c r="AD16" s="258">
        <f t="shared" si="18"/>
        <v>0</v>
      </c>
      <c r="AE16" s="258">
        <f t="shared" si="19"/>
        <v>0</v>
      </c>
      <c r="AF16" s="258">
        <f t="shared" si="20"/>
        <v>0</v>
      </c>
      <c r="AG16" s="258">
        <f t="shared" si="21"/>
        <v>0</v>
      </c>
      <c r="AH16" s="258">
        <f t="shared" si="22"/>
        <v>0</v>
      </c>
      <c r="AI16" s="258">
        <f t="shared" si="23"/>
        <v>0</v>
      </c>
      <c r="AJ16" s="258">
        <f t="shared" si="24"/>
        <v>0</v>
      </c>
      <c r="AK16" s="258">
        <f>VLOOKUP($E16,'波及効果（総括表）'!$A$9:$AH$125,'波及効果（総括表）'!$U$127,FALSE)</f>
        <v>0</v>
      </c>
      <c r="AL16" s="236">
        <f t="shared" si="25"/>
        <v>0</v>
      </c>
      <c r="AM16" s="258">
        <f t="shared" si="26"/>
        <v>0</v>
      </c>
      <c r="AN16" s="258">
        <f t="shared" si="27"/>
        <v>0</v>
      </c>
      <c r="AO16" s="258">
        <f t="shared" si="28"/>
        <v>0</v>
      </c>
      <c r="AP16" s="258">
        <f t="shared" si="29"/>
        <v>0</v>
      </c>
      <c r="AQ16" s="258">
        <f t="shared" si="30"/>
        <v>0</v>
      </c>
      <c r="AR16" s="258">
        <f t="shared" si="31"/>
        <v>0</v>
      </c>
      <c r="AS16" s="258">
        <f t="shared" si="32"/>
        <v>0</v>
      </c>
      <c r="AT16" s="258">
        <f t="shared" si="33"/>
        <v>0</v>
      </c>
      <c r="AU16" s="258">
        <f>VLOOKUP($E16,'波及効果（総括表）'!$A$9:$AH$125,'波及効果（総括表）'!$AC$127,FALSE)</f>
        <v>0</v>
      </c>
      <c r="AV16" s="236">
        <f t="shared" si="34"/>
        <v>0</v>
      </c>
      <c r="AW16" s="258">
        <f t="shared" si="35"/>
        <v>0</v>
      </c>
      <c r="AX16" s="258">
        <f t="shared" si="36"/>
        <v>0</v>
      </c>
      <c r="AY16" s="258">
        <f t="shared" si="37"/>
        <v>0</v>
      </c>
      <c r="AZ16" s="258">
        <f t="shared" si="38"/>
        <v>0</v>
      </c>
      <c r="BA16" s="258">
        <f t="shared" si="39"/>
        <v>0</v>
      </c>
      <c r="BB16" s="258">
        <f t="shared" si="40"/>
        <v>0</v>
      </c>
      <c r="BC16" s="258">
        <f t="shared" si="41"/>
        <v>0</v>
      </c>
      <c r="BD16" s="258">
        <f t="shared" si="42"/>
        <v>0</v>
      </c>
      <c r="BE16" s="258">
        <f>VLOOKUP($E16,'波及効果（総括表）'!$A$9:$AH$125,'波及効果（総括表）'!$AG$127,FALSE)</f>
        <v>0</v>
      </c>
      <c r="BF16" s="13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496">
        <v>0.53081413934081467</v>
      </c>
      <c r="CB16" s="496">
        <v>1.3325033228460386E-2</v>
      </c>
      <c r="CC16" s="496">
        <v>0.13503373319649375</v>
      </c>
      <c r="CD16" s="496">
        <v>0.18787960361391054</v>
      </c>
      <c r="CE16" s="496">
        <v>6.0265491192354928E-2</v>
      </c>
      <c r="CF16" s="496">
        <v>0</v>
      </c>
      <c r="CG16" s="496">
        <v>7.2698823964870374E-2</v>
      </c>
      <c r="CH16" s="496">
        <v>-1.6824536904621701E-5</v>
      </c>
      <c r="CI16" s="496">
        <v>0.46918586065918538</v>
      </c>
      <c r="CJ16" s="496">
        <v>1</v>
      </c>
    </row>
    <row r="17" spans="1:88" s="81" customFormat="1">
      <c r="A17" s="414" t="s">
        <v>428</v>
      </c>
      <c r="B17" s="373" t="s">
        <v>167</v>
      </c>
      <c r="C17" s="414" t="s">
        <v>429</v>
      </c>
      <c r="D17" s="373" t="s">
        <v>168</v>
      </c>
      <c r="E17" s="415" t="s">
        <v>281</v>
      </c>
      <c r="F17" s="374" t="s">
        <v>391</v>
      </c>
      <c r="G17" s="259">
        <f>VLOOKUP($E17,'与件データ（生産者価格表示）（分析年価格）'!$A$8:$I$114,9,FALSE)</f>
        <v>0</v>
      </c>
      <c r="H17" s="260">
        <f t="shared" si="43"/>
        <v>0</v>
      </c>
      <c r="I17" s="261">
        <f t="shared" si="0"/>
        <v>0</v>
      </c>
      <c r="J17" s="261">
        <f t="shared" si="1"/>
        <v>0</v>
      </c>
      <c r="K17" s="261">
        <f t="shared" si="2"/>
        <v>0</v>
      </c>
      <c r="L17" s="261">
        <f t="shared" si="3"/>
        <v>0</v>
      </c>
      <c r="M17" s="261">
        <f t="shared" si="4"/>
        <v>0</v>
      </c>
      <c r="N17" s="261">
        <f t="shared" si="5"/>
        <v>0</v>
      </c>
      <c r="O17" s="261">
        <f t="shared" si="6"/>
        <v>0</v>
      </c>
      <c r="P17" s="261">
        <f t="shared" si="7"/>
        <v>0</v>
      </c>
      <c r="Q17" s="261">
        <f>VLOOKUP($E17,'波及効果（総括表）'!$A$9:$AH$125,'波及効果（総括表）'!$M$127,FALSE)</f>
        <v>0</v>
      </c>
      <c r="R17" s="260">
        <f t="shared" si="44"/>
        <v>0</v>
      </c>
      <c r="S17" s="261">
        <f t="shared" si="8"/>
        <v>0</v>
      </c>
      <c r="T17" s="261">
        <f t="shared" si="9"/>
        <v>0</v>
      </c>
      <c r="U17" s="261">
        <f t="shared" si="10"/>
        <v>0</v>
      </c>
      <c r="V17" s="261">
        <f t="shared" si="11"/>
        <v>0</v>
      </c>
      <c r="W17" s="261">
        <f t="shared" si="12"/>
        <v>0</v>
      </c>
      <c r="X17" s="261">
        <f t="shared" si="13"/>
        <v>0</v>
      </c>
      <c r="Y17" s="261">
        <f t="shared" si="14"/>
        <v>0</v>
      </c>
      <c r="Z17" s="261">
        <f t="shared" si="15"/>
        <v>0</v>
      </c>
      <c r="AA17" s="261">
        <f>VLOOKUP($E17,'波及効果（総括表）'!$A$9:$AH$125,'波及効果（総括表）'!$Q$127,FALSE)</f>
        <v>0</v>
      </c>
      <c r="AB17" s="260">
        <f t="shared" si="16"/>
        <v>0</v>
      </c>
      <c r="AC17" s="261">
        <f t="shared" si="17"/>
        <v>0</v>
      </c>
      <c r="AD17" s="261">
        <f t="shared" si="18"/>
        <v>0</v>
      </c>
      <c r="AE17" s="261">
        <f t="shared" si="19"/>
        <v>0</v>
      </c>
      <c r="AF17" s="261">
        <f t="shared" si="20"/>
        <v>0</v>
      </c>
      <c r="AG17" s="261">
        <f t="shared" si="21"/>
        <v>0</v>
      </c>
      <c r="AH17" s="261">
        <f t="shared" si="22"/>
        <v>0</v>
      </c>
      <c r="AI17" s="261">
        <f t="shared" si="23"/>
        <v>0</v>
      </c>
      <c r="AJ17" s="261">
        <f t="shared" si="24"/>
        <v>0</v>
      </c>
      <c r="AK17" s="261">
        <f>VLOOKUP($E17,'波及効果（総括表）'!$A$9:$AH$125,'波及効果（総括表）'!$U$127,FALSE)</f>
        <v>0</v>
      </c>
      <c r="AL17" s="260">
        <f t="shared" si="25"/>
        <v>0</v>
      </c>
      <c r="AM17" s="261">
        <f t="shared" si="26"/>
        <v>0</v>
      </c>
      <c r="AN17" s="261">
        <f t="shared" si="27"/>
        <v>0</v>
      </c>
      <c r="AO17" s="261">
        <f t="shared" si="28"/>
        <v>0</v>
      </c>
      <c r="AP17" s="261">
        <f t="shared" si="29"/>
        <v>0</v>
      </c>
      <c r="AQ17" s="261">
        <f t="shared" si="30"/>
        <v>0</v>
      </c>
      <c r="AR17" s="261">
        <f t="shared" si="31"/>
        <v>0</v>
      </c>
      <c r="AS17" s="261">
        <f t="shared" si="32"/>
        <v>0</v>
      </c>
      <c r="AT17" s="261">
        <f t="shared" si="33"/>
        <v>0</v>
      </c>
      <c r="AU17" s="261">
        <f>VLOOKUP($E17,'波及効果（総括表）'!$A$9:$AH$125,'波及効果（総括表）'!$AC$127,FALSE)</f>
        <v>0</v>
      </c>
      <c r="AV17" s="260">
        <f t="shared" si="34"/>
        <v>0</v>
      </c>
      <c r="AW17" s="261">
        <f t="shared" si="35"/>
        <v>0</v>
      </c>
      <c r="AX17" s="261">
        <f t="shared" si="36"/>
        <v>0</v>
      </c>
      <c r="AY17" s="261">
        <f t="shared" si="37"/>
        <v>0</v>
      </c>
      <c r="AZ17" s="261">
        <f t="shared" si="38"/>
        <v>0</v>
      </c>
      <c r="BA17" s="261">
        <f t="shared" si="39"/>
        <v>0</v>
      </c>
      <c r="BB17" s="261">
        <f t="shared" si="40"/>
        <v>0</v>
      </c>
      <c r="BC17" s="261">
        <f t="shared" si="41"/>
        <v>0</v>
      </c>
      <c r="BD17" s="261">
        <f t="shared" si="42"/>
        <v>0</v>
      </c>
      <c r="BE17" s="261">
        <f>VLOOKUP($E17,'波及効果（総括表）'!$A$9:$AH$125,'波及効果（総括表）'!$AG$127,FALSE)</f>
        <v>0</v>
      </c>
      <c r="BF17" s="13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496">
        <v>0.6567934263328874</v>
      </c>
      <c r="CB17" s="496">
        <v>4.6627173705331548E-3</v>
      </c>
      <c r="CC17" s="496">
        <v>8.0068794190712778E-2</v>
      </c>
      <c r="CD17" s="496">
        <v>0.15249378941333844</v>
      </c>
      <c r="CE17" s="496">
        <v>7.7508121536403587E-2</v>
      </c>
      <c r="CF17" s="496">
        <v>0</v>
      </c>
      <c r="CG17" s="496">
        <v>2.8473151156124595E-2</v>
      </c>
      <c r="CH17" s="496">
        <v>0</v>
      </c>
      <c r="CI17" s="496">
        <v>0.34320657366711255</v>
      </c>
      <c r="CJ17" s="496">
        <v>1</v>
      </c>
    </row>
    <row r="18" spans="1:88" s="81" customFormat="1">
      <c r="A18" s="412" t="s">
        <v>428</v>
      </c>
      <c r="B18" s="137" t="s">
        <v>167</v>
      </c>
      <c r="C18" s="412" t="s">
        <v>429</v>
      </c>
      <c r="D18" s="137" t="s">
        <v>168</v>
      </c>
      <c r="E18" s="413" t="s">
        <v>282</v>
      </c>
      <c r="F18" s="102" t="s">
        <v>8</v>
      </c>
      <c r="G18" s="257">
        <f>VLOOKUP($E18,'与件データ（生産者価格表示）（分析年価格）'!$A$8:$I$114,9,FALSE)</f>
        <v>0</v>
      </c>
      <c r="H18" s="236">
        <f t="shared" si="43"/>
        <v>0</v>
      </c>
      <c r="I18" s="258">
        <f t="shared" si="0"/>
        <v>0</v>
      </c>
      <c r="J18" s="258">
        <f t="shared" si="1"/>
        <v>0</v>
      </c>
      <c r="K18" s="258">
        <f t="shared" si="2"/>
        <v>0</v>
      </c>
      <c r="L18" s="258">
        <f t="shared" si="3"/>
        <v>0</v>
      </c>
      <c r="M18" s="258">
        <f t="shared" si="4"/>
        <v>0</v>
      </c>
      <c r="N18" s="258">
        <f t="shared" si="5"/>
        <v>0</v>
      </c>
      <c r="O18" s="258">
        <f t="shared" si="6"/>
        <v>0</v>
      </c>
      <c r="P18" s="258">
        <f t="shared" si="7"/>
        <v>0</v>
      </c>
      <c r="Q18" s="258">
        <f>VLOOKUP($E18,'波及効果（総括表）'!$A$9:$AH$125,'波及効果（総括表）'!$M$127,FALSE)</f>
        <v>0</v>
      </c>
      <c r="R18" s="236">
        <f t="shared" si="44"/>
        <v>0</v>
      </c>
      <c r="S18" s="258">
        <f t="shared" si="8"/>
        <v>0</v>
      </c>
      <c r="T18" s="258">
        <f t="shared" si="9"/>
        <v>0</v>
      </c>
      <c r="U18" s="258">
        <f t="shared" si="10"/>
        <v>0</v>
      </c>
      <c r="V18" s="258">
        <f t="shared" si="11"/>
        <v>0</v>
      </c>
      <c r="W18" s="258">
        <f t="shared" si="12"/>
        <v>0</v>
      </c>
      <c r="X18" s="258">
        <f t="shared" si="13"/>
        <v>0</v>
      </c>
      <c r="Y18" s="258">
        <f t="shared" si="14"/>
        <v>0</v>
      </c>
      <c r="Z18" s="258">
        <f t="shared" si="15"/>
        <v>0</v>
      </c>
      <c r="AA18" s="258">
        <f>VLOOKUP($E18,'波及効果（総括表）'!$A$9:$AH$125,'波及効果（総括表）'!$Q$127,FALSE)</f>
        <v>0</v>
      </c>
      <c r="AB18" s="236">
        <f t="shared" si="16"/>
        <v>0</v>
      </c>
      <c r="AC18" s="258">
        <f t="shared" si="17"/>
        <v>0</v>
      </c>
      <c r="AD18" s="258">
        <f t="shared" si="18"/>
        <v>0</v>
      </c>
      <c r="AE18" s="258">
        <f t="shared" si="19"/>
        <v>0</v>
      </c>
      <c r="AF18" s="258">
        <f t="shared" si="20"/>
        <v>0</v>
      </c>
      <c r="AG18" s="258">
        <f t="shared" si="21"/>
        <v>0</v>
      </c>
      <c r="AH18" s="258">
        <f t="shared" si="22"/>
        <v>0</v>
      </c>
      <c r="AI18" s="258">
        <f t="shared" si="23"/>
        <v>0</v>
      </c>
      <c r="AJ18" s="258">
        <f t="shared" si="24"/>
        <v>0</v>
      </c>
      <c r="AK18" s="258">
        <f>VLOOKUP($E18,'波及効果（総括表）'!$A$9:$AH$125,'波及効果（総括表）'!$U$127,FALSE)</f>
        <v>0</v>
      </c>
      <c r="AL18" s="236">
        <f t="shared" si="25"/>
        <v>0</v>
      </c>
      <c r="AM18" s="258">
        <f t="shared" si="26"/>
        <v>0</v>
      </c>
      <c r="AN18" s="258">
        <f t="shared" si="27"/>
        <v>0</v>
      </c>
      <c r="AO18" s="258">
        <f t="shared" si="28"/>
        <v>0</v>
      </c>
      <c r="AP18" s="258">
        <f t="shared" si="29"/>
        <v>0</v>
      </c>
      <c r="AQ18" s="258">
        <f t="shared" si="30"/>
        <v>0</v>
      </c>
      <c r="AR18" s="258">
        <f t="shared" si="31"/>
        <v>0</v>
      </c>
      <c r="AS18" s="258">
        <f t="shared" si="32"/>
        <v>0</v>
      </c>
      <c r="AT18" s="258">
        <f t="shared" si="33"/>
        <v>0</v>
      </c>
      <c r="AU18" s="258">
        <f>VLOOKUP($E18,'波及効果（総括表）'!$A$9:$AH$125,'波及効果（総括表）'!$AC$127,FALSE)</f>
        <v>0</v>
      </c>
      <c r="AV18" s="236">
        <f t="shared" si="34"/>
        <v>0</v>
      </c>
      <c r="AW18" s="258">
        <f t="shared" si="35"/>
        <v>0</v>
      </c>
      <c r="AX18" s="258">
        <f t="shared" si="36"/>
        <v>0</v>
      </c>
      <c r="AY18" s="258">
        <f t="shared" si="37"/>
        <v>0</v>
      </c>
      <c r="AZ18" s="258">
        <f t="shared" si="38"/>
        <v>0</v>
      </c>
      <c r="BA18" s="258">
        <f t="shared" si="39"/>
        <v>0</v>
      </c>
      <c r="BB18" s="258">
        <f t="shared" si="40"/>
        <v>0</v>
      </c>
      <c r="BC18" s="258">
        <f t="shared" si="41"/>
        <v>0</v>
      </c>
      <c r="BD18" s="258">
        <f t="shared" si="42"/>
        <v>0</v>
      </c>
      <c r="BE18" s="258">
        <f>VLOOKUP($E18,'波及効果（総括表）'!$A$9:$AH$125,'波及効果（総括表）'!$AG$127,FALSE)</f>
        <v>0</v>
      </c>
      <c r="BF18" s="13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496">
        <v>0</v>
      </c>
      <c r="CB18" s="496">
        <v>0</v>
      </c>
      <c r="CC18" s="496">
        <v>0</v>
      </c>
      <c r="CD18" s="496">
        <v>0</v>
      </c>
      <c r="CE18" s="496">
        <v>0</v>
      </c>
      <c r="CF18" s="496">
        <v>0</v>
      </c>
      <c r="CG18" s="496">
        <v>0</v>
      </c>
      <c r="CH18" s="496">
        <v>0</v>
      </c>
      <c r="CI18" s="496">
        <v>0</v>
      </c>
      <c r="CJ18" s="496">
        <v>0</v>
      </c>
    </row>
    <row r="19" spans="1:88" s="81" customFormat="1">
      <c r="A19" s="412" t="s">
        <v>428</v>
      </c>
      <c r="B19" s="137" t="s">
        <v>167</v>
      </c>
      <c r="C19" s="412" t="s">
        <v>430</v>
      </c>
      <c r="D19" s="137" t="s">
        <v>169</v>
      </c>
      <c r="E19" s="413" t="s">
        <v>283</v>
      </c>
      <c r="F19" s="102" t="s">
        <v>9</v>
      </c>
      <c r="G19" s="257">
        <f>VLOOKUP($E19,'与件データ（生産者価格表示）（分析年価格）'!$A$8:$I$114,9,FALSE)</f>
        <v>0</v>
      </c>
      <c r="H19" s="236">
        <f t="shared" si="43"/>
        <v>0</v>
      </c>
      <c r="I19" s="258">
        <f t="shared" si="0"/>
        <v>0</v>
      </c>
      <c r="J19" s="258">
        <f t="shared" si="1"/>
        <v>0</v>
      </c>
      <c r="K19" s="258">
        <f t="shared" si="2"/>
        <v>0</v>
      </c>
      <c r="L19" s="258">
        <f t="shared" si="3"/>
        <v>0</v>
      </c>
      <c r="M19" s="258">
        <f t="shared" si="4"/>
        <v>0</v>
      </c>
      <c r="N19" s="258">
        <f t="shared" si="5"/>
        <v>0</v>
      </c>
      <c r="O19" s="258">
        <f t="shared" si="6"/>
        <v>0</v>
      </c>
      <c r="P19" s="258">
        <f t="shared" si="7"/>
        <v>0</v>
      </c>
      <c r="Q19" s="258">
        <f>VLOOKUP($E19,'波及効果（総括表）'!$A$9:$AH$125,'波及効果（総括表）'!$M$127,FALSE)</f>
        <v>0</v>
      </c>
      <c r="R19" s="236">
        <f t="shared" si="44"/>
        <v>0</v>
      </c>
      <c r="S19" s="258">
        <f t="shared" si="8"/>
        <v>0</v>
      </c>
      <c r="T19" s="258">
        <f t="shared" si="9"/>
        <v>0</v>
      </c>
      <c r="U19" s="258">
        <f t="shared" si="10"/>
        <v>0</v>
      </c>
      <c r="V19" s="258">
        <f t="shared" si="11"/>
        <v>0</v>
      </c>
      <c r="W19" s="258">
        <f t="shared" si="12"/>
        <v>0</v>
      </c>
      <c r="X19" s="258">
        <f t="shared" si="13"/>
        <v>0</v>
      </c>
      <c r="Y19" s="258">
        <f t="shared" si="14"/>
        <v>0</v>
      </c>
      <c r="Z19" s="258">
        <f t="shared" si="15"/>
        <v>0</v>
      </c>
      <c r="AA19" s="258">
        <f>VLOOKUP($E19,'波及効果（総括表）'!$A$9:$AH$125,'波及効果（総括表）'!$Q$127,FALSE)</f>
        <v>0</v>
      </c>
      <c r="AB19" s="236">
        <f t="shared" si="16"/>
        <v>0</v>
      </c>
      <c r="AC19" s="258">
        <f t="shared" si="17"/>
        <v>0</v>
      </c>
      <c r="AD19" s="258">
        <f t="shared" si="18"/>
        <v>0</v>
      </c>
      <c r="AE19" s="258">
        <f t="shared" si="19"/>
        <v>0</v>
      </c>
      <c r="AF19" s="258">
        <f t="shared" si="20"/>
        <v>0</v>
      </c>
      <c r="AG19" s="258">
        <f t="shared" si="21"/>
        <v>0</v>
      </c>
      <c r="AH19" s="258">
        <f t="shared" si="22"/>
        <v>0</v>
      </c>
      <c r="AI19" s="258">
        <f t="shared" si="23"/>
        <v>0</v>
      </c>
      <c r="AJ19" s="258">
        <f t="shared" si="24"/>
        <v>0</v>
      </c>
      <c r="AK19" s="258">
        <f>VLOOKUP($E19,'波及効果（総括表）'!$A$9:$AH$125,'波及効果（総括表）'!$U$127,FALSE)</f>
        <v>0</v>
      </c>
      <c r="AL19" s="236">
        <f t="shared" si="25"/>
        <v>0</v>
      </c>
      <c r="AM19" s="258">
        <f t="shared" si="26"/>
        <v>0</v>
      </c>
      <c r="AN19" s="258">
        <f t="shared" si="27"/>
        <v>0</v>
      </c>
      <c r="AO19" s="258">
        <f t="shared" si="28"/>
        <v>0</v>
      </c>
      <c r="AP19" s="258">
        <f t="shared" si="29"/>
        <v>0</v>
      </c>
      <c r="AQ19" s="258">
        <f t="shared" si="30"/>
        <v>0</v>
      </c>
      <c r="AR19" s="258">
        <f t="shared" si="31"/>
        <v>0</v>
      </c>
      <c r="AS19" s="258">
        <f t="shared" si="32"/>
        <v>0</v>
      </c>
      <c r="AT19" s="258">
        <f t="shared" si="33"/>
        <v>0</v>
      </c>
      <c r="AU19" s="258">
        <f>VLOOKUP($E19,'波及効果（総括表）'!$A$9:$AH$125,'波及効果（総括表）'!$AC$127,FALSE)</f>
        <v>0</v>
      </c>
      <c r="AV19" s="236">
        <f t="shared" si="34"/>
        <v>0</v>
      </c>
      <c r="AW19" s="258">
        <f t="shared" si="35"/>
        <v>0</v>
      </c>
      <c r="AX19" s="258">
        <f t="shared" si="36"/>
        <v>0</v>
      </c>
      <c r="AY19" s="258">
        <f t="shared" si="37"/>
        <v>0</v>
      </c>
      <c r="AZ19" s="258">
        <f t="shared" si="38"/>
        <v>0</v>
      </c>
      <c r="BA19" s="258">
        <f t="shared" si="39"/>
        <v>0</v>
      </c>
      <c r="BB19" s="258">
        <f t="shared" si="40"/>
        <v>0</v>
      </c>
      <c r="BC19" s="258">
        <f t="shared" si="41"/>
        <v>0</v>
      </c>
      <c r="BD19" s="258">
        <f t="shared" si="42"/>
        <v>0</v>
      </c>
      <c r="BE19" s="258">
        <f>VLOOKUP($E19,'波及効果（総括表）'!$A$9:$AH$125,'波及効果（総括表）'!$AG$127,FALSE)</f>
        <v>0</v>
      </c>
      <c r="BF19" s="13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496">
        <v>0.65060693833329653</v>
      </c>
      <c r="CB19" s="496">
        <v>9.6844805094302069E-3</v>
      </c>
      <c r="CC19" s="496">
        <v>0.18716695779070025</v>
      </c>
      <c r="CD19" s="496">
        <v>-6.426470913392443E-2</v>
      </c>
      <c r="CE19" s="496">
        <v>0.17920711079664803</v>
      </c>
      <c r="CF19" s="496">
        <v>0</v>
      </c>
      <c r="CG19" s="496">
        <v>3.7621332389944057E-2</v>
      </c>
      <c r="CH19" s="496">
        <v>-2.2110686094589514E-5</v>
      </c>
      <c r="CI19" s="496">
        <v>0.34939306166670353</v>
      </c>
      <c r="CJ19" s="496">
        <v>1</v>
      </c>
    </row>
    <row r="20" spans="1:88" s="81" customFormat="1">
      <c r="A20" s="412" t="s">
        <v>428</v>
      </c>
      <c r="B20" s="137" t="s">
        <v>167</v>
      </c>
      <c r="C20" s="412" t="s">
        <v>430</v>
      </c>
      <c r="D20" s="137" t="s">
        <v>169</v>
      </c>
      <c r="E20" s="413" t="s">
        <v>284</v>
      </c>
      <c r="F20" s="102" t="s">
        <v>10</v>
      </c>
      <c r="G20" s="257">
        <f>VLOOKUP($E20,'与件データ（生産者価格表示）（分析年価格）'!$A$8:$I$114,9,FALSE)</f>
        <v>0</v>
      </c>
      <c r="H20" s="236">
        <f t="shared" si="43"/>
        <v>0</v>
      </c>
      <c r="I20" s="258">
        <f t="shared" si="0"/>
        <v>0</v>
      </c>
      <c r="J20" s="258">
        <f t="shared" si="1"/>
        <v>0</v>
      </c>
      <c r="K20" s="258">
        <f t="shared" si="2"/>
        <v>0</v>
      </c>
      <c r="L20" s="258">
        <f t="shared" si="3"/>
        <v>0</v>
      </c>
      <c r="M20" s="258">
        <f t="shared" si="4"/>
        <v>0</v>
      </c>
      <c r="N20" s="258">
        <f t="shared" si="5"/>
        <v>0</v>
      </c>
      <c r="O20" s="258">
        <f t="shared" si="6"/>
        <v>0</v>
      </c>
      <c r="P20" s="258">
        <f t="shared" si="7"/>
        <v>0</v>
      </c>
      <c r="Q20" s="258">
        <f>VLOOKUP($E20,'波及効果（総括表）'!$A$9:$AH$125,'波及効果（総括表）'!$M$127,FALSE)</f>
        <v>0</v>
      </c>
      <c r="R20" s="236">
        <f t="shared" si="44"/>
        <v>0</v>
      </c>
      <c r="S20" s="258">
        <f t="shared" si="8"/>
        <v>0</v>
      </c>
      <c r="T20" s="258">
        <f t="shared" si="9"/>
        <v>0</v>
      </c>
      <c r="U20" s="258">
        <f t="shared" si="10"/>
        <v>0</v>
      </c>
      <c r="V20" s="258">
        <f t="shared" si="11"/>
        <v>0</v>
      </c>
      <c r="W20" s="258">
        <f t="shared" si="12"/>
        <v>0</v>
      </c>
      <c r="X20" s="258">
        <f t="shared" si="13"/>
        <v>0</v>
      </c>
      <c r="Y20" s="258">
        <f t="shared" si="14"/>
        <v>0</v>
      </c>
      <c r="Z20" s="258">
        <f t="shared" si="15"/>
        <v>0</v>
      </c>
      <c r="AA20" s="258">
        <f>VLOOKUP($E20,'波及効果（総括表）'!$A$9:$AH$125,'波及効果（総括表）'!$Q$127,FALSE)</f>
        <v>0</v>
      </c>
      <c r="AB20" s="236">
        <f t="shared" si="16"/>
        <v>0</v>
      </c>
      <c r="AC20" s="258">
        <f t="shared" si="17"/>
        <v>0</v>
      </c>
      <c r="AD20" s="258">
        <f t="shared" si="18"/>
        <v>0</v>
      </c>
      <c r="AE20" s="258">
        <f t="shared" si="19"/>
        <v>0</v>
      </c>
      <c r="AF20" s="258">
        <f t="shared" si="20"/>
        <v>0</v>
      </c>
      <c r="AG20" s="258">
        <f t="shared" si="21"/>
        <v>0</v>
      </c>
      <c r="AH20" s="258">
        <f t="shared" si="22"/>
        <v>0</v>
      </c>
      <c r="AI20" s="258">
        <f t="shared" si="23"/>
        <v>0</v>
      </c>
      <c r="AJ20" s="258">
        <f t="shared" si="24"/>
        <v>0</v>
      </c>
      <c r="AK20" s="258">
        <f>VLOOKUP($E20,'波及効果（総括表）'!$A$9:$AH$125,'波及効果（総括表）'!$U$127,FALSE)</f>
        <v>0</v>
      </c>
      <c r="AL20" s="236">
        <f t="shared" si="25"/>
        <v>0</v>
      </c>
      <c r="AM20" s="258">
        <f t="shared" si="26"/>
        <v>0</v>
      </c>
      <c r="AN20" s="258">
        <f t="shared" si="27"/>
        <v>0</v>
      </c>
      <c r="AO20" s="258">
        <f t="shared" si="28"/>
        <v>0</v>
      </c>
      <c r="AP20" s="258">
        <f t="shared" si="29"/>
        <v>0</v>
      </c>
      <c r="AQ20" s="258">
        <f t="shared" si="30"/>
        <v>0</v>
      </c>
      <c r="AR20" s="258">
        <f t="shared" si="31"/>
        <v>0</v>
      </c>
      <c r="AS20" s="258">
        <f t="shared" si="32"/>
        <v>0</v>
      </c>
      <c r="AT20" s="258">
        <f t="shared" si="33"/>
        <v>0</v>
      </c>
      <c r="AU20" s="258">
        <f>VLOOKUP($E20,'波及効果（総括表）'!$A$9:$AH$125,'波及効果（総括表）'!$AC$127,FALSE)</f>
        <v>0</v>
      </c>
      <c r="AV20" s="236">
        <f t="shared" si="34"/>
        <v>0</v>
      </c>
      <c r="AW20" s="258">
        <f t="shared" si="35"/>
        <v>0</v>
      </c>
      <c r="AX20" s="258">
        <f t="shared" si="36"/>
        <v>0</v>
      </c>
      <c r="AY20" s="258">
        <f t="shared" si="37"/>
        <v>0</v>
      </c>
      <c r="AZ20" s="258">
        <f t="shared" si="38"/>
        <v>0</v>
      </c>
      <c r="BA20" s="258">
        <f t="shared" si="39"/>
        <v>0</v>
      </c>
      <c r="BB20" s="258">
        <f t="shared" si="40"/>
        <v>0</v>
      </c>
      <c r="BC20" s="258">
        <f t="shared" si="41"/>
        <v>0</v>
      </c>
      <c r="BD20" s="258">
        <f t="shared" si="42"/>
        <v>0</v>
      </c>
      <c r="BE20" s="258">
        <f>VLOOKUP($E20,'波及効果（総括表）'!$A$9:$AH$125,'波及効果（総括表）'!$AG$127,FALSE)</f>
        <v>0</v>
      </c>
      <c r="BF20" s="13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496">
        <v>0.60337203807466411</v>
      </c>
      <c r="CB20" s="496">
        <v>1.2370890434078175E-2</v>
      </c>
      <c r="CC20" s="496">
        <v>0.24463309255383783</v>
      </c>
      <c r="CD20" s="496">
        <v>6.582056301896982E-4</v>
      </c>
      <c r="CE20" s="496">
        <v>9.5254168635657874E-2</v>
      </c>
      <c r="CF20" s="496">
        <v>0</v>
      </c>
      <c r="CG20" s="496">
        <v>4.3711604671572264E-2</v>
      </c>
      <c r="CH20" s="496">
        <v>0</v>
      </c>
      <c r="CI20" s="496">
        <v>0.39662796192533584</v>
      </c>
      <c r="CJ20" s="496">
        <v>1</v>
      </c>
    </row>
    <row r="21" spans="1:88" s="81" customFormat="1">
      <c r="A21" s="412" t="s">
        <v>428</v>
      </c>
      <c r="B21" s="137" t="s">
        <v>167</v>
      </c>
      <c r="C21" s="412" t="s">
        <v>431</v>
      </c>
      <c r="D21" s="137" t="s">
        <v>170</v>
      </c>
      <c r="E21" s="413" t="s">
        <v>285</v>
      </c>
      <c r="F21" s="102" t="s">
        <v>392</v>
      </c>
      <c r="G21" s="257">
        <f>VLOOKUP($E21,'与件データ（生産者価格表示）（分析年価格）'!$A$8:$I$114,9,FALSE)</f>
        <v>0</v>
      </c>
      <c r="H21" s="236">
        <f t="shared" si="43"/>
        <v>0</v>
      </c>
      <c r="I21" s="258">
        <f t="shared" si="0"/>
        <v>0</v>
      </c>
      <c r="J21" s="258">
        <f t="shared" si="1"/>
        <v>0</v>
      </c>
      <c r="K21" s="258">
        <f t="shared" si="2"/>
        <v>0</v>
      </c>
      <c r="L21" s="258">
        <f t="shared" si="3"/>
        <v>0</v>
      </c>
      <c r="M21" s="258">
        <f t="shared" si="4"/>
        <v>0</v>
      </c>
      <c r="N21" s="258">
        <f t="shared" si="5"/>
        <v>0</v>
      </c>
      <c r="O21" s="258">
        <f t="shared" si="6"/>
        <v>0</v>
      </c>
      <c r="P21" s="258">
        <f t="shared" si="7"/>
        <v>0</v>
      </c>
      <c r="Q21" s="258">
        <f>VLOOKUP($E21,'波及効果（総括表）'!$A$9:$AH$125,'波及効果（総括表）'!$M$127,FALSE)</f>
        <v>0</v>
      </c>
      <c r="R21" s="236">
        <f t="shared" si="44"/>
        <v>0</v>
      </c>
      <c r="S21" s="258">
        <f t="shared" si="8"/>
        <v>0</v>
      </c>
      <c r="T21" s="258">
        <f t="shared" si="9"/>
        <v>0</v>
      </c>
      <c r="U21" s="258">
        <f t="shared" si="10"/>
        <v>0</v>
      </c>
      <c r="V21" s="258">
        <f t="shared" si="11"/>
        <v>0</v>
      </c>
      <c r="W21" s="258">
        <f t="shared" si="12"/>
        <v>0</v>
      </c>
      <c r="X21" s="258">
        <f t="shared" si="13"/>
        <v>0</v>
      </c>
      <c r="Y21" s="258">
        <f t="shared" si="14"/>
        <v>0</v>
      </c>
      <c r="Z21" s="258">
        <f t="shared" si="15"/>
        <v>0</v>
      </c>
      <c r="AA21" s="258">
        <f>VLOOKUP($E21,'波及効果（総括表）'!$A$9:$AH$125,'波及効果（総括表）'!$Q$127,FALSE)</f>
        <v>0</v>
      </c>
      <c r="AB21" s="236">
        <f t="shared" si="16"/>
        <v>0</v>
      </c>
      <c r="AC21" s="258">
        <f t="shared" si="17"/>
        <v>0</v>
      </c>
      <c r="AD21" s="258">
        <f t="shared" si="18"/>
        <v>0</v>
      </c>
      <c r="AE21" s="258">
        <f t="shared" si="19"/>
        <v>0</v>
      </c>
      <c r="AF21" s="258">
        <f t="shared" si="20"/>
        <v>0</v>
      </c>
      <c r="AG21" s="258">
        <f t="shared" si="21"/>
        <v>0</v>
      </c>
      <c r="AH21" s="258">
        <f t="shared" si="22"/>
        <v>0</v>
      </c>
      <c r="AI21" s="258">
        <f t="shared" si="23"/>
        <v>0</v>
      </c>
      <c r="AJ21" s="258">
        <f t="shared" si="24"/>
        <v>0</v>
      </c>
      <c r="AK21" s="258">
        <f>VLOOKUP($E21,'波及効果（総括表）'!$A$9:$AH$125,'波及効果（総括表）'!$U$127,FALSE)</f>
        <v>0</v>
      </c>
      <c r="AL21" s="236">
        <f t="shared" si="25"/>
        <v>0</v>
      </c>
      <c r="AM21" s="258">
        <f t="shared" si="26"/>
        <v>0</v>
      </c>
      <c r="AN21" s="258">
        <f t="shared" si="27"/>
        <v>0</v>
      </c>
      <c r="AO21" s="258">
        <f t="shared" si="28"/>
        <v>0</v>
      </c>
      <c r="AP21" s="258">
        <f t="shared" si="29"/>
        <v>0</v>
      </c>
      <c r="AQ21" s="258">
        <f t="shared" si="30"/>
        <v>0</v>
      </c>
      <c r="AR21" s="258">
        <f t="shared" si="31"/>
        <v>0</v>
      </c>
      <c r="AS21" s="258">
        <f t="shared" si="32"/>
        <v>0</v>
      </c>
      <c r="AT21" s="258">
        <f t="shared" si="33"/>
        <v>0</v>
      </c>
      <c r="AU21" s="258">
        <f>VLOOKUP($E21,'波及効果（総括表）'!$A$9:$AH$125,'波及効果（総括表）'!$AC$127,FALSE)</f>
        <v>0</v>
      </c>
      <c r="AV21" s="236">
        <f t="shared" si="34"/>
        <v>0</v>
      </c>
      <c r="AW21" s="258">
        <f t="shared" si="35"/>
        <v>0</v>
      </c>
      <c r="AX21" s="258">
        <f t="shared" si="36"/>
        <v>0</v>
      </c>
      <c r="AY21" s="258">
        <f t="shared" si="37"/>
        <v>0</v>
      </c>
      <c r="AZ21" s="258">
        <f t="shared" si="38"/>
        <v>0</v>
      </c>
      <c r="BA21" s="258">
        <f t="shared" si="39"/>
        <v>0</v>
      </c>
      <c r="BB21" s="258">
        <f t="shared" si="40"/>
        <v>0</v>
      </c>
      <c r="BC21" s="258">
        <f t="shared" si="41"/>
        <v>0</v>
      </c>
      <c r="BD21" s="258">
        <f t="shared" si="42"/>
        <v>0</v>
      </c>
      <c r="BE21" s="258">
        <f>VLOOKUP($E21,'波及効果（総括表）'!$A$9:$AH$125,'波及効果（総括表）'!$AG$127,FALSE)</f>
        <v>0</v>
      </c>
      <c r="BF21" s="13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496">
        <v>0.57253963955832354</v>
      </c>
      <c r="CB21" s="496">
        <v>8.4544333122724673E-3</v>
      </c>
      <c r="CC21" s="496">
        <v>0.17274423082709028</v>
      </c>
      <c r="CD21" s="496">
        <v>0.14357493155218581</v>
      </c>
      <c r="CE21" s="496">
        <v>6.7199205704485968E-2</v>
      </c>
      <c r="CF21" s="496">
        <v>0</v>
      </c>
      <c r="CG21" s="496">
        <v>3.5502602521286515E-2</v>
      </c>
      <c r="CH21" s="496">
        <v>-1.5043475644612931E-5</v>
      </c>
      <c r="CI21" s="496">
        <v>0.42746036044167646</v>
      </c>
      <c r="CJ21" s="496">
        <v>1</v>
      </c>
    </row>
    <row r="22" spans="1:88" s="81" customFormat="1">
      <c r="A22" s="414" t="s">
        <v>428</v>
      </c>
      <c r="B22" s="373" t="s">
        <v>167</v>
      </c>
      <c r="C22" s="414" t="s">
        <v>431</v>
      </c>
      <c r="D22" s="373" t="s">
        <v>170</v>
      </c>
      <c r="E22" s="415" t="s">
        <v>286</v>
      </c>
      <c r="F22" s="374" t="s">
        <v>11</v>
      </c>
      <c r="G22" s="259">
        <f>VLOOKUP($E22,'与件データ（生産者価格表示）（分析年価格）'!$A$8:$I$114,9,FALSE)</f>
        <v>0</v>
      </c>
      <c r="H22" s="260">
        <f t="shared" si="43"/>
        <v>0</v>
      </c>
      <c r="I22" s="261">
        <f t="shared" si="0"/>
        <v>0</v>
      </c>
      <c r="J22" s="261">
        <f t="shared" si="1"/>
        <v>0</v>
      </c>
      <c r="K22" s="261">
        <f t="shared" si="2"/>
        <v>0</v>
      </c>
      <c r="L22" s="261">
        <f t="shared" si="3"/>
        <v>0</v>
      </c>
      <c r="M22" s="261">
        <f t="shared" si="4"/>
        <v>0</v>
      </c>
      <c r="N22" s="261">
        <f t="shared" si="5"/>
        <v>0</v>
      </c>
      <c r="O22" s="261">
        <f t="shared" si="6"/>
        <v>0</v>
      </c>
      <c r="P22" s="261">
        <f t="shared" si="7"/>
        <v>0</v>
      </c>
      <c r="Q22" s="261">
        <f>VLOOKUP($E22,'波及効果（総括表）'!$A$9:$AH$125,'波及効果（総括表）'!$M$127,FALSE)</f>
        <v>0</v>
      </c>
      <c r="R22" s="260">
        <f t="shared" si="44"/>
        <v>0</v>
      </c>
      <c r="S22" s="261">
        <f t="shared" si="8"/>
        <v>0</v>
      </c>
      <c r="T22" s="261">
        <f t="shared" si="9"/>
        <v>0</v>
      </c>
      <c r="U22" s="261">
        <f t="shared" si="10"/>
        <v>0</v>
      </c>
      <c r="V22" s="261">
        <f t="shared" si="11"/>
        <v>0</v>
      </c>
      <c r="W22" s="261">
        <f t="shared" si="12"/>
        <v>0</v>
      </c>
      <c r="X22" s="261">
        <f t="shared" si="13"/>
        <v>0</v>
      </c>
      <c r="Y22" s="261">
        <f t="shared" si="14"/>
        <v>0</v>
      </c>
      <c r="Z22" s="261">
        <f t="shared" si="15"/>
        <v>0</v>
      </c>
      <c r="AA22" s="261">
        <f>VLOOKUP($E22,'波及効果（総括表）'!$A$9:$AH$125,'波及効果（総括表）'!$Q$127,FALSE)</f>
        <v>0</v>
      </c>
      <c r="AB22" s="260">
        <f t="shared" si="16"/>
        <v>0</v>
      </c>
      <c r="AC22" s="261">
        <f t="shared" si="17"/>
        <v>0</v>
      </c>
      <c r="AD22" s="261">
        <f t="shared" si="18"/>
        <v>0</v>
      </c>
      <c r="AE22" s="261">
        <f t="shared" si="19"/>
        <v>0</v>
      </c>
      <c r="AF22" s="261">
        <f t="shared" si="20"/>
        <v>0</v>
      </c>
      <c r="AG22" s="261">
        <f t="shared" si="21"/>
        <v>0</v>
      </c>
      <c r="AH22" s="261">
        <f t="shared" si="22"/>
        <v>0</v>
      </c>
      <c r="AI22" s="261">
        <f t="shared" si="23"/>
        <v>0</v>
      </c>
      <c r="AJ22" s="261">
        <f t="shared" si="24"/>
        <v>0</v>
      </c>
      <c r="AK22" s="261">
        <f>VLOOKUP($E22,'波及効果（総括表）'!$A$9:$AH$125,'波及効果（総括表）'!$U$127,FALSE)</f>
        <v>0</v>
      </c>
      <c r="AL22" s="260">
        <f t="shared" si="25"/>
        <v>0</v>
      </c>
      <c r="AM22" s="261">
        <f t="shared" si="26"/>
        <v>0</v>
      </c>
      <c r="AN22" s="261">
        <f t="shared" si="27"/>
        <v>0</v>
      </c>
      <c r="AO22" s="261">
        <f t="shared" si="28"/>
        <v>0</v>
      </c>
      <c r="AP22" s="261">
        <f t="shared" si="29"/>
        <v>0</v>
      </c>
      <c r="AQ22" s="261">
        <f t="shared" si="30"/>
        <v>0</v>
      </c>
      <c r="AR22" s="261">
        <f t="shared" si="31"/>
        <v>0</v>
      </c>
      <c r="AS22" s="261">
        <f t="shared" si="32"/>
        <v>0</v>
      </c>
      <c r="AT22" s="261">
        <f t="shared" si="33"/>
        <v>0</v>
      </c>
      <c r="AU22" s="261">
        <f>VLOOKUP($E22,'波及効果（総括表）'!$A$9:$AH$125,'波及効果（総括表）'!$AC$127,FALSE)</f>
        <v>0</v>
      </c>
      <c r="AV22" s="260">
        <f t="shared" si="34"/>
        <v>0</v>
      </c>
      <c r="AW22" s="261">
        <f t="shared" si="35"/>
        <v>0</v>
      </c>
      <c r="AX22" s="261">
        <f t="shared" si="36"/>
        <v>0</v>
      </c>
      <c r="AY22" s="261">
        <f t="shared" si="37"/>
        <v>0</v>
      </c>
      <c r="AZ22" s="261">
        <f t="shared" si="38"/>
        <v>0</v>
      </c>
      <c r="BA22" s="261">
        <f t="shared" si="39"/>
        <v>0</v>
      </c>
      <c r="BB22" s="261">
        <f t="shared" si="40"/>
        <v>0</v>
      </c>
      <c r="BC22" s="261">
        <f t="shared" si="41"/>
        <v>0</v>
      </c>
      <c r="BD22" s="261">
        <f t="shared" si="42"/>
        <v>0</v>
      </c>
      <c r="BE22" s="261">
        <f>VLOOKUP($E22,'波及効果（総括表）'!$A$9:$AH$125,'波及効果（総括表）'!$AG$127,FALSE)</f>
        <v>0</v>
      </c>
      <c r="BF22" s="13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496">
        <v>0.58451783723522854</v>
      </c>
      <c r="CB22" s="496">
        <v>1.8499163879598664E-2</v>
      </c>
      <c r="CC22" s="496">
        <v>0.3017784977703456</v>
      </c>
      <c r="CD22" s="496">
        <v>6.567028985507246E-3</v>
      </c>
      <c r="CE22" s="496">
        <v>6.2073230211817168E-2</v>
      </c>
      <c r="CF22" s="496">
        <v>0</v>
      </c>
      <c r="CG22" s="496">
        <v>2.6572951505016724E-2</v>
      </c>
      <c r="CH22" s="496">
        <v>-8.7095875139353399E-6</v>
      </c>
      <c r="CI22" s="496">
        <v>0.41548216276477146</v>
      </c>
      <c r="CJ22" s="496">
        <v>1</v>
      </c>
    </row>
    <row r="23" spans="1:88" s="81" customFormat="1">
      <c r="A23" s="412" t="s">
        <v>428</v>
      </c>
      <c r="B23" s="137" t="s">
        <v>167</v>
      </c>
      <c r="C23" s="412" t="s">
        <v>431</v>
      </c>
      <c r="D23" s="137" t="s">
        <v>170</v>
      </c>
      <c r="E23" s="413" t="s">
        <v>287</v>
      </c>
      <c r="F23" s="102" t="s">
        <v>12</v>
      </c>
      <c r="G23" s="257">
        <f>VLOOKUP($E23,'与件データ（生産者価格表示）（分析年価格）'!$A$8:$I$114,9,FALSE)</f>
        <v>0</v>
      </c>
      <c r="H23" s="236">
        <f t="shared" si="43"/>
        <v>0</v>
      </c>
      <c r="I23" s="258">
        <f t="shared" si="0"/>
        <v>0</v>
      </c>
      <c r="J23" s="258">
        <f t="shared" si="1"/>
        <v>0</v>
      </c>
      <c r="K23" s="258">
        <f t="shared" si="2"/>
        <v>0</v>
      </c>
      <c r="L23" s="258">
        <f t="shared" si="3"/>
        <v>0</v>
      </c>
      <c r="M23" s="258">
        <f t="shared" si="4"/>
        <v>0</v>
      </c>
      <c r="N23" s="258">
        <f t="shared" si="5"/>
        <v>0</v>
      </c>
      <c r="O23" s="258">
        <f t="shared" si="6"/>
        <v>0</v>
      </c>
      <c r="P23" s="258">
        <f t="shared" si="7"/>
        <v>0</v>
      </c>
      <c r="Q23" s="258">
        <f>VLOOKUP($E23,'波及効果（総括表）'!$A$9:$AH$125,'波及効果（総括表）'!$M$127,FALSE)</f>
        <v>0</v>
      </c>
      <c r="R23" s="236">
        <f t="shared" si="44"/>
        <v>0</v>
      </c>
      <c r="S23" s="258">
        <f t="shared" si="8"/>
        <v>0</v>
      </c>
      <c r="T23" s="258">
        <f t="shared" si="9"/>
        <v>0</v>
      </c>
      <c r="U23" s="258">
        <f t="shared" si="10"/>
        <v>0</v>
      </c>
      <c r="V23" s="258">
        <f t="shared" si="11"/>
        <v>0</v>
      </c>
      <c r="W23" s="258">
        <f t="shared" si="12"/>
        <v>0</v>
      </c>
      <c r="X23" s="258">
        <f t="shared" si="13"/>
        <v>0</v>
      </c>
      <c r="Y23" s="258">
        <f t="shared" si="14"/>
        <v>0</v>
      </c>
      <c r="Z23" s="258">
        <f t="shared" si="15"/>
        <v>0</v>
      </c>
      <c r="AA23" s="258">
        <f>VLOOKUP($E23,'波及効果（総括表）'!$A$9:$AH$125,'波及効果（総括表）'!$Q$127,FALSE)</f>
        <v>0</v>
      </c>
      <c r="AB23" s="236">
        <f t="shared" si="16"/>
        <v>0</v>
      </c>
      <c r="AC23" s="258">
        <f t="shared" si="17"/>
        <v>0</v>
      </c>
      <c r="AD23" s="258">
        <f t="shared" si="18"/>
        <v>0</v>
      </c>
      <c r="AE23" s="258">
        <f t="shared" si="19"/>
        <v>0</v>
      </c>
      <c r="AF23" s="258">
        <f t="shared" si="20"/>
        <v>0</v>
      </c>
      <c r="AG23" s="258">
        <f t="shared" si="21"/>
        <v>0</v>
      </c>
      <c r="AH23" s="258">
        <f t="shared" si="22"/>
        <v>0</v>
      </c>
      <c r="AI23" s="258">
        <f t="shared" si="23"/>
        <v>0</v>
      </c>
      <c r="AJ23" s="258">
        <f t="shared" si="24"/>
        <v>0</v>
      </c>
      <c r="AK23" s="258">
        <f>VLOOKUP($E23,'波及効果（総括表）'!$A$9:$AH$125,'波及効果（総括表）'!$U$127,FALSE)</f>
        <v>0</v>
      </c>
      <c r="AL23" s="236">
        <f t="shared" si="25"/>
        <v>0</v>
      </c>
      <c r="AM23" s="258">
        <f t="shared" si="26"/>
        <v>0</v>
      </c>
      <c r="AN23" s="258">
        <f t="shared" si="27"/>
        <v>0</v>
      </c>
      <c r="AO23" s="258">
        <f t="shared" si="28"/>
        <v>0</v>
      </c>
      <c r="AP23" s="258">
        <f t="shared" si="29"/>
        <v>0</v>
      </c>
      <c r="AQ23" s="258">
        <f t="shared" si="30"/>
        <v>0</v>
      </c>
      <c r="AR23" s="258">
        <f t="shared" si="31"/>
        <v>0</v>
      </c>
      <c r="AS23" s="258">
        <f t="shared" si="32"/>
        <v>0</v>
      </c>
      <c r="AT23" s="258">
        <f t="shared" si="33"/>
        <v>0</v>
      </c>
      <c r="AU23" s="258">
        <f>VLOOKUP($E23,'波及効果（総括表）'!$A$9:$AH$125,'波及効果（総括表）'!$AC$127,FALSE)</f>
        <v>0</v>
      </c>
      <c r="AV23" s="236">
        <f t="shared" si="34"/>
        <v>0</v>
      </c>
      <c r="AW23" s="258">
        <f t="shared" si="35"/>
        <v>0</v>
      </c>
      <c r="AX23" s="258">
        <f t="shared" si="36"/>
        <v>0</v>
      </c>
      <c r="AY23" s="258">
        <f t="shared" si="37"/>
        <v>0</v>
      </c>
      <c r="AZ23" s="258">
        <f t="shared" si="38"/>
        <v>0</v>
      </c>
      <c r="BA23" s="258">
        <f t="shared" si="39"/>
        <v>0</v>
      </c>
      <c r="BB23" s="258">
        <f t="shared" si="40"/>
        <v>0</v>
      </c>
      <c r="BC23" s="258">
        <f t="shared" si="41"/>
        <v>0</v>
      </c>
      <c r="BD23" s="258">
        <f t="shared" si="42"/>
        <v>0</v>
      </c>
      <c r="BE23" s="258">
        <f>VLOOKUP($E23,'波及効果（総括表）'!$A$9:$AH$125,'波及効果（総括表）'!$AG$127,FALSE)</f>
        <v>0</v>
      </c>
      <c r="BF23" s="13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496">
        <v>0.69839510926216342</v>
      </c>
      <c r="CB23" s="496">
        <v>2.2331364391897604E-2</v>
      </c>
      <c r="CC23" s="496">
        <v>9.903556302647272E-2</v>
      </c>
      <c r="CD23" s="496">
        <v>6.6430644116183199E-2</v>
      </c>
      <c r="CE23" s="496">
        <v>9.609623709936424E-2</v>
      </c>
      <c r="CF23" s="496">
        <v>0</v>
      </c>
      <c r="CG23" s="496">
        <v>1.771108210391879E-2</v>
      </c>
      <c r="CH23" s="496">
        <v>0</v>
      </c>
      <c r="CI23" s="496">
        <v>0.30160489073783653</v>
      </c>
      <c r="CJ23" s="496">
        <v>1</v>
      </c>
    </row>
    <row r="24" spans="1:88" s="81" customFormat="1">
      <c r="A24" s="412" t="s">
        <v>428</v>
      </c>
      <c r="B24" s="137" t="s">
        <v>167</v>
      </c>
      <c r="C24" s="412" t="s">
        <v>431</v>
      </c>
      <c r="D24" s="137" t="s">
        <v>170</v>
      </c>
      <c r="E24" s="413" t="s">
        <v>288</v>
      </c>
      <c r="F24" s="102" t="s">
        <v>13</v>
      </c>
      <c r="G24" s="257">
        <f>VLOOKUP($E24,'与件データ（生産者価格表示）（分析年価格）'!$A$8:$I$114,9,FALSE)</f>
        <v>0</v>
      </c>
      <c r="H24" s="236">
        <f t="shared" si="43"/>
        <v>0</v>
      </c>
      <c r="I24" s="258">
        <f t="shared" si="0"/>
        <v>0</v>
      </c>
      <c r="J24" s="258">
        <f t="shared" si="1"/>
        <v>0</v>
      </c>
      <c r="K24" s="258">
        <f t="shared" si="2"/>
        <v>0</v>
      </c>
      <c r="L24" s="258">
        <f t="shared" si="3"/>
        <v>0</v>
      </c>
      <c r="M24" s="258">
        <f t="shared" si="4"/>
        <v>0</v>
      </c>
      <c r="N24" s="258">
        <f t="shared" si="5"/>
        <v>0</v>
      </c>
      <c r="O24" s="258">
        <f t="shared" si="6"/>
        <v>0</v>
      </c>
      <c r="P24" s="258">
        <f t="shared" si="7"/>
        <v>0</v>
      </c>
      <c r="Q24" s="258">
        <f>VLOOKUP($E24,'波及効果（総括表）'!$A$9:$AH$125,'波及効果（総括表）'!$M$127,FALSE)</f>
        <v>0</v>
      </c>
      <c r="R24" s="236">
        <f t="shared" si="44"/>
        <v>0</v>
      </c>
      <c r="S24" s="258">
        <f t="shared" si="8"/>
        <v>0</v>
      </c>
      <c r="T24" s="258">
        <f t="shared" si="9"/>
        <v>0</v>
      </c>
      <c r="U24" s="258">
        <f t="shared" si="10"/>
        <v>0</v>
      </c>
      <c r="V24" s="258">
        <f t="shared" si="11"/>
        <v>0</v>
      </c>
      <c r="W24" s="258">
        <f t="shared" si="12"/>
        <v>0</v>
      </c>
      <c r="X24" s="258">
        <f t="shared" si="13"/>
        <v>0</v>
      </c>
      <c r="Y24" s="258">
        <f t="shared" si="14"/>
        <v>0</v>
      </c>
      <c r="Z24" s="258">
        <f t="shared" si="15"/>
        <v>0</v>
      </c>
      <c r="AA24" s="258">
        <f>VLOOKUP($E24,'波及効果（総括表）'!$A$9:$AH$125,'波及効果（総括表）'!$Q$127,FALSE)</f>
        <v>0</v>
      </c>
      <c r="AB24" s="236">
        <f t="shared" si="16"/>
        <v>0</v>
      </c>
      <c r="AC24" s="258">
        <f t="shared" si="17"/>
        <v>0</v>
      </c>
      <c r="AD24" s="258">
        <f t="shared" si="18"/>
        <v>0</v>
      </c>
      <c r="AE24" s="258">
        <f t="shared" si="19"/>
        <v>0</v>
      </c>
      <c r="AF24" s="258">
        <f t="shared" si="20"/>
        <v>0</v>
      </c>
      <c r="AG24" s="258">
        <f t="shared" si="21"/>
        <v>0</v>
      </c>
      <c r="AH24" s="258">
        <f t="shared" si="22"/>
        <v>0</v>
      </c>
      <c r="AI24" s="258">
        <f t="shared" si="23"/>
        <v>0</v>
      </c>
      <c r="AJ24" s="258">
        <f t="shared" si="24"/>
        <v>0</v>
      </c>
      <c r="AK24" s="258">
        <f>VLOOKUP($E24,'波及効果（総括表）'!$A$9:$AH$125,'波及効果（総括表）'!$U$127,FALSE)</f>
        <v>0</v>
      </c>
      <c r="AL24" s="236">
        <f t="shared" si="25"/>
        <v>0</v>
      </c>
      <c r="AM24" s="258">
        <f t="shared" si="26"/>
        <v>0</v>
      </c>
      <c r="AN24" s="258">
        <f t="shared" si="27"/>
        <v>0</v>
      </c>
      <c r="AO24" s="258">
        <f t="shared" si="28"/>
        <v>0</v>
      </c>
      <c r="AP24" s="258">
        <f t="shared" si="29"/>
        <v>0</v>
      </c>
      <c r="AQ24" s="258">
        <f t="shared" si="30"/>
        <v>0</v>
      </c>
      <c r="AR24" s="258">
        <f t="shared" si="31"/>
        <v>0</v>
      </c>
      <c r="AS24" s="258">
        <f t="shared" si="32"/>
        <v>0</v>
      </c>
      <c r="AT24" s="258">
        <f t="shared" si="33"/>
        <v>0</v>
      </c>
      <c r="AU24" s="258">
        <f>VLOOKUP($E24,'波及効果（総括表）'!$A$9:$AH$125,'波及効果（総括表）'!$AC$127,FALSE)</f>
        <v>0</v>
      </c>
      <c r="AV24" s="236">
        <f t="shared" si="34"/>
        <v>0</v>
      </c>
      <c r="AW24" s="258">
        <f t="shared" si="35"/>
        <v>0</v>
      </c>
      <c r="AX24" s="258">
        <f t="shared" si="36"/>
        <v>0</v>
      </c>
      <c r="AY24" s="258">
        <f t="shared" si="37"/>
        <v>0</v>
      </c>
      <c r="AZ24" s="258">
        <f t="shared" si="38"/>
        <v>0</v>
      </c>
      <c r="BA24" s="258">
        <f t="shared" si="39"/>
        <v>0</v>
      </c>
      <c r="BB24" s="258">
        <f t="shared" si="40"/>
        <v>0</v>
      </c>
      <c r="BC24" s="258">
        <f t="shared" si="41"/>
        <v>0</v>
      </c>
      <c r="BD24" s="258">
        <f t="shared" si="42"/>
        <v>0</v>
      </c>
      <c r="BE24" s="258">
        <f>VLOOKUP($E24,'波及効果（総括表）'!$A$9:$AH$125,'波及効果（総括表）'!$AG$127,FALSE)</f>
        <v>0</v>
      </c>
      <c r="BF24" s="13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496">
        <v>0.60894166178888987</v>
      </c>
      <c r="CB24" s="496">
        <v>1.9353160334847765E-2</v>
      </c>
      <c r="CC24" s="496">
        <v>0.19667196253867381</v>
      </c>
      <c r="CD24" s="496">
        <v>8.3823433769081399E-2</v>
      </c>
      <c r="CE24" s="496">
        <v>6.3308897994072341E-2</v>
      </c>
      <c r="CF24" s="496">
        <v>0</v>
      </c>
      <c r="CG24" s="496">
        <v>2.7900883574434876E-2</v>
      </c>
      <c r="CH24" s="496">
        <v>0</v>
      </c>
      <c r="CI24" s="496">
        <v>0.39105833821111019</v>
      </c>
      <c r="CJ24" s="496">
        <v>1</v>
      </c>
    </row>
    <row r="25" spans="1:88" s="81" customFormat="1">
      <c r="A25" s="412" t="s">
        <v>428</v>
      </c>
      <c r="B25" s="137" t="s">
        <v>167</v>
      </c>
      <c r="C25" s="416" t="s">
        <v>432</v>
      </c>
      <c r="D25" s="137" t="s">
        <v>645</v>
      </c>
      <c r="E25" s="413" t="s">
        <v>289</v>
      </c>
      <c r="F25" s="102" t="s">
        <v>14</v>
      </c>
      <c r="G25" s="257">
        <f>VLOOKUP($E25,'与件データ（生産者価格表示）（分析年価格）'!$A$8:$I$114,9,FALSE)</f>
        <v>0</v>
      </c>
      <c r="H25" s="236">
        <f t="shared" si="43"/>
        <v>0</v>
      </c>
      <c r="I25" s="258">
        <f t="shared" si="0"/>
        <v>0</v>
      </c>
      <c r="J25" s="258">
        <f t="shared" si="1"/>
        <v>0</v>
      </c>
      <c r="K25" s="258">
        <f t="shared" si="2"/>
        <v>0</v>
      </c>
      <c r="L25" s="258">
        <f t="shared" si="3"/>
        <v>0</v>
      </c>
      <c r="M25" s="258">
        <f t="shared" si="4"/>
        <v>0</v>
      </c>
      <c r="N25" s="258">
        <f t="shared" si="5"/>
        <v>0</v>
      </c>
      <c r="O25" s="258">
        <f t="shared" si="6"/>
        <v>0</v>
      </c>
      <c r="P25" s="258">
        <f t="shared" si="7"/>
        <v>0</v>
      </c>
      <c r="Q25" s="258">
        <f>VLOOKUP($E25,'波及効果（総括表）'!$A$9:$AH$125,'波及効果（総括表）'!$M$127,FALSE)</f>
        <v>0</v>
      </c>
      <c r="R25" s="236">
        <f t="shared" si="44"/>
        <v>0</v>
      </c>
      <c r="S25" s="258">
        <f t="shared" si="8"/>
        <v>0</v>
      </c>
      <c r="T25" s="258">
        <f t="shared" si="9"/>
        <v>0</v>
      </c>
      <c r="U25" s="258">
        <f t="shared" si="10"/>
        <v>0</v>
      </c>
      <c r="V25" s="258">
        <f t="shared" si="11"/>
        <v>0</v>
      </c>
      <c r="W25" s="258">
        <f t="shared" si="12"/>
        <v>0</v>
      </c>
      <c r="X25" s="258">
        <f t="shared" si="13"/>
        <v>0</v>
      </c>
      <c r="Y25" s="258">
        <f t="shared" si="14"/>
        <v>0</v>
      </c>
      <c r="Z25" s="258">
        <f t="shared" si="15"/>
        <v>0</v>
      </c>
      <c r="AA25" s="258">
        <f>VLOOKUP($E25,'波及効果（総括表）'!$A$9:$AH$125,'波及効果（総括表）'!$Q$127,FALSE)</f>
        <v>0</v>
      </c>
      <c r="AB25" s="236">
        <f t="shared" si="16"/>
        <v>0</v>
      </c>
      <c r="AC25" s="258">
        <f t="shared" si="17"/>
        <v>0</v>
      </c>
      <c r="AD25" s="258">
        <f t="shared" si="18"/>
        <v>0</v>
      </c>
      <c r="AE25" s="258">
        <f t="shared" si="19"/>
        <v>0</v>
      </c>
      <c r="AF25" s="258">
        <f t="shared" si="20"/>
        <v>0</v>
      </c>
      <c r="AG25" s="258">
        <f t="shared" si="21"/>
        <v>0</v>
      </c>
      <c r="AH25" s="258">
        <f t="shared" si="22"/>
        <v>0</v>
      </c>
      <c r="AI25" s="258">
        <f t="shared" si="23"/>
        <v>0</v>
      </c>
      <c r="AJ25" s="258">
        <f t="shared" si="24"/>
        <v>0</v>
      </c>
      <c r="AK25" s="258">
        <f>VLOOKUP($E25,'波及効果（総括表）'!$A$9:$AH$125,'波及効果（総括表）'!$U$127,FALSE)</f>
        <v>0</v>
      </c>
      <c r="AL25" s="236">
        <f t="shared" si="25"/>
        <v>0</v>
      </c>
      <c r="AM25" s="258">
        <f t="shared" si="26"/>
        <v>0</v>
      </c>
      <c r="AN25" s="258">
        <f t="shared" si="27"/>
        <v>0</v>
      </c>
      <c r="AO25" s="258">
        <f t="shared" si="28"/>
        <v>0</v>
      </c>
      <c r="AP25" s="258">
        <f t="shared" si="29"/>
        <v>0</v>
      </c>
      <c r="AQ25" s="258">
        <f t="shared" si="30"/>
        <v>0</v>
      </c>
      <c r="AR25" s="258">
        <f t="shared" si="31"/>
        <v>0</v>
      </c>
      <c r="AS25" s="258">
        <f t="shared" si="32"/>
        <v>0</v>
      </c>
      <c r="AT25" s="258">
        <f t="shared" si="33"/>
        <v>0</v>
      </c>
      <c r="AU25" s="258">
        <f>VLOOKUP($E25,'波及効果（総括表）'!$A$9:$AH$125,'波及効果（総括表）'!$AC$127,FALSE)</f>
        <v>0</v>
      </c>
      <c r="AV25" s="236">
        <f t="shared" si="34"/>
        <v>0</v>
      </c>
      <c r="AW25" s="258">
        <f t="shared" si="35"/>
        <v>0</v>
      </c>
      <c r="AX25" s="258">
        <f t="shared" si="36"/>
        <v>0</v>
      </c>
      <c r="AY25" s="258">
        <f t="shared" si="37"/>
        <v>0</v>
      </c>
      <c r="AZ25" s="258">
        <f t="shared" si="38"/>
        <v>0</v>
      </c>
      <c r="BA25" s="258">
        <f t="shared" si="39"/>
        <v>0</v>
      </c>
      <c r="BB25" s="258">
        <f t="shared" si="40"/>
        <v>0</v>
      </c>
      <c r="BC25" s="258">
        <f t="shared" si="41"/>
        <v>0</v>
      </c>
      <c r="BD25" s="258">
        <f t="shared" si="42"/>
        <v>0</v>
      </c>
      <c r="BE25" s="258">
        <f>VLOOKUP($E25,'波及効果（総括表）'!$A$9:$AH$125,'波及効果（総括表）'!$AG$127,FALSE)</f>
        <v>0</v>
      </c>
      <c r="BF25" s="13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496">
        <v>0.46397138749605527</v>
      </c>
      <c r="CB25" s="496">
        <v>1.8350339539722055E-2</v>
      </c>
      <c r="CC25" s="496">
        <v>0.24397769907780778</v>
      </c>
      <c r="CD25" s="496">
        <v>9.6228245497153947E-2</v>
      </c>
      <c r="CE25" s="496">
        <v>0.14015217924892176</v>
      </c>
      <c r="CF25" s="496">
        <v>0</v>
      </c>
      <c r="CG25" s="496">
        <v>3.7331837254695702E-2</v>
      </c>
      <c r="CH25" s="496">
        <v>-1.1688114356510864E-5</v>
      </c>
      <c r="CI25" s="496">
        <v>0.53602861250394473</v>
      </c>
      <c r="CJ25" s="496">
        <v>1</v>
      </c>
    </row>
    <row r="26" spans="1:88" s="81" customFormat="1">
      <c r="A26" s="412" t="s">
        <v>428</v>
      </c>
      <c r="B26" s="137" t="s">
        <v>167</v>
      </c>
      <c r="C26" s="412" t="s">
        <v>433</v>
      </c>
      <c r="D26" s="137" t="s">
        <v>171</v>
      </c>
      <c r="E26" s="413" t="s">
        <v>290</v>
      </c>
      <c r="F26" s="102" t="s">
        <v>15</v>
      </c>
      <c r="G26" s="257">
        <f>VLOOKUP($E26,'与件データ（生産者価格表示）（分析年価格）'!$A$8:$I$114,9,FALSE)</f>
        <v>0</v>
      </c>
      <c r="H26" s="236">
        <f t="shared" si="43"/>
        <v>0</v>
      </c>
      <c r="I26" s="258">
        <f t="shared" si="0"/>
        <v>0</v>
      </c>
      <c r="J26" s="258">
        <f t="shared" si="1"/>
        <v>0</v>
      </c>
      <c r="K26" s="258">
        <f t="shared" si="2"/>
        <v>0</v>
      </c>
      <c r="L26" s="258">
        <f t="shared" si="3"/>
        <v>0</v>
      </c>
      <c r="M26" s="258">
        <f t="shared" si="4"/>
        <v>0</v>
      </c>
      <c r="N26" s="258">
        <f t="shared" si="5"/>
        <v>0</v>
      </c>
      <c r="O26" s="258">
        <f t="shared" si="6"/>
        <v>0</v>
      </c>
      <c r="P26" s="258">
        <f t="shared" si="7"/>
        <v>0</v>
      </c>
      <c r="Q26" s="258">
        <f>VLOOKUP($E26,'波及効果（総括表）'!$A$9:$AH$125,'波及効果（総括表）'!$M$127,FALSE)</f>
        <v>0</v>
      </c>
      <c r="R26" s="236">
        <f t="shared" si="44"/>
        <v>0</v>
      </c>
      <c r="S26" s="258">
        <f t="shared" si="8"/>
        <v>0</v>
      </c>
      <c r="T26" s="258">
        <f t="shared" si="9"/>
        <v>0</v>
      </c>
      <c r="U26" s="258">
        <f t="shared" si="10"/>
        <v>0</v>
      </c>
      <c r="V26" s="258">
        <f t="shared" si="11"/>
        <v>0</v>
      </c>
      <c r="W26" s="258">
        <f t="shared" si="12"/>
        <v>0</v>
      </c>
      <c r="X26" s="258">
        <f t="shared" si="13"/>
        <v>0</v>
      </c>
      <c r="Y26" s="258">
        <f t="shared" si="14"/>
        <v>0</v>
      </c>
      <c r="Z26" s="258">
        <f t="shared" si="15"/>
        <v>0</v>
      </c>
      <c r="AA26" s="258">
        <f>VLOOKUP($E26,'波及効果（総括表）'!$A$9:$AH$125,'波及効果（総括表）'!$Q$127,FALSE)</f>
        <v>0</v>
      </c>
      <c r="AB26" s="236">
        <f t="shared" si="16"/>
        <v>0</v>
      </c>
      <c r="AC26" s="258">
        <f t="shared" si="17"/>
        <v>0</v>
      </c>
      <c r="AD26" s="258">
        <f t="shared" si="18"/>
        <v>0</v>
      </c>
      <c r="AE26" s="258">
        <f t="shared" si="19"/>
        <v>0</v>
      </c>
      <c r="AF26" s="258">
        <f t="shared" si="20"/>
        <v>0</v>
      </c>
      <c r="AG26" s="258">
        <f t="shared" si="21"/>
        <v>0</v>
      </c>
      <c r="AH26" s="258">
        <f t="shared" si="22"/>
        <v>0</v>
      </c>
      <c r="AI26" s="258">
        <f t="shared" si="23"/>
        <v>0</v>
      </c>
      <c r="AJ26" s="258">
        <f t="shared" si="24"/>
        <v>0</v>
      </c>
      <c r="AK26" s="258">
        <f>VLOOKUP($E26,'波及効果（総括表）'!$A$9:$AH$125,'波及効果（総括表）'!$U$127,FALSE)</f>
        <v>0</v>
      </c>
      <c r="AL26" s="236">
        <f t="shared" si="25"/>
        <v>0</v>
      </c>
      <c r="AM26" s="258">
        <f t="shared" si="26"/>
        <v>0</v>
      </c>
      <c r="AN26" s="258">
        <f t="shared" si="27"/>
        <v>0</v>
      </c>
      <c r="AO26" s="258">
        <f t="shared" si="28"/>
        <v>0</v>
      </c>
      <c r="AP26" s="258">
        <f t="shared" si="29"/>
        <v>0</v>
      </c>
      <c r="AQ26" s="258">
        <f t="shared" si="30"/>
        <v>0</v>
      </c>
      <c r="AR26" s="258">
        <f t="shared" si="31"/>
        <v>0</v>
      </c>
      <c r="AS26" s="258">
        <f t="shared" si="32"/>
        <v>0</v>
      </c>
      <c r="AT26" s="258">
        <f t="shared" si="33"/>
        <v>0</v>
      </c>
      <c r="AU26" s="258">
        <f>VLOOKUP($E26,'波及効果（総括表）'!$A$9:$AH$125,'波及効果（総括表）'!$AC$127,FALSE)</f>
        <v>0</v>
      </c>
      <c r="AV26" s="236">
        <f t="shared" si="34"/>
        <v>0</v>
      </c>
      <c r="AW26" s="258">
        <f t="shared" si="35"/>
        <v>0</v>
      </c>
      <c r="AX26" s="258">
        <f t="shared" si="36"/>
        <v>0</v>
      </c>
      <c r="AY26" s="258">
        <f t="shared" si="37"/>
        <v>0</v>
      </c>
      <c r="AZ26" s="258">
        <f t="shared" si="38"/>
        <v>0</v>
      </c>
      <c r="BA26" s="258">
        <f t="shared" si="39"/>
        <v>0</v>
      </c>
      <c r="BB26" s="258">
        <f t="shared" si="40"/>
        <v>0</v>
      </c>
      <c r="BC26" s="258">
        <f t="shared" si="41"/>
        <v>0</v>
      </c>
      <c r="BD26" s="258">
        <f t="shared" si="42"/>
        <v>0</v>
      </c>
      <c r="BE26" s="258">
        <f>VLOOKUP($E26,'波及効果（総括表）'!$A$9:$AH$125,'波及効果（総括表）'!$AG$127,FALSE)</f>
        <v>0</v>
      </c>
      <c r="BF26" s="13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496">
        <v>0.76888888888888884</v>
      </c>
      <c r="CB26" s="496">
        <v>4.4444444444444446E-2</v>
      </c>
      <c r="CC26" s="496">
        <v>0.08</v>
      </c>
      <c r="CD26" s="496">
        <v>7.1111111111111111E-2</v>
      </c>
      <c r="CE26" s="496">
        <v>0</v>
      </c>
      <c r="CF26" s="496">
        <v>0</v>
      </c>
      <c r="CG26" s="496">
        <v>3.5555555555555556E-2</v>
      </c>
      <c r="CH26" s="496">
        <v>0</v>
      </c>
      <c r="CI26" s="496">
        <v>0.2311111111111111</v>
      </c>
      <c r="CJ26" s="496">
        <v>1</v>
      </c>
    </row>
    <row r="27" spans="1:88" s="81" customFormat="1">
      <c r="A27" s="414" t="s">
        <v>428</v>
      </c>
      <c r="B27" s="373" t="s">
        <v>167</v>
      </c>
      <c r="C27" s="414" t="s">
        <v>433</v>
      </c>
      <c r="D27" s="373" t="s">
        <v>171</v>
      </c>
      <c r="E27" s="415" t="s">
        <v>291</v>
      </c>
      <c r="F27" s="374" t="s">
        <v>16</v>
      </c>
      <c r="G27" s="259">
        <f>VLOOKUP($E27,'与件データ（生産者価格表示）（分析年価格）'!$A$8:$I$114,9,FALSE)</f>
        <v>0</v>
      </c>
      <c r="H27" s="260">
        <f t="shared" si="43"/>
        <v>0</v>
      </c>
      <c r="I27" s="261">
        <f t="shared" si="0"/>
        <v>0</v>
      </c>
      <c r="J27" s="261">
        <f t="shared" si="1"/>
        <v>0</v>
      </c>
      <c r="K27" s="261">
        <f t="shared" si="2"/>
        <v>0</v>
      </c>
      <c r="L27" s="261">
        <f t="shared" si="3"/>
        <v>0</v>
      </c>
      <c r="M27" s="261">
        <f t="shared" si="4"/>
        <v>0</v>
      </c>
      <c r="N27" s="261">
        <f t="shared" si="5"/>
        <v>0</v>
      </c>
      <c r="O27" s="261">
        <f t="shared" si="6"/>
        <v>0</v>
      </c>
      <c r="P27" s="261">
        <f t="shared" si="7"/>
        <v>0</v>
      </c>
      <c r="Q27" s="261">
        <f>VLOOKUP($E27,'波及効果（総括表）'!$A$9:$AH$125,'波及効果（総括表）'!$M$127,FALSE)</f>
        <v>0</v>
      </c>
      <c r="R27" s="260">
        <f t="shared" si="44"/>
        <v>0</v>
      </c>
      <c r="S27" s="261">
        <f t="shared" si="8"/>
        <v>0</v>
      </c>
      <c r="T27" s="261">
        <f t="shared" si="9"/>
        <v>0</v>
      </c>
      <c r="U27" s="261">
        <f t="shared" si="10"/>
        <v>0</v>
      </c>
      <c r="V27" s="261">
        <f t="shared" si="11"/>
        <v>0</v>
      </c>
      <c r="W27" s="261">
        <f t="shared" si="12"/>
        <v>0</v>
      </c>
      <c r="X27" s="261">
        <f t="shared" si="13"/>
        <v>0</v>
      </c>
      <c r="Y27" s="261">
        <f t="shared" si="14"/>
        <v>0</v>
      </c>
      <c r="Z27" s="261">
        <f t="shared" si="15"/>
        <v>0</v>
      </c>
      <c r="AA27" s="261">
        <f>VLOOKUP($E27,'波及効果（総括表）'!$A$9:$AH$125,'波及効果（総括表）'!$Q$127,FALSE)</f>
        <v>0</v>
      </c>
      <c r="AB27" s="260">
        <f t="shared" si="16"/>
        <v>0</v>
      </c>
      <c r="AC27" s="261">
        <f t="shared" si="17"/>
        <v>0</v>
      </c>
      <c r="AD27" s="261">
        <f t="shared" si="18"/>
        <v>0</v>
      </c>
      <c r="AE27" s="261">
        <f t="shared" si="19"/>
        <v>0</v>
      </c>
      <c r="AF27" s="261">
        <f t="shared" si="20"/>
        <v>0</v>
      </c>
      <c r="AG27" s="261">
        <f t="shared" si="21"/>
        <v>0</v>
      </c>
      <c r="AH27" s="261">
        <f t="shared" si="22"/>
        <v>0</v>
      </c>
      <c r="AI27" s="261">
        <f t="shared" si="23"/>
        <v>0</v>
      </c>
      <c r="AJ27" s="261">
        <f t="shared" si="24"/>
        <v>0</v>
      </c>
      <c r="AK27" s="261">
        <f>VLOOKUP($E27,'波及効果（総括表）'!$A$9:$AH$125,'波及効果（総括表）'!$U$127,FALSE)</f>
        <v>0</v>
      </c>
      <c r="AL27" s="260">
        <f t="shared" si="25"/>
        <v>0</v>
      </c>
      <c r="AM27" s="261">
        <f t="shared" si="26"/>
        <v>0</v>
      </c>
      <c r="AN27" s="261">
        <f t="shared" si="27"/>
        <v>0</v>
      </c>
      <c r="AO27" s="261">
        <f t="shared" si="28"/>
        <v>0</v>
      </c>
      <c r="AP27" s="261">
        <f t="shared" si="29"/>
        <v>0</v>
      </c>
      <c r="AQ27" s="261">
        <f t="shared" si="30"/>
        <v>0</v>
      </c>
      <c r="AR27" s="261">
        <f t="shared" si="31"/>
        <v>0</v>
      </c>
      <c r="AS27" s="261">
        <f t="shared" si="32"/>
        <v>0</v>
      </c>
      <c r="AT27" s="261">
        <f t="shared" si="33"/>
        <v>0</v>
      </c>
      <c r="AU27" s="261">
        <f>VLOOKUP($E27,'波及効果（総括表）'!$A$9:$AH$125,'波及効果（総括表）'!$AC$127,FALSE)</f>
        <v>0</v>
      </c>
      <c r="AV27" s="260">
        <f t="shared" si="34"/>
        <v>0</v>
      </c>
      <c r="AW27" s="261">
        <f t="shared" si="35"/>
        <v>0</v>
      </c>
      <c r="AX27" s="261">
        <f t="shared" si="36"/>
        <v>0</v>
      </c>
      <c r="AY27" s="261">
        <f t="shared" si="37"/>
        <v>0</v>
      </c>
      <c r="AZ27" s="261">
        <f t="shared" si="38"/>
        <v>0</v>
      </c>
      <c r="BA27" s="261">
        <f t="shared" si="39"/>
        <v>0</v>
      </c>
      <c r="BB27" s="261">
        <f t="shared" si="40"/>
        <v>0</v>
      </c>
      <c r="BC27" s="261">
        <f t="shared" si="41"/>
        <v>0</v>
      </c>
      <c r="BD27" s="261">
        <f t="shared" si="42"/>
        <v>0</v>
      </c>
      <c r="BE27" s="261">
        <f>VLOOKUP($E27,'波及効果（総括表）'!$A$9:$AH$125,'波及効果（総括表）'!$AG$127,FALSE)</f>
        <v>0</v>
      </c>
      <c r="BF27" s="13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496">
        <v>0.60385835095137419</v>
      </c>
      <c r="CB27" s="496">
        <v>5.9460887949260039E-3</v>
      </c>
      <c r="CC27" s="496">
        <v>0.13405126849894292</v>
      </c>
      <c r="CD27" s="496">
        <v>0.15856236786469344</v>
      </c>
      <c r="CE27" s="496">
        <v>8.800211416490486E-2</v>
      </c>
      <c r="CF27" s="496">
        <v>0</v>
      </c>
      <c r="CG27" s="496">
        <v>9.5798097251585616E-3</v>
      </c>
      <c r="CH27" s="496">
        <v>0</v>
      </c>
      <c r="CI27" s="496">
        <v>0.39614164904862581</v>
      </c>
      <c r="CJ27" s="496">
        <v>1</v>
      </c>
    </row>
    <row r="28" spans="1:88" s="81" customFormat="1">
      <c r="A28" s="412" t="s">
        <v>428</v>
      </c>
      <c r="B28" s="137" t="s">
        <v>167</v>
      </c>
      <c r="C28" s="412" t="s">
        <v>433</v>
      </c>
      <c r="D28" s="137" t="s">
        <v>171</v>
      </c>
      <c r="E28" s="413" t="s">
        <v>292</v>
      </c>
      <c r="F28" s="102" t="s">
        <v>646</v>
      </c>
      <c r="G28" s="257">
        <f>VLOOKUP($E28,'与件データ（生産者価格表示）（分析年価格）'!$A$8:$I$114,9,FALSE)</f>
        <v>0</v>
      </c>
      <c r="H28" s="236">
        <f t="shared" si="43"/>
        <v>0</v>
      </c>
      <c r="I28" s="258">
        <f t="shared" si="0"/>
        <v>0</v>
      </c>
      <c r="J28" s="258">
        <f t="shared" si="1"/>
        <v>0</v>
      </c>
      <c r="K28" s="258">
        <f t="shared" si="2"/>
        <v>0</v>
      </c>
      <c r="L28" s="258">
        <f t="shared" si="3"/>
        <v>0</v>
      </c>
      <c r="M28" s="258">
        <f t="shared" si="4"/>
        <v>0</v>
      </c>
      <c r="N28" s="258">
        <f t="shared" si="5"/>
        <v>0</v>
      </c>
      <c r="O28" s="258">
        <f t="shared" si="6"/>
        <v>0</v>
      </c>
      <c r="P28" s="258">
        <f t="shared" si="7"/>
        <v>0</v>
      </c>
      <c r="Q28" s="258">
        <f>VLOOKUP($E28,'波及効果（総括表）'!$A$9:$AH$125,'波及効果（総括表）'!$M$127,FALSE)</f>
        <v>0</v>
      </c>
      <c r="R28" s="236">
        <f t="shared" si="44"/>
        <v>0</v>
      </c>
      <c r="S28" s="258">
        <f t="shared" si="8"/>
        <v>0</v>
      </c>
      <c r="T28" s="258">
        <f t="shared" si="9"/>
        <v>0</v>
      </c>
      <c r="U28" s="258">
        <f t="shared" si="10"/>
        <v>0</v>
      </c>
      <c r="V28" s="258">
        <f t="shared" si="11"/>
        <v>0</v>
      </c>
      <c r="W28" s="258">
        <f t="shared" si="12"/>
        <v>0</v>
      </c>
      <c r="X28" s="258">
        <f t="shared" si="13"/>
        <v>0</v>
      </c>
      <c r="Y28" s="258">
        <f t="shared" si="14"/>
        <v>0</v>
      </c>
      <c r="Z28" s="258">
        <f t="shared" si="15"/>
        <v>0</v>
      </c>
      <c r="AA28" s="258">
        <f>VLOOKUP($E28,'波及効果（総括表）'!$A$9:$AH$125,'波及効果（総括表）'!$Q$127,FALSE)</f>
        <v>0</v>
      </c>
      <c r="AB28" s="236">
        <f t="shared" si="16"/>
        <v>0</v>
      </c>
      <c r="AC28" s="258">
        <f t="shared" si="17"/>
        <v>0</v>
      </c>
      <c r="AD28" s="258">
        <f t="shared" si="18"/>
        <v>0</v>
      </c>
      <c r="AE28" s="258">
        <f t="shared" si="19"/>
        <v>0</v>
      </c>
      <c r="AF28" s="258">
        <f t="shared" si="20"/>
        <v>0</v>
      </c>
      <c r="AG28" s="258">
        <f t="shared" si="21"/>
        <v>0</v>
      </c>
      <c r="AH28" s="258">
        <f t="shared" si="22"/>
        <v>0</v>
      </c>
      <c r="AI28" s="258">
        <f t="shared" si="23"/>
        <v>0</v>
      </c>
      <c r="AJ28" s="258">
        <f t="shared" si="24"/>
        <v>0</v>
      </c>
      <c r="AK28" s="258">
        <f>VLOOKUP($E28,'波及効果（総括表）'!$A$9:$AH$125,'波及効果（総括表）'!$U$127,FALSE)</f>
        <v>0</v>
      </c>
      <c r="AL28" s="236">
        <f t="shared" si="25"/>
        <v>0</v>
      </c>
      <c r="AM28" s="258">
        <f t="shared" si="26"/>
        <v>0</v>
      </c>
      <c r="AN28" s="258">
        <f t="shared" si="27"/>
        <v>0</v>
      </c>
      <c r="AO28" s="258">
        <f t="shared" si="28"/>
        <v>0</v>
      </c>
      <c r="AP28" s="258">
        <f t="shared" si="29"/>
        <v>0</v>
      </c>
      <c r="AQ28" s="258">
        <f t="shared" si="30"/>
        <v>0</v>
      </c>
      <c r="AR28" s="258">
        <f t="shared" si="31"/>
        <v>0</v>
      </c>
      <c r="AS28" s="258">
        <f t="shared" si="32"/>
        <v>0</v>
      </c>
      <c r="AT28" s="258">
        <f t="shared" si="33"/>
        <v>0</v>
      </c>
      <c r="AU28" s="258">
        <f>VLOOKUP($E28,'波及効果（総括表）'!$A$9:$AH$125,'波及効果（総括表）'!$AC$127,FALSE)</f>
        <v>0</v>
      </c>
      <c r="AV28" s="236">
        <f t="shared" si="34"/>
        <v>0</v>
      </c>
      <c r="AW28" s="258">
        <f t="shared" si="35"/>
        <v>0</v>
      </c>
      <c r="AX28" s="258">
        <f t="shared" si="36"/>
        <v>0</v>
      </c>
      <c r="AY28" s="258">
        <f t="shared" si="37"/>
        <v>0</v>
      </c>
      <c r="AZ28" s="258">
        <f t="shared" si="38"/>
        <v>0</v>
      </c>
      <c r="BA28" s="258">
        <f t="shared" si="39"/>
        <v>0</v>
      </c>
      <c r="BB28" s="258">
        <f t="shared" si="40"/>
        <v>0</v>
      </c>
      <c r="BC28" s="258">
        <f t="shared" si="41"/>
        <v>0</v>
      </c>
      <c r="BD28" s="258">
        <f t="shared" si="42"/>
        <v>0</v>
      </c>
      <c r="BE28" s="258">
        <f>VLOOKUP($E28,'波及効果（総括表）'!$A$9:$AH$125,'波及効果（総括表）'!$AG$127,FALSE)</f>
        <v>0</v>
      </c>
      <c r="BF28" s="13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496">
        <v>0.89005235602094246</v>
      </c>
      <c r="CB28" s="496">
        <v>0</v>
      </c>
      <c r="CC28" s="496">
        <v>1.5706806282722512E-2</v>
      </c>
      <c r="CD28" s="496">
        <v>1.5706806282722512E-2</v>
      </c>
      <c r="CE28" s="496">
        <v>5.7591623036649213E-2</v>
      </c>
      <c r="CF28" s="496">
        <v>0</v>
      </c>
      <c r="CG28" s="496">
        <v>2.0942408376963352E-2</v>
      </c>
      <c r="CH28" s="496">
        <v>0</v>
      </c>
      <c r="CI28" s="496">
        <v>0.1099476439790576</v>
      </c>
      <c r="CJ28" s="496">
        <v>1</v>
      </c>
    </row>
    <row r="29" spans="1:88" s="81" customFormat="1">
      <c r="A29" s="412" t="s">
        <v>428</v>
      </c>
      <c r="B29" s="137" t="s">
        <v>167</v>
      </c>
      <c r="C29" s="412" t="s">
        <v>433</v>
      </c>
      <c r="D29" s="137" t="s">
        <v>171</v>
      </c>
      <c r="E29" s="413" t="s">
        <v>293</v>
      </c>
      <c r="F29" s="102" t="s">
        <v>647</v>
      </c>
      <c r="G29" s="257">
        <f>VLOOKUP($E29,'与件データ（生産者価格表示）（分析年価格）'!$A$8:$I$114,9,FALSE)</f>
        <v>0</v>
      </c>
      <c r="H29" s="236">
        <f t="shared" si="43"/>
        <v>0</v>
      </c>
      <c r="I29" s="258">
        <f t="shared" si="0"/>
        <v>0</v>
      </c>
      <c r="J29" s="258">
        <f t="shared" si="1"/>
        <v>0</v>
      </c>
      <c r="K29" s="258">
        <f t="shared" si="2"/>
        <v>0</v>
      </c>
      <c r="L29" s="258">
        <f t="shared" si="3"/>
        <v>0</v>
      </c>
      <c r="M29" s="258">
        <f t="shared" si="4"/>
        <v>0</v>
      </c>
      <c r="N29" s="258">
        <f t="shared" si="5"/>
        <v>0</v>
      </c>
      <c r="O29" s="258">
        <f t="shared" si="6"/>
        <v>0</v>
      </c>
      <c r="P29" s="258">
        <f t="shared" si="7"/>
        <v>0</v>
      </c>
      <c r="Q29" s="258">
        <f>VLOOKUP($E29,'波及効果（総括表）'!$A$9:$AH$125,'波及効果（総括表）'!$M$127,FALSE)</f>
        <v>0</v>
      </c>
      <c r="R29" s="236">
        <f t="shared" si="44"/>
        <v>0</v>
      </c>
      <c r="S29" s="258">
        <f t="shared" si="8"/>
        <v>0</v>
      </c>
      <c r="T29" s="258">
        <f t="shared" si="9"/>
        <v>0</v>
      </c>
      <c r="U29" s="258">
        <f t="shared" si="10"/>
        <v>0</v>
      </c>
      <c r="V29" s="258">
        <f t="shared" si="11"/>
        <v>0</v>
      </c>
      <c r="W29" s="258">
        <f t="shared" si="12"/>
        <v>0</v>
      </c>
      <c r="X29" s="258">
        <f t="shared" si="13"/>
        <v>0</v>
      </c>
      <c r="Y29" s="258">
        <f t="shared" si="14"/>
        <v>0</v>
      </c>
      <c r="Z29" s="258">
        <f t="shared" si="15"/>
        <v>0</v>
      </c>
      <c r="AA29" s="258">
        <f>VLOOKUP($E29,'波及効果（総括表）'!$A$9:$AH$125,'波及効果（総括表）'!$Q$127,FALSE)</f>
        <v>0</v>
      </c>
      <c r="AB29" s="236">
        <f t="shared" si="16"/>
        <v>0</v>
      </c>
      <c r="AC29" s="258">
        <f t="shared" si="17"/>
        <v>0</v>
      </c>
      <c r="AD29" s="258">
        <f t="shared" si="18"/>
        <v>0</v>
      </c>
      <c r="AE29" s="258">
        <f t="shared" si="19"/>
        <v>0</v>
      </c>
      <c r="AF29" s="258">
        <f t="shared" si="20"/>
        <v>0</v>
      </c>
      <c r="AG29" s="258">
        <f t="shared" si="21"/>
        <v>0</v>
      </c>
      <c r="AH29" s="258">
        <f t="shared" si="22"/>
        <v>0</v>
      </c>
      <c r="AI29" s="258">
        <f t="shared" si="23"/>
        <v>0</v>
      </c>
      <c r="AJ29" s="258">
        <f t="shared" si="24"/>
        <v>0</v>
      </c>
      <c r="AK29" s="258">
        <f>VLOOKUP($E29,'波及効果（総括表）'!$A$9:$AH$125,'波及効果（総括表）'!$U$127,FALSE)</f>
        <v>0</v>
      </c>
      <c r="AL29" s="236">
        <f t="shared" si="25"/>
        <v>0</v>
      </c>
      <c r="AM29" s="258">
        <f t="shared" si="26"/>
        <v>0</v>
      </c>
      <c r="AN29" s="258">
        <f t="shared" si="27"/>
        <v>0</v>
      </c>
      <c r="AO29" s="258">
        <f t="shared" si="28"/>
        <v>0</v>
      </c>
      <c r="AP29" s="258">
        <f t="shared" si="29"/>
        <v>0</v>
      </c>
      <c r="AQ29" s="258">
        <f t="shared" si="30"/>
        <v>0</v>
      </c>
      <c r="AR29" s="258">
        <f t="shared" si="31"/>
        <v>0</v>
      </c>
      <c r="AS29" s="258">
        <f t="shared" si="32"/>
        <v>0</v>
      </c>
      <c r="AT29" s="258">
        <f t="shared" si="33"/>
        <v>0</v>
      </c>
      <c r="AU29" s="258">
        <f>VLOOKUP($E29,'波及効果（総括表）'!$A$9:$AH$125,'波及効果（総括表）'!$AC$127,FALSE)</f>
        <v>0</v>
      </c>
      <c r="AV29" s="236">
        <f t="shared" si="34"/>
        <v>0</v>
      </c>
      <c r="AW29" s="258">
        <f t="shared" si="35"/>
        <v>0</v>
      </c>
      <c r="AX29" s="258">
        <f t="shared" si="36"/>
        <v>0</v>
      </c>
      <c r="AY29" s="258">
        <f t="shared" si="37"/>
        <v>0</v>
      </c>
      <c r="AZ29" s="258">
        <f t="shared" si="38"/>
        <v>0</v>
      </c>
      <c r="BA29" s="258">
        <f t="shared" si="39"/>
        <v>0</v>
      </c>
      <c r="BB29" s="258">
        <f t="shared" si="40"/>
        <v>0</v>
      </c>
      <c r="BC29" s="258">
        <f t="shared" si="41"/>
        <v>0</v>
      </c>
      <c r="BD29" s="258">
        <f t="shared" si="42"/>
        <v>0</v>
      </c>
      <c r="BE29" s="258">
        <f>VLOOKUP($E29,'波及効果（総括表）'!$A$9:$AH$125,'波及効果（総括表）'!$AG$127,FALSE)</f>
        <v>0</v>
      </c>
      <c r="BF29" s="13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496">
        <v>0.683763277693475</v>
      </c>
      <c r="CB29" s="496">
        <v>1.4466363176530096E-2</v>
      </c>
      <c r="CC29" s="496">
        <v>7.4658573596358122E-2</v>
      </c>
      <c r="CD29" s="496">
        <v>1.6691957511380879E-2</v>
      </c>
      <c r="CE29" s="496">
        <v>0.18866970156803237</v>
      </c>
      <c r="CF29" s="496">
        <v>0</v>
      </c>
      <c r="CG29" s="496">
        <v>2.175012645422357E-2</v>
      </c>
      <c r="CH29" s="496">
        <v>0</v>
      </c>
      <c r="CI29" s="496">
        <v>0.31623672230652505</v>
      </c>
      <c r="CJ29" s="496">
        <v>1</v>
      </c>
    </row>
    <row r="30" spans="1:88" s="81" customFormat="1">
      <c r="A30" s="412" t="s">
        <v>428</v>
      </c>
      <c r="B30" s="137" t="s">
        <v>167</v>
      </c>
      <c r="C30" s="412" t="s">
        <v>433</v>
      </c>
      <c r="D30" s="137" t="s">
        <v>171</v>
      </c>
      <c r="E30" s="413" t="s">
        <v>294</v>
      </c>
      <c r="F30" s="102" t="s">
        <v>18</v>
      </c>
      <c r="G30" s="257">
        <f>VLOOKUP($E30,'与件データ（生産者価格表示）（分析年価格）'!$A$8:$I$114,9,FALSE)</f>
        <v>0</v>
      </c>
      <c r="H30" s="236">
        <f t="shared" si="43"/>
        <v>0</v>
      </c>
      <c r="I30" s="258">
        <f t="shared" si="0"/>
        <v>0</v>
      </c>
      <c r="J30" s="258">
        <f t="shared" si="1"/>
        <v>0</v>
      </c>
      <c r="K30" s="258">
        <f t="shared" si="2"/>
        <v>0</v>
      </c>
      <c r="L30" s="258">
        <f t="shared" si="3"/>
        <v>0</v>
      </c>
      <c r="M30" s="258">
        <f t="shared" si="4"/>
        <v>0</v>
      </c>
      <c r="N30" s="258">
        <f t="shared" si="5"/>
        <v>0</v>
      </c>
      <c r="O30" s="258">
        <f t="shared" si="6"/>
        <v>0</v>
      </c>
      <c r="P30" s="258">
        <f t="shared" si="7"/>
        <v>0</v>
      </c>
      <c r="Q30" s="258">
        <f>VLOOKUP($E30,'波及効果（総括表）'!$A$9:$AH$125,'波及効果（総括表）'!$M$127,FALSE)</f>
        <v>0</v>
      </c>
      <c r="R30" s="236">
        <f t="shared" si="44"/>
        <v>0</v>
      </c>
      <c r="S30" s="258">
        <f t="shared" si="8"/>
        <v>0</v>
      </c>
      <c r="T30" s="258">
        <f t="shared" si="9"/>
        <v>0</v>
      </c>
      <c r="U30" s="258">
        <f t="shared" si="10"/>
        <v>0</v>
      </c>
      <c r="V30" s="258">
        <f t="shared" si="11"/>
        <v>0</v>
      </c>
      <c r="W30" s="258">
        <f t="shared" si="12"/>
        <v>0</v>
      </c>
      <c r="X30" s="258">
        <f t="shared" si="13"/>
        <v>0</v>
      </c>
      <c r="Y30" s="258">
        <f t="shared" si="14"/>
        <v>0</v>
      </c>
      <c r="Z30" s="258">
        <f t="shared" si="15"/>
        <v>0</v>
      </c>
      <c r="AA30" s="258">
        <f>VLOOKUP($E30,'波及効果（総括表）'!$A$9:$AH$125,'波及効果（総括表）'!$Q$127,FALSE)</f>
        <v>0</v>
      </c>
      <c r="AB30" s="236">
        <f t="shared" si="16"/>
        <v>0</v>
      </c>
      <c r="AC30" s="258">
        <f t="shared" si="17"/>
        <v>0</v>
      </c>
      <c r="AD30" s="258">
        <f t="shared" si="18"/>
        <v>0</v>
      </c>
      <c r="AE30" s="258">
        <f t="shared" si="19"/>
        <v>0</v>
      </c>
      <c r="AF30" s="258">
        <f t="shared" si="20"/>
        <v>0</v>
      </c>
      <c r="AG30" s="258">
        <f t="shared" si="21"/>
        <v>0</v>
      </c>
      <c r="AH30" s="258">
        <f t="shared" si="22"/>
        <v>0</v>
      </c>
      <c r="AI30" s="258">
        <f t="shared" si="23"/>
        <v>0</v>
      </c>
      <c r="AJ30" s="258">
        <f t="shared" si="24"/>
        <v>0</v>
      </c>
      <c r="AK30" s="258">
        <f>VLOOKUP($E30,'波及効果（総括表）'!$A$9:$AH$125,'波及効果（総括表）'!$U$127,FALSE)</f>
        <v>0</v>
      </c>
      <c r="AL30" s="236">
        <f t="shared" si="25"/>
        <v>0</v>
      </c>
      <c r="AM30" s="258">
        <f t="shared" si="26"/>
        <v>0</v>
      </c>
      <c r="AN30" s="258">
        <f t="shared" si="27"/>
        <v>0</v>
      </c>
      <c r="AO30" s="258">
        <f t="shared" si="28"/>
        <v>0</v>
      </c>
      <c r="AP30" s="258">
        <f t="shared" si="29"/>
        <v>0</v>
      </c>
      <c r="AQ30" s="258">
        <f t="shared" si="30"/>
        <v>0</v>
      </c>
      <c r="AR30" s="258">
        <f t="shared" si="31"/>
        <v>0</v>
      </c>
      <c r="AS30" s="258">
        <f t="shared" si="32"/>
        <v>0</v>
      </c>
      <c r="AT30" s="258">
        <f t="shared" si="33"/>
        <v>0</v>
      </c>
      <c r="AU30" s="258">
        <f>VLOOKUP($E30,'波及効果（総括表）'!$A$9:$AH$125,'波及効果（総括表）'!$AC$127,FALSE)</f>
        <v>0</v>
      </c>
      <c r="AV30" s="236">
        <f t="shared" si="34"/>
        <v>0</v>
      </c>
      <c r="AW30" s="258">
        <f t="shared" si="35"/>
        <v>0</v>
      </c>
      <c r="AX30" s="258">
        <f t="shared" si="36"/>
        <v>0</v>
      </c>
      <c r="AY30" s="258">
        <f t="shared" si="37"/>
        <v>0</v>
      </c>
      <c r="AZ30" s="258">
        <f t="shared" si="38"/>
        <v>0</v>
      </c>
      <c r="BA30" s="258">
        <f t="shared" si="39"/>
        <v>0</v>
      </c>
      <c r="BB30" s="258">
        <f t="shared" si="40"/>
        <v>0</v>
      </c>
      <c r="BC30" s="258">
        <f t="shared" si="41"/>
        <v>0</v>
      </c>
      <c r="BD30" s="258">
        <f t="shared" si="42"/>
        <v>0</v>
      </c>
      <c r="BE30" s="258">
        <f>VLOOKUP($E30,'波及効果（総括表）'!$A$9:$AH$125,'波及効果（総括表）'!$AG$127,FALSE)</f>
        <v>0</v>
      </c>
      <c r="BF30" s="13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496">
        <v>0.72187336473050756</v>
      </c>
      <c r="CB30" s="496">
        <v>1.0138670852956567E-2</v>
      </c>
      <c r="CC30" s="496">
        <v>9.4060701203558347E-2</v>
      </c>
      <c r="CD30" s="496">
        <v>4.8927263212977495E-2</v>
      </c>
      <c r="CE30" s="496">
        <v>0.11584249084249085</v>
      </c>
      <c r="CF30" s="496">
        <v>0</v>
      </c>
      <c r="CG30" s="496">
        <v>9.1575091575091579E-3</v>
      </c>
      <c r="CH30" s="496">
        <v>0</v>
      </c>
      <c r="CI30" s="496">
        <v>0.27812663526949244</v>
      </c>
      <c r="CJ30" s="496">
        <v>1</v>
      </c>
    </row>
    <row r="31" spans="1:88" s="81" customFormat="1">
      <c r="A31" s="412" t="s">
        <v>428</v>
      </c>
      <c r="B31" s="137" t="s">
        <v>167</v>
      </c>
      <c r="C31" s="412" t="s">
        <v>433</v>
      </c>
      <c r="D31" s="137" t="s">
        <v>171</v>
      </c>
      <c r="E31" s="413" t="s">
        <v>295</v>
      </c>
      <c r="F31" s="102" t="s">
        <v>19</v>
      </c>
      <c r="G31" s="257">
        <f>VLOOKUP($E31,'与件データ（生産者価格表示）（分析年価格）'!$A$8:$I$114,9,FALSE)</f>
        <v>0</v>
      </c>
      <c r="H31" s="236">
        <f t="shared" si="43"/>
        <v>0</v>
      </c>
      <c r="I31" s="258">
        <f t="shared" si="0"/>
        <v>0</v>
      </c>
      <c r="J31" s="258">
        <f t="shared" si="1"/>
        <v>0</v>
      </c>
      <c r="K31" s="258">
        <f t="shared" si="2"/>
        <v>0</v>
      </c>
      <c r="L31" s="258">
        <f t="shared" si="3"/>
        <v>0</v>
      </c>
      <c r="M31" s="258">
        <f t="shared" si="4"/>
        <v>0</v>
      </c>
      <c r="N31" s="258">
        <f t="shared" si="5"/>
        <v>0</v>
      </c>
      <c r="O31" s="258">
        <f t="shared" si="6"/>
        <v>0</v>
      </c>
      <c r="P31" s="258">
        <f t="shared" si="7"/>
        <v>0</v>
      </c>
      <c r="Q31" s="258">
        <f>VLOOKUP($E31,'波及効果（総括表）'!$A$9:$AH$125,'波及効果（総括表）'!$M$127,FALSE)</f>
        <v>0</v>
      </c>
      <c r="R31" s="236">
        <f t="shared" si="44"/>
        <v>0</v>
      </c>
      <c r="S31" s="258">
        <f t="shared" si="8"/>
        <v>0</v>
      </c>
      <c r="T31" s="258">
        <f t="shared" si="9"/>
        <v>0</v>
      </c>
      <c r="U31" s="258">
        <f t="shared" si="10"/>
        <v>0</v>
      </c>
      <c r="V31" s="258">
        <f t="shared" si="11"/>
        <v>0</v>
      </c>
      <c r="W31" s="258">
        <f t="shared" si="12"/>
        <v>0</v>
      </c>
      <c r="X31" s="258">
        <f t="shared" si="13"/>
        <v>0</v>
      </c>
      <c r="Y31" s="258">
        <f t="shared" si="14"/>
        <v>0</v>
      </c>
      <c r="Z31" s="258">
        <f t="shared" si="15"/>
        <v>0</v>
      </c>
      <c r="AA31" s="258">
        <f>VLOOKUP($E31,'波及効果（総括表）'!$A$9:$AH$125,'波及効果（総括表）'!$Q$127,FALSE)</f>
        <v>0</v>
      </c>
      <c r="AB31" s="236">
        <f t="shared" si="16"/>
        <v>0</v>
      </c>
      <c r="AC31" s="258">
        <f t="shared" si="17"/>
        <v>0</v>
      </c>
      <c r="AD31" s="258">
        <f t="shared" si="18"/>
        <v>0</v>
      </c>
      <c r="AE31" s="258">
        <f t="shared" si="19"/>
        <v>0</v>
      </c>
      <c r="AF31" s="258">
        <f t="shared" si="20"/>
        <v>0</v>
      </c>
      <c r="AG31" s="258">
        <f t="shared" si="21"/>
        <v>0</v>
      </c>
      <c r="AH31" s="258">
        <f t="shared" si="22"/>
        <v>0</v>
      </c>
      <c r="AI31" s="258">
        <f t="shared" si="23"/>
        <v>0</v>
      </c>
      <c r="AJ31" s="258">
        <f t="shared" si="24"/>
        <v>0</v>
      </c>
      <c r="AK31" s="258">
        <f>VLOOKUP($E31,'波及効果（総括表）'!$A$9:$AH$125,'波及効果（総括表）'!$U$127,FALSE)</f>
        <v>0</v>
      </c>
      <c r="AL31" s="236">
        <f t="shared" si="25"/>
        <v>0</v>
      </c>
      <c r="AM31" s="258">
        <f t="shared" si="26"/>
        <v>0</v>
      </c>
      <c r="AN31" s="258">
        <f t="shared" si="27"/>
        <v>0</v>
      </c>
      <c r="AO31" s="258">
        <f t="shared" si="28"/>
        <v>0</v>
      </c>
      <c r="AP31" s="258">
        <f t="shared" si="29"/>
        <v>0</v>
      </c>
      <c r="AQ31" s="258">
        <f t="shared" si="30"/>
        <v>0</v>
      </c>
      <c r="AR31" s="258">
        <f t="shared" si="31"/>
        <v>0</v>
      </c>
      <c r="AS31" s="258">
        <f t="shared" si="32"/>
        <v>0</v>
      </c>
      <c r="AT31" s="258">
        <f t="shared" si="33"/>
        <v>0</v>
      </c>
      <c r="AU31" s="258">
        <f>VLOOKUP($E31,'波及効果（総括表）'!$A$9:$AH$125,'波及効果（総括表）'!$AC$127,FALSE)</f>
        <v>0</v>
      </c>
      <c r="AV31" s="236">
        <f t="shared" si="34"/>
        <v>0</v>
      </c>
      <c r="AW31" s="258">
        <f t="shared" si="35"/>
        <v>0</v>
      </c>
      <c r="AX31" s="258">
        <f t="shared" si="36"/>
        <v>0</v>
      </c>
      <c r="AY31" s="258">
        <f t="shared" si="37"/>
        <v>0</v>
      </c>
      <c r="AZ31" s="258">
        <f t="shared" si="38"/>
        <v>0</v>
      </c>
      <c r="BA31" s="258">
        <f t="shared" si="39"/>
        <v>0</v>
      </c>
      <c r="BB31" s="258">
        <f t="shared" si="40"/>
        <v>0</v>
      </c>
      <c r="BC31" s="258">
        <f t="shared" si="41"/>
        <v>0</v>
      </c>
      <c r="BD31" s="258">
        <f t="shared" si="42"/>
        <v>0</v>
      </c>
      <c r="BE31" s="258">
        <f>VLOOKUP($E31,'波及効果（総括表）'!$A$9:$AH$125,'波及効果（総括表）'!$AG$127,FALSE)</f>
        <v>0</v>
      </c>
      <c r="BF31" s="13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496">
        <v>0.69273521238586744</v>
      </c>
      <c r="CB31" s="496">
        <v>1.7070265978562923E-2</v>
      </c>
      <c r="CC31" s="496">
        <v>0.11949186184994046</v>
      </c>
      <c r="CD31" s="496">
        <v>9.606986899563319E-2</v>
      </c>
      <c r="CE31" s="496">
        <v>4.962286621675268E-2</v>
      </c>
      <c r="CF31" s="496">
        <v>0</v>
      </c>
      <c r="CG31" s="496">
        <v>2.5009924573243351E-2</v>
      </c>
      <c r="CH31" s="496">
        <v>0</v>
      </c>
      <c r="CI31" s="496">
        <v>0.30726478761413262</v>
      </c>
      <c r="CJ31" s="496">
        <v>1</v>
      </c>
    </row>
    <row r="32" spans="1:88" s="81" customFormat="1">
      <c r="A32" s="414" t="s">
        <v>428</v>
      </c>
      <c r="B32" s="373" t="s">
        <v>167</v>
      </c>
      <c r="C32" s="414" t="s">
        <v>433</v>
      </c>
      <c r="D32" s="373" t="s">
        <v>171</v>
      </c>
      <c r="E32" s="415" t="s">
        <v>296</v>
      </c>
      <c r="F32" s="374" t="s">
        <v>20</v>
      </c>
      <c r="G32" s="259">
        <f>VLOOKUP($E32,'与件データ（生産者価格表示）（分析年価格）'!$A$8:$I$114,9,FALSE)</f>
        <v>0</v>
      </c>
      <c r="H32" s="260">
        <f t="shared" si="43"/>
        <v>0</v>
      </c>
      <c r="I32" s="261">
        <f t="shared" si="0"/>
        <v>0</v>
      </c>
      <c r="J32" s="261">
        <f t="shared" si="1"/>
        <v>0</v>
      </c>
      <c r="K32" s="261">
        <f t="shared" si="2"/>
        <v>0</v>
      </c>
      <c r="L32" s="261">
        <f t="shared" si="3"/>
        <v>0</v>
      </c>
      <c r="M32" s="261">
        <f t="shared" si="4"/>
        <v>0</v>
      </c>
      <c r="N32" s="261">
        <f t="shared" si="5"/>
        <v>0</v>
      </c>
      <c r="O32" s="261">
        <f t="shared" si="6"/>
        <v>0</v>
      </c>
      <c r="P32" s="261">
        <f t="shared" si="7"/>
        <v>0</v>
      </c>
      <c r="Q32" s="261">
        <f>VLOOKUP($E32,'波及効果（総括表）'!$A$9:$AH$125,'波及効果（総括表）'!$M$127,FALSE)</f>
        <v>0</v>
      </c>
      <c r="R32" s="260">
        <f t="shared" si="44"/>
        <v>0</v>
      </c>
      <c r="S32" s="261">
        <f t="shared" si="8"/>
        <v>0</v>
      </c>
      <c r="T32" s="261">
        <f t="shared" si="9"/>
        <v>0</v>
      </c>
      <c r="U32" s="261">
        <f t="shared" si="10"/>
        <v>0</v>
      </c>
      <c r="V32" s="261">
        <f t="shared" si="11"/>
        <v>0</v>
      </c>
      <c r="W32" s="261">
        <f t="shared" si="12"/>
        <v>0</v>
      </c>
      <c r="X32" s="261">
        <f t="shared" si="13"/>
        <v>0</v>
      </c>
      <c r="Y32" s="261">
        <f t="shared" si="14"/>
        <v>0</v>
      </c>
      <c r="Z32" s="261">
        <f t="shared" si="15"/>
        <v>0</v>
      </c>
      <c r="AA32" s="261">
        <f>VLOOKUP($E32,'波及効果（総括表）'!$A$9:$AH$125,'波及効果（総括表）'!$Q$127,FALSE)</f>
        <v>0</v>
      </c>
      <c r="AB32" s="260">
        <f t="shared" si="16"/>
        <v>0</v>
      </c>
      <c r="AC32" s="261">
        <f t="shared" si="17"/>
        <v>0</v>
      </c>
      <c r="AD32" s="261">
        <f t="shared" si="18"/>
        <v>0</v>
      </c>
      <c r="AE32" s="261">
        <f t="shared" si="19"/>
        <v>0</v>
      </c>
      <c r="AF32" s="261">
        <f t="shared" si="20"/>
        <v>0</v>
      </c>
      <c r="AG32" s="261">
        <f t="shared" si="21"/>
        <v>0</v>
      </c>
      <c r="AH32" s="261">
        <f t="shared" si="22"/>
        <v>0</v>
      </c>
      <c r="AI32" s="261">
        <f t="shared" si="23"/>
        <v>0</v>
      </c>
      <c r="AJ32" s="261">
        <f t="shared" si="24"/>
        <v>0</v>
      </c>
      <c r="AK32" s="261">
        <f>VLOOKUP($E32,'波及効果（総括表）'!$A$9:$AH$125,'波及効果（総括表）'!$U$127,FALSE)</f>
        <v>0</v>
      </c>
      <c r="AL32" s="260">
        <f t="shared" si="25"/>
        <v>0</v>
      </c>
      <c r="AM32" s="261">
        <f t="shared" si="26"/>
        <v>0</v>
      </c>
      <c r="AN32" s="261">
        <f t="shared" si="27"/>
        <v>0</v>
      </c>
      <c r="AO32" s="261">
        <f t="shared" si="28"/>
        <v>0</v>
      </c>
      <c r="AP32" s="261">
        <f t="shared" si="29"/>
        <v>0</v>
      </c>
      <c r="AQ32" s="261">
        <f t="shared" si="30"/>
        <v>0</v>
      </c>
      <c r="AR32" s="261">
        <f t="shared" si="31"/>
        <v>0</v>
      </c>
      <c r="AS32" s="261">
        <f t="shared" si="32"/>
        <v>0</v>
      </c>
      <c r="AT32" s="261">
        <f t="shared" si="33"/>
        <v>0</v>
      </c>
      <c r="AU32" s="261">
        <f>VLOOKUP($E32,'波及効果（総括表）'!$A$9:$AH$125,'波及効果（総括表）'!$AC$127,FALSE)</f>
        <v>0</v>
      </c>
      <c r="AV32" s="260">
        <f t="shared" si="34"/>
        <v>0</v>
      </c>
      <c r="AW32" s="261">
        <f t="shared" si="35"/>
        <v>0</v>
      </c>
      <c r="AX32" s="261">
        <f t="shared" si="36"/>
        <v>0</v>
      </c>
      <c r="AY32" s="261">
        <f t="shared" si="37"/>
        <v>0</v>
      </c>
      <c r="AZ32" s="261">
        <f t="shared" si="38"/>
        <v>0</v>
      </c>
      <c r="BA32" s="261">
        <f t="shared" si="39"/>
        <v>0</v>
      </c>
      <c r="BB32" s="261">
        <f t="shared" si="40"/>
        <v>0</v>
      </c>
      <c r="BC32" s="261">
        <f t="shared" si="41"/>
        <v>0</v>
      </c>
      <c r="BD32" s="261">
        <f t="shared" si="42"/>
        <v>0</v>
      </c>
      <c r="BE32" s="261">
        <f>VLOOKUP($E32,'波及効果（総括表）'!$A$9:$AH$125,'波及効果（総括表）'!$AG$127,FALSE)</f>
        <v>0</v>
      </c>
      <c r="BF32" s="13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496">
        <v>0.45800349779086891</v>
      </c>
      <c r="CB32" s="496">
        <v>1.5763070692194403E-2</v>
      </c>
      <c r="CC32" s="496">
        <v>8.3417709867452131E-2</v>
      </c>
      <c r="CD32" s="496">
        <v>0.14710051546391753</v>
      </c>
      <c r="CE32" s="496">
        <v>0.26734628129602356</v>
      </c>
      <c r="CF32" s="496">
        <v>0</v>
      </c>
      <c r="CG32" s="496">
        <v>2.8373527245949926E-2</v>
      </c>
      <c r="CH32" s="496">
        <v>-4.6023564064801176E-6</v>
      </c>
      <c r="CI32" s="496">
        <v>0.54199650220913109</v>
      </c>
      <c r="CJ32" s="496">
        <v>1</v>
      </c>
    </row>
    <row r="33" spans="1:88" s="81" customFormat="1">
      <c r="A33" s="412" t="s">
        <v>428</v>
      </c>
      <c r="B33" s="137" t="s">
        <v>167</v>
      </c>
      <c r="C33" s="412" t="s">
        <v>433</v>
      </c>
      <c r="D33" s="137" t="s">
        <v>171</v>
      </c>
      <c r="E33" s="413" t="s">
        <v>297</v>
      </c>
      <c r="F33" s="102" t="s">
        <v>393</v>
      </c>
      <c r="G33" s="257">
        <f>VLOOKUP($E33,'与件データ（生産者価格表示）（分析年価格）'!$A$8:$I$114,9,FALSE)</f>
        <v>0</v>
      </c>
      <c r="H33" s="236">
        <f t="shared" si="43"/>
        <v>0</v>
      </c>
      <c r="I33" s="258">
        <f t="shared" si="0"/>
        <v>0</v>
      </c>
      <c r="J33" s="258">
        <f t="shared" si="1"/>
        <v>0</v>
      </c>
      <c r="K33" s="258">
        <f t="shared" si="2"/>
        <v>0</v>
      </c>
      <c r="L33" s="258">
        <f t="shared" si="3"/>
        <v>0</v>
      </c>
      <c r="M33" s="258">
        <f t="shared" si="4"/>
        <v>0</v>
      </c>
      <c r="N33" s="258">
        <f t="shared" si="5"/>
        <v>0</v>
      </c>
      <c r="O33" s="258">
        <f t="shared" si="6"/>
        <v>0</v>
      </c>
      <c r="P33" s="258">
        <f t="shared" si="7"/>
        <v>0</v>
      </c>
      <c r="Q33" s="258">
        <f>VLOOKUP($E33,'波及効果（総括表）'!$A$9:$AH$125,'波及効果（総括表）'!$M$127,FALSE)</f>
        <v>0</v>
      </c>
      <c r="R33" s="236">
        <f t="shared" si="44"/>
        <v>0</v>
      </c>
      <c r="S33" s="258">
        <f t="shared" si="8"/>
        <v>0</v>
      </c>
      <c r="T33" s="258">
        <f t="shared" si="9"/>
        <v>0</v>
      </c>
      <c r="U33" s="258">
        <f t="shared" si="10"/>
        <v>0</v>
      </c>
      <c r="V33" s="258">
        <f t="shared" si="11"/>
        <v>0</v>
      </c>
      <c r="W33" s="258">
        <f t="shared" si="12"/>
        <v>0</v>
      </c>
      <c r="X33" s="258">
        <f t="shared" si="13"/>
        <v>0</v>
      </c>
      <c r="Y33" s="258">
        <f t="shared" si="14"/>
        <v>0</v>
      </c>
      <c r="Z33" s="258">
        <f t="shared" si="15"/>
        <v>0</v>
      </c>
      <c r="AA33" s="258">
        <f>VLOOKUP($E33,'波及効果（総括表）'!$A$9:$AH$125,'波及効果（総括表）'!$Q$127,FALSE)</f>
        <v>0</v>
      </c>
      <c r="AB33" s="236">
        <f t="shared" si="16"/>
        <v>0</v>
      </c>
      <c r="AC33" s="258">
        <f t="shared" si="17"/>
        <v>0</v>
      </c>
      <c r="AD33" s="258">
        <f t="shared" si="18"/>
        <v>0</v>
      </c>
      <c r="AE33" s="258">
        <f t="shared" si="19"/>
        <v>0</v>
      </c>
      <c r="AF33" s="258">
        <f t="shared" si="20"/>
        <v>0</v>
      </c>
      <c r="AG33" s="258">
        <f t="shared" si="21"/>
        <v>0</v>
      </c>
      <c r="AH33" s="258">
        <f t="shared" si="22"/>
        <v>0</v>
      </c>
      <c r="AI33" s="258">
        <f t="shared" si="23"/>
        <v>0</v>
      </c>
      <c r="AJ33" s="258">
        <f t="shared" si="24"/>
        <v>0</v>
      </c>
      <c r="AK33" s="258">
        <f>VLOOKUP($E33,'波及効果（総括表）'!$A$9:$AH$125,'波及効果（総括表）'!$U$127,FALSE)</f>
        <v>0</v>
      </c>
      <c r="AL33" s="236">
        <f t="shared" si="25"/>
        <v>0</v>
      </c>
      <c r="AM33" s="258">
        <f t="shared" si="26"/>
        <v>0</v>
      </c>
      <c r="AN33" s="258">
        <f t="shared" si="27"/>
        <v>0</v>
      </c>
      <c r="AO33" s="258">
        <f t="shared" si="28"/>
        <v>0</v>
      </c>
      <c r="AP33" s="258">
        <f t="shared" si="29"/>
        <v>0</v>
      </c>
      <c r="AQ33" s="258">
        <f t="shared" si="30"/>
        <v>0</v>
      </c>
      <c r="AR33" s="258">
        <f t="shared" si="31"/>
        <v>0</v>
      </c>
      <c r="AS33" s="258">
        <f t="shared" si="32"/>
        <v>0</v>
      </c>
      <c r="AT33" s="258">
        <f t="shared" si="33"/>
        <v>0</v>
      </c>
      <c r="AU33" s="258">
        <f>VLOOKUP($E33,'波及効果（総括表）'!$A$9:$AH$125,'波及効果（総括表）'!$AC$127,FALSE)</f>
        <v>0</v>
      </c>
      <c r="AV33" s="236">
        <f t="shared" si="34"/>
        <v>0</v>
      </c>
      <c r="AW33" s="258">
        <f t="shared" si="35"/>
        <v>0</v>
      </c>
      <c r="AX33" s="258">
        <f t="shared" si="36"/>
        <v>0</v>
      </c>
      <c r="AY33" s="258">
        <f t="shared" si="37"/>
        <v>0</v>
      </c>
      <c r="AZ33" s="258">
        <f t="shared" si="38"/>
        <v>0</v>
      </c>
      <c r="BA33" s="258">
        <f t="shared" si="39"/>
        <v>0</v>
      </c>
      <c r="BB33" s="258">
        <f t="shared" si="40"/>
        <v>0</v>
      </c>
      <c r="BC33" s="258">
        <f t="shared" si="41"/>
        <v>0</v>
      </c>
      <c r="BD33" s="258">
        <f t="shared" si="42"/>
        <v>0</v>
      </c>
      <c r="BE33" s="258">
        <f>VLOOKUP($E33,'波及効果（総括表）'!$A$9:$AH$125,'波及効果（総括表）'!$AG$127,FALSE)</f>
        <v>0</v>
      </c>
      <c r="BF33" s="13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496">
        <v>0.65254805390245574</v>
      </c>
      <c r="CB33" s="496">
        <v>1.4104931937889049E-2</v>
      </c>
      <c r="CC33" s="496">
        <v>0.12535741158765989</v>
      </c>
      <c r="CD33" s="496">
        <v>7.3507079827621585E-2</v>
      </c>
      <c r="CE33" s="496">
        <v>0.11461796292496067</v>
      </c>
      <c r="CF33" s="496">
        <v>0</v>
      </c>
      <c r="CG33" s="496">
        <v>1.9864559819413093E-2</v>
      </c>
      <c r="CH33" s="496">
        <v>0</v>
      </c>
      <c r="CI33" s="496">
        <v>0.34745194609754432</v>
      </c>
      <c r="CJ33" s="496">
        <v>1</v>
      </c>
    </row>
    <row r="34" spans="1:88" s="81" customFormat="1">
      <c r="A34" s="412" t="s">
        <v>428</v>
      </c>
      <c r="B34" s="137" t="s">
        <v>167</v>
      </c>
      <c r="C34" s="412" t="s">
        <v>434</v>
      </c>
      <c r="D34" s="137" t="s">
        <v>172</v>
      </c>
      <c r="E34" s="413" t="s">
        <v>298</v>
      </c>
      <c r="F34" s="102" t="s">
        <v>21</v>
      </c>
      <c r="G34" s="257">
        <f>VLOOKUP($E34,'与件データ（生産者価格表示）（分析年価格）'!$A$8:$I$114,9,FALSE)</f>
        <v>0</v>
      </c>
      <c r="H34" s="236">
        <f t="shared" si="43"/>
        <v>0</v>
      </c>
      <c r="I34" s="258">
        <f t="shared" si="0"/>
        <v>0</v>
      </c>
      <c r="J34" s="258">
        <f t="shared" si="1"/>
        <v>0</v>
      </c>
      <c r="K34" s="258">
        <f t="shared" si="2"/>
        <v>0</v>
      </c>
      <c r="L34" s="258">
        <f t="shared" si="3"/>
        <v>0</v>
      </c>
      <c r="M34" s="258">
        <f t="shared" si="4"/>
        <v>0</v>
      </c>
      <c r="N34" s="258">
        <f t="shared" si="5"/>
        <v>0</v>
      </c>
      <c r="O34" s="258">
        <f t="shared" si="6"/>
        <v>0</v>
      </c>
      <c r="P34" s="258">
        <f t="shared" si="7"/>
        <v>0</v>
      </c>
      <c r="Q34" s="258">
        <f>VLOOKUP($E34,'波及効果（総括表）'!$A$9:$AH$125,'波及効果（総括表）'!$M$127,FALSE)</f>
        <v>0</v>
      </c>
      <c r="R34" s="236">
        <f t="shared" si="44"/>
        <v>0</v>
      </c>
      <c r="S34" s="258">
        <f t="shared" si="8"/>
        <v>0</v>
      </c>
      <c r="T34" s="258">
        <f t="shared" si="9"/>
        <v>0</v>
      </c>
      <c r="U34" s="258">
        <f t="shared" si="10"/>
        <v>0</v>
      </c>
      <c r="V34" s="258">
        <f t="shared" si="11"/>
        <v>0</v>
      </c>
      <c r="W34" s="258">
        <f t="shared" si="12"/>
        <v>0</v>
      </c>
      <c r="X34" s="258">
        <f t="shared" si="13"/>
        <v>0</v>
      </c>
      <c r="Y34" s="258">
        <f t="shared" si="14"/>
        <v>0</v>
      </c>
      <c r="Z34" s="258">
        <f t="shared" si="15"/>
        <v>0</v>
      </c>
      <c r="AA34" s="258">
        <f>VLOOKUP($E34,'波及効果（総括表）'!$A$9:$AH$125,'波及効果（総括表）'!$Q$127,FALSE)</f>
        <v>0</v>
      </c>
      <c r="AB34" s="236">
        <f t="shared" si="16"/>
        <v>0</v>
      </c>
      <c r="AC34" s="258">
        <f t="shared" si="17"/>
        <v>0</v>
      </c>
      <c r="AD34" s="258">
        <f t="shared" si="18"/>
        <v>0</v>
      </c>
      <c r="AE34" s="258">
        <f t="shared" si="19"/>
        <v>0</v>
      </c>
      <c r="AF34" s="258">
        <f t="shared" si="20"/>
        <v>0</v>
      </c>
      <c r="AG34" s="258">
        <f t="shared" si="21"/>
        <v>0</v>
      </c>
      <c r="AH34" s="258">
        <f t="shared" si="22"/>
        <v>0</v>
      </c>
      <c r="AI34" s="258">
        <f t="shared" si="23"/>
        <v>0</v>
      </c>
      <c r="AJ34" s="258">
        <f t="shared" si="24"/>
        <v>0</v>
      </c>
      <c r="AK34" s="258">
        <f>VLOOKUP($E34,'波及効果（総括表）'!$A$9:$AH$125,'波及効果（総括表）'!$U$127,FALSE)</f>
        <v>0</v>
      </c>
      <c r="AL34" s="236">
        <f t="shared" si="25"/>
        <v>0</v>
      </c>
      <c r="AM34" s="258">
        <f t="shared" si="26"/>
        <v>0</v>
      </c>
      <c r="AN34" s="258">
        <f t="shared" si="27"/>
        <v>0</v>
      </c>
      <c r="AO34" s="258">
        <f t="shared" si="28"/>
        <v>0</v>
      </c>
      <c r="AP34" s="258">
        <f t="shared" si="29"/>
        <v>0</v>
      </c>
      <c r="AQ34" s="258">
        <f t="shared" si="30"/>
        <v>0</v>
      </c>
      <c r="AR34" s="258">
        <f t="shared" si="31"/>
        <v>0</v>
      </c>
      <c r="AS34" s="258">
        <f t="shared" si="32"/>
        <v>0</v>
      </c>
      <c r="AT34" s="258">
        <f t="shared" si="33"/>
        <v>0</v>
      </c>
      <c r="AU34" s="258">
        <f>VLOOKUP($E34,'波及効果（総括表）'!$A$9:$AH$125,'波及効果（総括表）'!$AC$127,FALSE)</f>
        <v>0</v>
      </c>
      <c r="AV34" s="236">
        <f t="shared" si="34"/>
        <v>0</v>
      </c>
      <c r="AW34" s="258">
        <f t="shared" si="35"/>
        <v>0</v>
      </c>
      <c r="AX34" s="258">
        <f t="shared" si="36"/>
        <v>0</v>
      </c>
      <c r="AY34" s="258">
        <f t="shared" si="37"/>
        <v>0</v>
      </c>
      <c r="AZ34" s="258">
        <f t="shared" si="38"/>
        <v>0</v>
      </c>
      <c r="BA34" s="258">
        <f t="shared" si="39"/>
        <v>0</v>
      </c>
      <c r="BB34" s="258">
        <f t="shared" si="40"/>
        <v>0</v>
      </c>
      <c r="BC34" s="258">
        <f t="shared" si="41"/>
        <v>0</v>
      </c>
      <c r="BD34" s="258">
        <f t="shared" si="42"/>
        <v>0</v>
      </c>
      <c r="BE34" s="258">
        <f>VLOOKUP($E34,'波及効果（総括表）'!$A$9:$AH$125,'波及効果（総括表）'!$AG$127,FALSE)</f>
        <v>0</v>
      </c>
      <c r="BF34" s="13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496">
        <v>0.69672131147540983</v>
      </c>
      <c r="CB34" s="496">
        <v>0</v>
      </c>
      <c r="CC34" s="496">
        <v>7.6112412177985946E-3</v>
      </c>
      <c r="CD34" s="496">
        <v>4.3911007025761124E-2</v>
      </c>
      <c r="CE34" s="496">
        <v>0</v>
      </c>
      <c r="CF34" s="496">
        <v>0</v>
      </c>
      <c r="CG34" s="496">
        <v>0.25468384074941453</v>
      </c>
      <c r="CH34" s="496">
        <v>-2.9274004683840752E-3</v>
      </c>
      <c r="CI34" s="496">
        <v>0.30327868852459017</v>
      </c>
      <c r="CJ34" s="496">
        <v>1</v>
      </c>
    </row>
    <row r="35" spans="1:88" s="81" customFormat="1">
      <c r="A35" s="412" t="s">
        <v>428</v>
      </c>
      <c r="B35" s="137" t="s">
        <v>167</v>
      </c>
      <c r="C35" s="412" t="s">
        <v>434</v>
      </c>
      <c r="D35" s="137" t="s">
        <v>172</v>
      </c>
      <c r="E35" s="413" t="s">
        <v>299</v>
      </c>
      <c r="F35" s="102" t="s">
        <v>22</v>
      </c>
      <c r="G35" s="257">
        <f>VLOOKUP($E35,'与件データ（生産者価格表示）（分析年価格）'!$A$8:$I$114,9,FALSE)</f>
        <v>0</v>
      </c>
      <c r="H35" s="236">
        <f t="shared" si="43"/>
        <v>0</v>
      </c>
      <c r="I35" s="258">
        <f t="shared" si="0"/>
        <v>0</v>
      </c>
      <c r="J35" s="258">
        <f t="shared" si="1"/>
        <v>0</v>
      </c>
      <c r="K35" s="258">
        <f t="shared" si="2"/>
        <v>0</v>
      </c>
      <c r="L35" s="258">
        <f t="shared" si="3"/>
        <v>0</v>
      </c>
      <c r="M35" s="258">
        <f t="shared" si="4"/>
        <v>0</v>
      </c>
      <c r="N35" s="258">
        <f t="shared" si="5"/>
        <v>0</v>
      </c>
      <c r="O35" s="258">
        <f t="shared" si="6"/>
        <v>0</v>
      </c>
      <c r="P35" s="258">
        <f t="shared" si="7"/>
        <v>0</v>
      </c>
      <c r="Q35" s="258">
        <f>VLOOKUP($E35,'波及効果（総括表）'!$A$9:$AH$125,'波及効果（総括表）'!$M$127,FALSE)</f>
        <v>0</v>
      </c>
      <c r="R35" s="236">
        <f t="shared" si="44"/>
        <v>0</v>
      </c>
      <c r="S35" s="258">
        <f t="shared" si="8"/>
        <v>0</v>
      </c>
      <c r="T35" s="258">
        <f t="shared" si="9"/>
        <v>0</v>
      </c>
      <c r="U35" s="258">
        <f t="shared" si="10"/>
        <v>0</v>
      </c>
      <c r="V35" s="258">
        <f t="shared" si="11"/>
        <v>0</v>
      </c>
      <c r="W35" s="258">
        <f t="shared" si="12"/>
        <v>0</v>
      </c>
      <c r="X35" s="258">
        <f t="shared" si="13"/>
        <v>0</v>
      </c>
      <c r="Y35" s="258">
        <f t="shared" si="14"/>
        <v>0</v>
      </c>
      <c r="Z35" s="258">
        <f t="shared" si="15"/>
        <v>0</v>
      </c>
      <c r="AA35" s="258">
        <f>VLOOKUP($E35,'波及効果（総括表）'!$A$9:$AH$125,'波及効果（総括表）'!$Q$127,FALSE)</f>
        <v>0</v>
      </c>
      <c r="AB35" s="236">
        <f t="shared" si="16"/>
        <v>0</v>
      </c>
      <c r="AC35" s="258">
        <f t="shared" si="17"/>
        <v>0</v>
      </c>
      <c r="AD35" s="258">
        <f t="shared" si="18"/>
        <v>0</v>
      </c>
      <c r="AE35" s="258">
        <f t="shared" si="19"/>
        <v>0</v>
      </c>
      <c r="AF35" s="258">
        <f t="shared" si="20"/>
        <v>0</v>
      </c>
      <c r="AG35" s="258">
        <f t="shared" si="21"/>
        <v>0</v>
      </c>
      <c r="AH35" s="258">
        <f t="shared" si="22"/>
        <v>0</v>
      </c>
      <c r="AI35" s="258">
        <f t="shared" si="23"/>
        <v>0</v>
      </c>
      <c r="AJ35" s="258">
        <f t="shared" si="24"/>
        <v>0</v>
      </c>
      <c r="AK35" s="258">
        <f>VLOOKUP($E35,'波及効果（総括表）'!$A$9:$AH$125,'波及効果（総括表）'!$U$127,FALSE)</f>
        <v>0</v>
      </c>
      <c r="AL35" s="236">
        <f t="shared" si="25"/>
        <v>0</v>
      </c>
      <c r="AM35" s="258">
        <f t="shared" si="26"/>
        <v>0</v>
      </c>
      <c r="AN35" s="258">
        <f t="shared" si="27"/>
        <v>0</v>
      </c>
      <c r="AO35" s="258">
        <f t="shared" si="28"/>
        <v>0</v>
      </c>
      <c r="AP35" s="258">
        <f t="shared" si="29"/>
        <v>0</v>
      </c>
      <c r="AQ35" s="258">
        <f t="shared" si="30"/>
        <v>0</v>
      </c>
      <c r="AR35" s="258">
        <f t="shared" si="31"/>
        <v>0</v>
      </c>
      <c r="AS35" s="258">
        <f t="shared" si="32"/>
        <v>0</v>
      </c>
      <c r="AT35" s="258">
        <f t="shared" si="33"/>
        <v>0</v>
      </c>
      <c r="AU35" s="258">
        <f>VLOOKUP($E35,'波及効果（総括表）'!$A$9:$AH$125,'波及効果（総括表）'!$AC$127,FALSE)</f>
        <v>0</v>
      </c>
      <c r="AV35" s="236">
        <f t="shared" si="34"/>
        <v>0</v>
      </c>
      <c r="AW35" s="258">
        <f t="shared" si="35"/>
        <v>0</v>
      </c>
      <c r="AX35" s="258">
        <f t="shared" si="36"/>
        <v>0</v>
      </c>
      <c r="AY35" s="258">
        <f t="shared" si="37"/>
        <v>0</v>
      </c>
      <c r="AZ35" s="258">
        <f t="shared" si="38"/>
        <v>0</v>
      </c>
      <c r="BA35" s="258">
        <f t="shared" si="39"/>
        <v>0</v>
      </c>
      <c r="BB35" s="258">
        <f t="shared" si="40"/>
        <v>0</v>
      </c>
      <c r="BC35" s="258">
        <f t="shared" si="41"/>
        <v>0</v>
      </c>
      <c r="BD35" s="258">
        <f t="shared" si="42"/>
        <v>0</v>
      </c>
      <c r="BE35" s="258">
        <f>VLOOKUP($E35,'波及効果（総括表）'!$A$9:$AH$125,'波及効果（総括表）'!$AG$127,FALSE)</f>
        <v>0</v>
      </c>
      <c r="BF35" s="13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496">
        <v>0.70940834141610087</v>
      </c>
      <c r="CB35" s="496">
        <v>1.7264791464597477E-2</v>
      </c>
      <c r="CC35" s="496">
        <v>9.0688651794374395E-2</v>
      </c>
      <c r="CD35" s="496">
        <v>6.9835111542192047E-2</v>
      </c>
      <c r="CE35" s="496">
        <v>9.6411251212415131E-2</v>
      </c>
      <c r="CF35" s="496">
        <v>0</v>
      </c>
      <c r="CG35" s="496">
        <v>1.6391852570320078E-2</v>
      </c>
      <c r="CH35" s="496">
        <v>0</v>
      </c>
      <c r="CI35" s="496">
        <v>0.29059165858389913</v>
      </c>
      <c r="CJ35" s="496">
        <v>1</v>
      </c>
    </row>
    <row r="36" spans="1:88" s="81" customFormat="1">
      <c r="A36" s="412" t="s">
        <v>428</v>
      </c>
      <c r="B36" s="137" t="s">
        <v>167</v>
      </c>
      <c r="C36" s="412" t="s">
        <v>435</v>
      </c>
      <c r="D36" s="137" t="s">
        <v>634</v>
      </c>
      <c r="E36" s="413" t="s">
        <v>300</v>
      </c>
      <c r="F36" s="102" t="s">
        <v>23</v>
      </c>
      <c r="G36" s="257">
        <f>VLOOKUP($E36,'与件データ（生産者価格表示）（分析年価格）'!$A$8:$I$114,9,FALSE)</f>
        <v>0</v>
      </c>
      <c r="H36" s="236">
        <f t="shared" si="43"/>
        <v>0</v>
      </c>
      <c r="I36" s="258">
        <f t="shared" si="0"/>
        <v>0</v>
      </c>
      <c r="J36" s="258">
        <f t="shared" si="1"/>
        <v>0</v>
      </c>
      <c r="K36" s="258">
        <f t="shared" si="2"/>
        <v>0</v>
      </c>
      <c r="L36" s="258">
        <f t="shared" si="3"/>
        <v>0</v>
      </c>
      <c r="M36" s="258">
        <f t="shared" si="4"/>
        <v>0</v>
      </c>
      <c r="N36" s="258">
        <f t="shared" si="5"/>
        <v>0</v>
      </c>
      <c r="O36" s="258">
        <f t="shared" si="6"/>
        <v>0</v>
      </c>
      <c r="P36" s="258">
        <f t="shared" si="7"/>
        <v>0</v>
      </c>
      <c r="Q36" s="258">
        <f>VLOOKUP($E36,'波及効果（総括表）'!$A$9:$AH$125,'波及効果（総括表）'!$M$127,FALSE)</f>
        <v>0</v>
      </c>
      <c r="R36" s="236">
        <f t="shared" si="44"/>
        <v>0</v>
      </c>
      <c r="S36" s="258">
        <f t="shared" si="8"/>
        <v>0</v>
      </c>
      <c r="T36" s="258">
        <f t="shared" si="9"/>
        <v>0</v>
      </c>
      <c r="U36" s="258">
        <f t="shared" si="10"/>
        <v>0</v>
      </c>
      <c r="V36" s="258">
        <f t="shared" si="11"/>
        <v>0</v>
      </c>
      <c r="W36" s="258">
        <f t="shared" si="12"/>
        <v>0</v>
      </c>
      <c r="X36" s="258">
        <f t="shared" si="13"/>
        <v>0</v>
      </c>
      <c r="Y36" s="258">
        <f t="shared" si="14"/>
        <v>0</v>
      </c>
      <c r="Z36" s="258">
        <f t="shared" si="15"/>
        <v>0</v>
      </c>
      <c r="AA36" s="258">
        <f>VLOOKUP($E36,'波及効果（総括表）'!$A$9:$AH$125,'波及効果（総括表）'!$Q$127,FALSE)</f>
        <v>0</v>
      </c>
      <c r="AB36" s="236">
        <f t="shared" si="16"/>
        <v>0</v>
      </c>
      <c r="AC36" s="258">
        <f t="shared" si="17"/>
        <v>0</v>
      </c>
      <c r="AD36" s="258">
        <f t="shared" si="18"/>
        <v>0</v>
      </c>
      <c r="AE36" s="258">
        <f t="shared" si="19"/>
        <v>0</v>
      </c>
      <c r="AF36" s="258">
        <f t="shared" si="20"/>
        <v>0</v>
      </c>
      <c r="AG36" s="258">
        <f t="shared" si="21"/>
        <v>0</v>
      </c>
      <c r="AH36" s="258">
        <f t="shared" si="22"/>
        <v>0</v>
      </c>
      <c r="AI36" s="258">
        <f t="shared" si="23"/>
        <v>0</v>
      </c>
      <c r="AJ36" s="258">
        <f t="shared" si="24"/>
        <v>0</v>
      </c>
      <c r="AK36" s="258">
        <f>VLOOKUP($E36,'波及効果（総括表）'!$A$9:$AH$125,'波及効果（総括表）'!$U$127,FALSE)</f>
        <v>0</v>
      </c>
      <c r="AL36" s="236">
        <f t="shared" si="25"/>
        <v>0</v>
      </c>
      <c r="AM36" s="258">
        <f t="shared" si="26"/>
        <v>0</v>
      </c>
      <c r="AN36" s="258">
        <f t="shared" si="27"/>
        <v>0</v>
      </c>
      <c r="AO36" s="258">
        <f t="shared" si="28"/>
        <v>0</v>
      </c>
      <c r="AP36" s="258">
        <f t="shared" si="29"/>
        <v>0</v>
      </c>
      <c r="AQ36" s="258">
        <f t="shared" si="30"/>
        <v>0</v>
      </c>
      <c r="AR36" s="258">
        <f t="shared" si="31"/>
        <v>0</v>
      </c>
      <c r="AS36" s="258">
        <f t="shared" si="32"/>
        <v>0</v>
      </c>
      <c r="AT36" s="258">
        <f t="shared" si="33"/>
        <v>0</v>
      </c>
      <c r="AU36" s="258">
        <f>VLOOKUP($E36,'波及効果（総括表）'!$A$9:$AH$125,'波及効果（総括表）'!$AC$127,FALSE)</f>
        <v>0</v>
      </c>
      <c r="AV36" s="236">
        <f t="shared" si="34"/>
        <v>0</v>
      </c>
      <c r="AW36" s="258">
        <f t="shared" si="35"/>
        <v>0</v>
      </c>
      <c r="AX36" s="258">
        <f t="shared" si="36"/>
        <v>0</v>
      </c>
      <c r="AY36" s="258">
        <f t="shared" si="37"/>
        <v>0</v>
      </c>
      <c r="AZ36" s="258">
        <f t="shared" si="38"/>
        <v>0</v>
      </c>
      <c r="BA36" s="258">
        <f t="shared" si="39"/>
        <v>0</v>
      </c>
      <c r="BB36" s="258">
        <f t="shared" si="40"/>
        <v>0</v>
      </c>
      <c r="BC36" s="258">
        <f t="shared" si="41"/>
        <v>0</v>
      </c>
      <c r="BD36" s="258">
        <f t="shared" si="42"/>
        <v>0</v>
      </c>
      <c r="BE36" s="258">
        <f>VLOOKUP($E36,'波及効果（総括表）'!$A$9:$AH$125,'波及効果（総括表）'!$AG$127,FALSE)</f>
        <v>0</v>
      </c>
      <c r="BF36" s="13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496">
        <v>0.62822630050874995</v>
      </c>
      <c r="CB36" s="496">
        <v>1.8794005096378377E-2</v>
      </c>
      <c r="CC36" s="496">
        <v>0.22819833257864316</v>
      </c>
      <c r="CD36" s="496">
        <v>-4.5170426799492139E-3</v>
      </c>
      <c r="CE36" s="496">
        <v>8.9843645952640966E-2</v>
      </c>
      <c r="CF36" s="496">
        <v>0</v>
      </c>
      <c r="CG36" s="496">
        <v>3.9459197897521954E-2</v>
      </c>
      <c r="CH36" s="496">
        <v>-4.4393539852080724E-6</v>
      </c>
      <c r="CI36" s="496">
        <v>0.37177369949125005</v>
      </c>
      <c r="CJ36" s="496">
        <v>1</v>
      </c>
    </row>
    <row r="37" spans="1:88" s="81" customFormat="1">
      <c r="A37" s="414" t="s">
        <v>428</v>
      </c>
      <c r="B37" s="373" t="s">
        <v>167</v>
      </c>
      <c r="C37" s="414" t="s">
        <v>435</v>
      </c>
      <c r="D37" s="373" t="s">
        <v>634</v>
      </c>
      <c r="E37" s="415" t="s">
        <v>301</v>
      </c>
      <c r="F37" s="374" t="s">
        <v>24</v>
      </c>
      <c r="G37" s="259">
        <f>VLOOKUP($E37,'与件データ（生産者価格表示）（分析年価格）'!$A$8:$I$114,9,FALSE)</f>
        <v>0</v>
      </c>
      <c r="H37" s="260">
        <f t="shared" si="43"/>
        <v>0</v>
      </c>
      <c r="I37" s="261">
        <f t="shared" si="0"/>
        <v>0</v>
      </c>
      <c r="J37" s="261">
        <f t="shared" si="1"/>
        <v>0</v>
      </c>
      <c r="K37" s="261">
        <f t="shared" si="2"/>
        <v>0</v>
      </c>
      <c r="L37" s="261">
        <f t="shared" si="3"/>
        <v>0</v>
      </c>
      <c r="M37" s="261">
        <f t="shared" si="4"/>
        <v>0</v>
      </c>
      <c r="N37" s="261">
        <f t="shared" si="5"/>
        <v>0</v>
      </c>
      <c r="O37" s="261">
        <f t="shared" si="6"/>
        <v>0</v>
      </c>
      <c r="P37" s="261">
        <f t="shared" si="7"/>
        <v>0</v>
      </c>
      <c r="Q37" s="261">
        <f>VLOOKUP($E37,'波及効果（総括表）'!$A$9:$AH$125,'波及効果（総括表）'!$M$127,FALSE)</f>
        <v>0</v>
      </c>
      <c r="R37" s="260">
        <f t="shared" si="44"/>
        <v>0</v>
      </c>
      <c r="S37" s="261">
        <f t="shared" si="8"/>
        <v>0</v>
      </c>
      <c r="T37" s="261">
        <f t="shared" si="9"/>
        <v>0</v>
      </c>
      <c r="U37" s="261">
        <f t="shared" si="10"/>
        <v>0</v>
      </c>
      <c r="V37" s="261">
        <f t="shared" si="11"/>
        <v>0</v>
      </c>
      <c r="W37" s="261">
        <f t="shared" si="12"/>
        <v>0</v>
      </c>
      <c r="X37" s="261">
        <f t="shared" si="13"/>
        <v>0</v>
      </c>
      <c r="Y37" s="261">
        <f t="shared" si="14"/>
        <v>0</v>
      </c>
      <c r="Z37" s="261">
        <f t="shared" si="15"/>
        <v>0</v>
      </c>
      <c r="AA37" s="261">
        <f>VLOOKUP($E37,'波及効果（総括表）'!$A$9:$AH$125,'波及効果（総括表）'!$Q$127,FALSE)</f>
        <v>0</v>
      </c>
      <c r="AB37" s="260">
        <f t="shared" si="16"/>
        <v>0</v>
      </c>
      <c r="AC37" s="261">
        <f t="shared" si="17"/>
        <v>0</v>
      </c>
      <c r="AD37" s="261">
        <f t="shared" si="18"/>
        <v>0</v>
      </c>
      <c r="AE37" s="261">
        <f t="shared" si="19"/>
        <v>0</v>
      </c>
      <c r="AF37" s="261">
        <f t="shared" si="20"/>
        <v>0</v>
      </c>
      <c r="AG37" s="261">
        <f t="shared" si="21"/>
        <v>0</v>
      </c>
      <c r="AH37" s="261">
        <f t="shared" si="22"/>
        <v>0</v>
      </c>
      <c r="AI37" s="261">
        <f t="shared" si="23"/>
        <v>0</v>
      </c>
      <c r="AJ37" s="261">
        <f t="shared" si="24"/>
        <v>0</v>
      </c>
      <c r="AK37" s="261">
        <f>VLOOKUP($E37,'波及効果（総括表）'!$A$9:$AH$125,'波及効果（総括表）'!$U$127,FALSE)</f>
        <v>0</v>
      </c>
      <c r="AL37" s="260">
        <f t="shared" si="25"/>
        <v>0</v>
      </c>
      <c r="AM37" s="261">
        <f t="shared" si="26"/>
        <v>0</v>
      </c>
      <c r="AN37" s="261">
        <f t="shared" si="27"/>
        <v>0</v>
      </c>
      <c r="AO37" s="261">
        <f t="shared" si="28"/>
        <v>0</v>
      </c>
      <c r="AP37" s="261">
        <f t="shared" si="29"/>
        <v>0</v>
      </c>
      <c r="AQ37" s="261">
        <f t="shared" si="30"/>
        <v>0</v>
      </c>
      <c r="AR37" s="261">
        <f t="shared" si="31"/>
        <v>0</v>
      </c>
      <c r="AS37" s="261">
        <f t="shared" si="32"/>
        <v>0</v>
      </c>
      <c r="AT37" s="261">
        <f t="shared" si="33"/>
        <v>0</v>
      </c>
      <c r="AU37" s="261">
        <f>VLOOKUP($E37,'波及効果（総括表）'!$A$9:$AH$125,'波及効果（総括表）'!$AC$127,FALSE)</f>
        <v>0</v>
      </c>
      <c r="AV37" s="260">
        <f t="shared" si="34"/>
        <v>0</v>
      </c>
      <c r="AW37" s="261">
        <f t="shared" si="35"/>
        <v>0</v>
      </c>
      <c r="AX37" s="261">
        <f t="shared" si="36"/>
        <v>0</v>
      </c>
      <c r="AY37" s="261">
        <f t="shared" si="37"/>
        <v>0</v>
      </c>
      <c r="AZ37" s="261">
        <f t="shared" si="38"/>
        <v>0</v>
      </c>
      <c r="BA37" s="261">
        <f t="shared" si="39"/>
        <v>0</v>
      </c>
      <c r="BB37" s="261">
        <f t="shared" si="40"/>
        <v>0</v>
      </c>
      <c r="BC37" s="261">
        <f t="shared" si="41"/>
        <v>0</v>
      </c>
      <c r="BD37" s="261">
        <f t="shared" si="42"/>
        <v>0</v>
      </c>
      <c r="BE37" s="261">
        <f>VLOOKUP($E37,'波及効果（総括表）'!$A$9:$AH$125,'波及効果（総括表）'!$AG$127,FALSE)</f>
        <v>0</v>
      </c>
      <c r="BF37" s="13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496">
        <v>0.51219320017334435</v>
      </c>
      <c r="CB37" s="496">
        <v>1.9580033880943939E-2</v>
      </c>
      <c r="CC37" s="496">
        <v>0.30222327279412731</v>
      </c>
      <c r="CD37" s="496">
        <v>2.0446755702635624E-2</v>
      </c>
      <c r="CE37" s="496">
        <v>0.11054642871213016</v>
      </c>
      <c r="CF37" s="496">
        <v>0</v>
      </c>
      <c r="CG37" s="496">
        <v>3.5023440885632119E-2</v>
      </c>
      <c r="CH37" s="496">
        <v>-1.3132148813510355E-5</v>
      </c>
      <c r="CI37" s="496">
        <v>0.48780679982665565</v>
      </c>
      <c r="CJ37" s="496">
        <v>1</v>
      </c>
    </row>
    <row r="38" spans="1:88" s="81" customFormat="1">
      <c r="A38" s="412" t="s">
        <v>428</v>
      </c>
      <c r="B38" s="137" t="s">
        <v>167</v>
      </c>
      <c r="C38" s="416" t="s">
        <v>432</v>
      </c>
      <c r="D38" s="137" t="s">
        <v>648</v>
      </c>
      <c r="E38" s="413" t="s">
        <v>302</v>
      </c>
      <c r="F38" s="102" t="s">
        <v>649</v>
      </c>
      <c r="G38" s="257">
        <f>VLOOKUP($E38,'与件データ（生産者価格表示）（分析年価格）'!$A$8:$I$114,9,FALSE)</f>
        <v>0</v>
      </c>
      <c r="H38" s="236">
        <f t="shared" si="43"/>
        <v>0</v>
      </c>
      <c r="I38" s="258">
        <f t="shared" si="0"/>
        <v>0</v>
      </c>
      <c r="J38" s="258">
        <f t="shared" si="1"/>
        <v>0</v>
      </c>
      <c r="K38" s="258">
        <f t="shared" si="2"/>
        <v>0</v>
      </c>
      <c r="L38" s="258">
        <f t="shared" si="3"/>
        <v>0</v>
      </c>
      <c r="M38" s="258">
        <f t="shared" si="4"/>
        <v>0</v>
      </c>
      <c r="N38" s="258">
        <f t="shared" si="5"/>
        <v>0</v>
      </c>
      <c r="O38" s="258">
        <f t="shared" si="6"/>
        <v>0</v>
      </c>
      <c r="P38" s="258">
        <f t="shared" si="7"/>
        <v>0</v>
      </c>
      <c r="Q38" s="258">
        <f>VLOOKUP($E38,'波及効果（総括表）'!$A$9:$AH$125,'波及効果（総括表）'!$M$127,FALSE)</f>
        <v>0</v>
      </c>
      <c r="R38" s="236">
        <f t="shared" si="44"/>
        <v>0</v>
      </c>
      <c r="S38" s="258">
        <f t="shared" si="8"/>
        <v>0</v>
      </c>
      <c r="T38" s="258">
        <f t="shared" si="9"/>
        <v>0</v>
      </c>
      <c r="U38" s="258">
        <f t="shared" si="10"/>
        <v>0</v>
      </c>
      <c r="V38" s="258">
        <f t="shared" si="11"/>
        <v>0</v>
      </c>
      <c r="W38" s="258">
        <f t="shared" si="12"/>
        <v>0</v>
      </c>
      <c r="X38" s="258">
        <f t="shared" si="13"/>
        <v>0</v>
      </c>
      <c r="Y38" s="258">
        <f t="shared" si="14"/>
        <v>0</v>
      </c>
      <c r="Z38" s="258">
        <f t="shared" si="15"/>
        <v>0</v>
      </c>
      <c r="AA38" s="258">
        <f>VLOOKUP($E38,'波及効果（総括表）'!$A$9:$AH$125,'波及効果（総括表）'!$Q$127,FALSE)</f>
        <v>0</v>
      </c>
      <c r="AB38" s="236">
        <f t="shared" si="16"/>
        <v>0</v>
      </c>
      <c r="AC38" s="258">
        <f t="shared" si="17"/>
        <v>0</v>
      </c>
      <c r="AD38" s="258">
        <f t="shared" si="18"/>
        <v>0</v>
      </c>
      <c r="AE38" s="258">
        <f t="shared" si="19"/>
        <v>0</v>
      </c>
      <c r="AF38" s="258">
        <f t="shared" si="20"/>
        <v>0</v>
      </c>
      <c r="AG38" s="258">
        <f t="shared" si="21"/>
        <v>0</v>
      </c>
      <c r="AH38" s="258">
        <f t="shared" si="22"/>
        <v>0</v>
      </c>
      <c r="AI38" s="258">
        <f t="shared" si="23"/>
        <v>0</v>
      </c>
      <c r="AJ38" s="258">
        <f t="shared" si="24"/>
        <v>0</v>
      </c>
      <c r="AK38" s="258">
        <f>VLOOKUP($E38,'波及効果（総括表）'!$A$9:$AH$125,'波及効果（総括表）'!$U$127,FALSE)</f>
        <v>0</v>
      </c>
      <c r="AL38" s="236">
        <f t="shared" si="25"/>
        <v>0</v>
      </c>
      <c r="AM38" s="258">
        <f t="shared" si="26"/>
        <v>0</v>
      </c>
      <c r="AN38" s="258">
        <f t="shared" si="27"/>
        <v>0</v>
      </c>
      <c r="AO38" s="258">
        <f t="shared" si="28"/>
        <v>0</v>
      </c>
      <c r="AP38" s="258">
        <f t="shared" si="29"/>
        <v>0</v>
      </c>
      <c r="AQ38" s="258">
        <f t="shared" si="30"/>
        <v>0</v>
      </c>
      <c r="AR38" s="258">
        <f t="shared" si="31"/>
        <v>0</v>
      </c>
      <c r="AS38" s="258">
        <f t="shared" si="32"/>
        <v>0</v>
      </c>
      <c r="AT38" s="258">
        <f t="shared" si="33"/>
        <v>0</v>
      </c>
      <c r="AU38" s="258">
        <f>VLOOKUP($E38,'波及効果（総括表）'!$A$9:$AH$125,'波及効果（総括表）'!$AC$127,FALSE)</f>
        <v>0</v>
      </c>
      <c r="AV38" s="236">
        <f t="shared" si="34"/>
        <v>0</v>
      </c>
      <c r="AW38" s="258">
        <f t="shared" si="35"/>
        <v>0</v>
      </c>
      <c r="AX38" s="258">
        <f t="shared" si="36"/>
        <v>0</v>
      </c>
      <c r="AY38" s="258">
        <f t="shared" si="37"/>
        <v>0</v>
      </c>
      <c r="AZ38" s="258">
        <f t="shared" si="38"/>
        <v>0</v>
      </c>
      <c r="BA38" s="258">
        <f t="shared" si="39"/>
        <v>0</v>
      </c>
      <c r="BB38" s="258">
        <f t="shared" si="40"/>
        <v>0</v>
      </c>
      <c r="BC38" s="258">
        <f t="shared" si="41"/>
        <v>0</v>
      </c>
      <c r="BD38" s="258">
        <f t="shared" si="42"/>
        <v>0</v>
      </c>
      <c r="BE38" s="258">
        <f>VLOOKUP($E38,'波及効果（総括表）'!$A$9:$AH$125,'波及効果（総括表）'!$AG$127,FALSE)</f>
        <v>0</v>
      </c>
      <c r="BF38" s="13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496">
        <v>0.55974842767295596</v>
      </c>
      <c r="CB38" s="496">
        <v>9.433962264150943E-3</v>
      </c>
      <c r="CC38" s="496">
        <v>0.16037735849056603</v>
      </c>
      <c r="CD38" s="496">
        <v>0.22327044025157233</v>
      </c>
      <c r="CE38" s="496">
        <v>2.8301886792452831E-2</v>
      </c>
      <c r="CF38" s="496">
        <v>0</v>
      </c>
      <c r="CG38" s="496">
        <v>1.8867924528301886E-2</v>
      </c>
      <c r="CH38" s="496">
        <v>0</v>
      </c>
      <c r="CI38" s="496">
        <v>0.44025157232704404</v>
      </c>
      <c r="CJ38" s="496">
        <v>1</v>
      </c>
    </row>
    <row r="39" spans="1:88" s="81" customFormat="1">
      <c r="A39" s="412" t="s">
        <v>428</v>
      </c>
      <c r="B39" s="137" t="s">
        <v>167</v>
      </c>
      <c r="C39" s="412" t="s">
        <v>436</v>
      </c>
      <c r="D39" s="137" t="s">
        <v>173</v>
      </c>
      <c r="E39" s="413" t="s">
        <v>303</v>
      </c>
      <c r="F39" s="102" t="s">
        <v>26</v>
      </c>
      <c r="G39" s="257">
        <f>VLOOKUP($E39,'与件データ（生産者価格表示）（分析年価格）'!$A$8:$I$114,9,FALSE)</f>
        <v>0</v>
      </c>
      <c r="H39" s="236">
        <f t="shared" si="43"/>
        <v>0</v>
      </c>
      <c r="I39" s="258">
        <f t="shared" si="0"/>
        <v>0</v>
      </c>
      <c r="J39" s="258">
        <f t="shared" si="1"/>
        <v>0</v>
      </c>
      <c r="K39" s="258">
        <f t="shared" si="2"/>
        <v>0</v>
      </c>
      <c r="L39" s="258">
        <f t="shared" si="3"/>
        <v>0</v>
      </c>
      <c r="M39" s="258">
        <f t="shared" si="4"/>
        <v>0</v>
      </c>
      <c r="N39" s="258">
        <f t="shared" si="5"/>
        <v>0</v>
      </c>
      <c r="O39" s="258">
        <f t="shared" si="6"/>
        <v>0</v>
      </c>
      <c r="P39" s="258">
        <f t="shared" si="7"/>
        <v>0</v>
      </c>
      <c r="Q39" s="258">
        <f>VLOOKUP($E39,'波及効果（総括表）'!$A$9:$AH$125,'波及効果（総括表）'!$M$127,FALSE)</f>
        <v>0</v>
      </c>
      <c r="R39" s="236">
        <f t="shared" si="44"/>
        <v>0</v>
      </c>
      <c r="S39" s="258">
        <f t="shared" si="8"/>
        <v>0</v>
      </c>
      <c r="T39" s="258">
        <f t="shared" si="9"/>
        <v>0</v>
      </c>
      <c r="U39" s="258">
        <f t="shared" si="10"/>
        <v>0</v>
      </c>
      <c r="V39" s="258">
        <f t="shared" si="11"/>
        <v>0</v>
      </c>
      <c r="W39" s="258">
        <f t="shared" si="12"/>
        <v>0</v>
      </c>
      <c r="X39" s="258">
        <f t="shared" si="13"/>
        <v>0</v>
      </c>
      <c r="Y39" s="258">
        <f t="shared" si="14"/>
        <v>0</v>
      </c>
      <c r="Z39" s="258">
        <f t="shared" si="15"/>
        <v>0</v>
      </c>
      <c r="AA39" s="258">
        <f>VLOOKUP($E39,'波及効果（総括表）'!$A$9:$AH$125,'波及効果（総括表）'!$Q$127,FALSE)</f>
        <v>0</v>
      </c>
      <c r="AB39" s="236">
        <f t="shared" si="16"/>
        <v>0</v>
      </c>
      <c r="AC39" s="258">
        <f t="shared" si="17"/>
        <v>0</v>
      </c>
      <c r="AD39" s="258">
        <f t="shared" si="18"/>
        <v>0</v>
      </c>
      <c r="AE39" s="258">
        <f t="shared" si="19"/>
        <v>0</v>
      </c>
      <c r="AF39" s="258">
        <f t="shared" si="20"/>
        <v>0</v>
      </c>
      <c r="AG39" s="258">
        <f t="shared" si="21"/>
        <v>0</v>
      </c>
      <c r="AH39" s="258">
        <f t="shared" si="22"/>
        <v>0</v>
      </c>
      <c r="AI39" s="258">
        <f t="shared" si="23"/>
        <v>0</v>
      </c>
      <c r="AJ39" s="258">
        <f t="shared" si="24"/>
        <v>0</v>
      </c>
      <c r="AK39" s="258">
        <f>VLOOKUP($E39,'波及効果（総括表）'!$A$9:$AH$125,'波及効果（総括表）'!$U$127,FALSE)</f>
        <v>0</v>
      </c>
      <c r="AL39" s="236">
        <f t="shared" si="25"/>
        <v>0</v>
      </c>
      <c r="AM39" s="258">
        <f t="shared" si="26"/>
        <v>0</v>
      </c>
      <c r="AN39" s="258">
        <f t="shared" si="27"/>
        <v>0</v>
      </c>
      <c r="AO39" s="258">
        <f t="shared" si="28"/>
        <v>0</v>
      </c>
      <c r="AP39" s="258">
        <f t="shared" si="29"/>
        <v>0</v>
      </c>
      <c r="AQ39" s="258">
        <f t="shared" si="30"/>
        <v>0</v>
      </c>
      <c r="AR39" s="258">
        <f t="shared" si="31"/>
        <v>0</v>
      </c>
      <c r="AS39" s="258">
        <f t="shared" si="32"/>
        <v>0</v>
      </c>
      <c r="AT39" s="258">
        <f t="shared" si="33"/>
        <v>0</v>
      </c>
      <c r="AU39" s="258">
        <f>VLOOKUP($E39,'波及効果（総括表）'!$A$9:$AH$125,'波及効果（総括表）'!$AC$127,FALSE)</f>
        <v>0</v>
      </c>
      <c r="AV39" s="236">
        <f t="shared" si="34"/>
        <v>0</v>
      </c>
      <c r="AW39" s="258">
        <f t="shared" si="35"/>
        <v>0</v>
      </c>
      <c r="AX39" s="258">
        <f t="shared" si="36"/>
        <v>0</v>
      </c>
      <c r="AY39" s="258">
        <f t="shared" si="37"/>
        <v>0</v>
      </c>
      <c r="AZ39" s="258">
        <f t="shared" si="38"/>
        <v>0</v>
      </c>
      <c r="BA39" s="258">
        <f t="shared" si="39"/>
        <v>0</v>
      </c>
      <c r="BB39" s="258">
        <f t="shared" si="40"/>
        <v>0</v>
      </c>
      <c r="BC39" s="258">
        <f t="shared" si="41"/>
        <v>0</v>
      </c>
      <c r="BD39" s="258">
        <f t="shared" si="42"/>
        <v>0</v>
      </c>
      <c r="BE39" s="258">
        <f>VLOOKUP($E39,'波及効果（総括表）'!$A$9:$AH$125,'波及効果（総括表）'!$AG$127,FALSE)</f>
        <v>0</v>
      </c>
      <c r="BF39" s="13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496">
        <v>0.58442471947747443</v>
      </c>
      <c r="CB39" s="496">
        <v>1.5876737564897003E-2</v>
      </c>
      <c r="CC39" s="496">
        <v>0.22749958130966338</v>
      </c>
      <c r="CD39" s="496">
        <v>5.5568581477139507E-2</v>
      </c>
      <c r="CE39" s="496">
        <v>9.3853625858315193E-2</v>
      </c>
      <c r="CF39" s="496">
        <v>0</v>
      </c>
      <c r="CG39" s="496">
        <v>2.2776754312510469E-2</v>
      </c>
      <c r="CH39" s="496">
        <v>0</v>
      </c>
      <c r="CI39" s="496">
        <v>0.41557528052252551</v>
      </c>
      <c r="CJ39" s="496">
        <v>1</v>
      </c>
    </row>
    <row r="40" spans="1:88" s="81" customFormat="1">
      <c r="A40" s="412" t="s">
        <v>428</v>
      </c>
      <c r="B40" s="137" t="s">
        <v>167</v>
      </c>
      <c r="C40" s="412" t="s">
        <v>436</v>
      </c>
      <c r="D40" s="137" t="s">
        <v>173</v>
      </c>
      <c r="E40" s="413" t="s">
        <v>304</v>
      </c>
      <c r="F40" s="102" t="s">
        <v>27</v>
      </c>
      <c r="G40" s="257">
        <f>VLOOKUP($E40,'与件データ（生産者価格表示）（分析年価格）'!$A$8:$I$114,9,FALSE)</f>
        <v>0</v>
      </c>
      <c r="H40" s="236">
        <f t="shared" ref="H40:H71" si="45">Q40*$CA40</f>
        <v>0</v>
      </c>
      <c r="I40" s="258">
        <f t="shared" ref="I40:I71" si="46">Q40*$CB40</f>
        <v>0</v>
      </c>
      <c r="J40" s="258">
        <f t="shared" ref="J40:J71" si="47">Q40*$CC40</f>
        <v>0</v>
      </c>
      <c r="K40" s="258">
        <f t="shared" ref="K40:K71" si="48">Q40*$CD40</f>
        <v>0</v>
      </c>
      <c r="L40" s="258">
        <f t="shared" ref="L40:L71" si="49">Q40*$CE40</f>
        <v>0</v>
      </c>
      <c r="M40" s="258">
        <f t="shared" ref="M40:M71" si="50">Q40*$CF40</f>
        <v>0</v>
      </c>
      <c r="N40" s="258">
        <f t="shared" ref="N40:N71" si="51">Q40*$CG40</f>
        <v>0</v>
      </c>
      <c r="O40" s="258">
        <f t="shared" ref="O40:O71" si="52">Q40*$CH40</f>
        <v>0</v>
      </c>
      <c r="P40" s="258">
        <f t="shared" ref="P40:P71" si="53">Q40*$CI40</f>
        <v>0</v>
      </c>
      <c r="Q40" s="258">
        <f>VLOOKUP($E40,'波及効果（総括表）'!$A$9:$AH$125,'波及効果（総括表）'!$M$127,FALSE)</f>
        <v>0</v>
      </c>
      <c r="R40" s="236">
        <f t="shared" ref="R40:R71" si="54">AA40*$CA40</f>
        <v>0</v>
      </c>
      <c r="S40" s="258">
        <f t="shared" ref="S40:S71" si="55">AA40*$CB40</f>
        <v>0</v>
      </c>
      <c r="T40" s="258">
        <f t="shared" ref="T40:T71" si="56">AA40*$CC40</f>
        <v>0</v>
      </c>
      <c r="U40" s="258">
        <f t="shared" ref="U40:U71" si="57">AA40*$CD40</f>
        <v>0</v>
      </c>
      <c r="V40" s="258">
        <f t="shared" ref="V40:V71" si="58">AA40*$CE40</f>
        <v>0</v>
      </c>
      <c r="W40" s="258">
        <f t="shared" ref="W40:W71" si="59">AA40*$CF40</f>
        <v>0</v>
      </c>
      <c r="X40" s="258">
        <f t="shared" ref="X40:X71" si="60">AA40*$CG40</f>
        <v>0</v>
      </c>
      <c r="Y40" s="258">
        <f t="shared" ref="Y40:Y71" si="61">AA40*$CH40</f>
        <v>0</v>
      </c>
      <c r="Z40" s="258">
        <f t="shared" ref="Z40:Z71" si="62">AA40*$CI40</f>
        <v>0</v>
      </c>
      <c r="AA40" s="258">
        <f>VLOOKUP($E40,'波及効果（総括表）'!$A$9:$AH$125,'波及効果（総括表）'!$Q$127,FALSE)</f>
        <v>0</v>
      </c>
      <c r="AB40" s="236">
        <f t="shared" ref="AB40:AB71" si="63">AK40*$CA40</f>
        <v>0</v>
      </c>
      <c r="AC40" s="258">
        <f t="shared" ref="AC40:AC71" si="64">AK40*$CB40</f>
        <v>0</v>
      </c>
      <c r="AD40" s="258">
        <f t="shared" ref="AD40:AD71" si="65">AK40*$CC40</f>
        <v>0</v>
      </c>
      <c r="AE40" s="258">
        <f t="shared" ref="AE40:AE71" si="66">AK40*$CD40</f>
        <v>0</v>
      </c>
      <c r="AF40" s="258">
        <f t="shared" ref="AF40:AF71" si="67">AK40*$CE40</f>
        <v>0</v>
      </c>
      <c r="AG40" s="258">
        <f t="shared" ref="AG40:AG71" si="68">AK40*$CF40</f>
        <v>0</v>
      </c>
      <c r="AH40" s="258">
        <f t="shared" ref="AH40:AH71" si="69">AK40*$CG40</f>
        <v>0</v>
      </c>
      <c r="AI40" s="258">
        <f t="shared" ref="AI40:AI71" si="70">AK40*$CH40</f>
        <v>0</v>
      </c>
      <c r="AJ40" s="258">
        <f t="shared" ref="AJ40:AJ71" si="71">AK40*$CI40</f>
        <v>0</v>
      </c>
      <c r="AK40" s="258">
        <f>VLOOKUP($E40,'波及効果（総括表）'!$A$9:$AH$125,'波及効果（総括表）'!$U$127,FALSE)</f>
        <v>0</v>
      </c>
      <c r="AL40" s="236">
        <f t="shared" ref="AL40:AL71" si="72">AU40*$CA40</f>
        <v>0</v>
      </c>
      <c r="AM40" s="258">
        <f t="shared" ref="AM40:AM71" si="73">AU40*$CB40</f>
        <v>0</v>
      </c>
      <c r="AN40" s="258">
        <f t="shared" ref="AN40:AN71" si="74">AU40*$CC40</f>
        <v>0</v>
      </c>
      <c r="AO40" s="258">
        <f t="shared" ref="AO40:AO71" si="75">AU40*$CD40</f>
        <v>0</v>
      </c>
      <c r="AP40" s="258">
        <f t="shared" ref="AP40:AP71" si="76">AU40*$CE40</f>
        <v>0</v>
      </c>
      <c r="AQ40" s="258">
        <f t="shared" ref="AQ40:AQ71" si="77">AU40*$CF40</f>
        <v>0</v>
      </c>
      <c r="AR40" s="258">
        <f t="shared" ref="AR40:AR71" si="78">AU40*$CG40</f>
        <v>0</v>
      </c>
      <c r="AS40" s="258">
        <f t="shared" ref="AS40:AS71" si="79">AU40*$CH40</f>
        <v>0</v>
      </c>
      <c r="AT40" s="258">
        <f t="shared" ref="AT40:AT71" si="80">AU40*$CI40</f>
        <v>0</v>
      </c>
      <c r="AU40" s="258">
        <f>VLOOKUP($E40,'波及効果（総括表）'!$A$9:$AH$125,'波及効果（総括表）'!$AC$127,FALSE)</f>
        <v>0</v>
      </c>
      <c r="AV40" s="236">
        <f t="shared" ref="AV40:AV71" si="81">BE40*$CA40</f>
        <v>0</v>
      </c>
      <c r="AW40" s="258">
        <f t="shared" ref="AW40:AW71" si="82">BE40*$CB40</f>
        <v>0</v>
      </c>
      <c r="AX40" s="258">
        <f t="shared" ref="AX40:AX71" si="83">BE40*$CC40</f>
        <v>0</v>
      </c>
      <c r="AY40" s="258">
        <f t="shared" ref="AY40:AY71" si="84">BE40*$CD40</f>
        <v>0</v>
      </c>
      <c r="AZ40" s="258">
        <f t="shared" ref="AZ40:AZ71" si="85">BE40*$CE40</f>
        <v>0</v>
      </c>
      <c r="BA40" s="258">
        <f t="shared" ref="BA40:BA71" si="86">BE40*$CF40</f>
        <v>0</v>
      </c>
      <c r="BB40" s="258">
        <f t="shared" ref="BB40:BB71" si="87">BE40*$CG40</f>
        <v>0</v>
      </c>
      <c r="BC40" s="258">
        <f t="shared" ref="BC40:BC71" si="88">BE40*$CH40</f>
        <v>0</v>
      </c>
      <c r="BD40" s="258">
        <f t="shared" ref="BD40:BD71" si="89">BE40*$CI40</f>
        <v>0</v>
      </c>
      <c r="BE40" s="258">
        <f>VLOOKUP($E40,'波及効果（総括表）'!$A$9:$AH$125,'波及効果（総括表）'!$AG$127,FALSE)</f>
        <v>0</v>
      </c>
      <c r="BF40" s="13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496">
        <v>0.57101578128472996</v>
      </c>
      <c r="CB40" s="496">
        <v>1.3399803130854475E-2</v>
      </c>
      <c r="CC40" s="496">
        <v>0.17970660146699266</v>
      </c>
      <c r="CD40" s="496">
        <v>9.9799955545676819E-2</v>
      </c>
      <c r="CE40" s="496">
        <v>9.4005016987902076E-2</v>
      </c>
      <c r="CF40" s="496">
        <v>0</v>
      </c>
      <c r="CG40" s="496">
        <v>4.2088718127837932E-2</v>
      </c>
      <c r="CH40" s="496">
        <v>-1.5876543993903406E-5</v>
      </c>
      <c r="CI40" s="496">
        <v>0.42898421871527004</v>
      </c>
      <c r="CJ40" s="496">
        <v>1</v>
      </c>
    </row>
    <row r="41" spans="1:88" s="81" customFormat="1">
      <c r="A41" s="412" t="s">
        <v>428</v>
      </c>
      <c r="B41" s="137" t="s">
        <v>167</v>
      </c>
      <c r="C41" s="412" t="s">
        <v>436</v>
      </c>
      <c r="D41" s="137" t="s">
        <v>173</v>
      </c>
      <c r="E41" s="413" t="s">
        <v>305</v>
      </c>
      <c r="F41" s="102" t="s">
        <v>28</v>
      </c>
      <c r="G41" s="257">
        <f>VLOOKUP($E41,'与件データ（生産者価格表示）（分析年価格）'!$A$8:$I$114,9,FALSE)</f>
        <v>0</v>
      </c>
      <c r="H41" s="236">
        <f t="shared" si="45"/>
        <v>0</v>
      </c>
      <c r="I41" s="258">
        <f t="shared" si="46"/>
        <v>0</v>
      </c>
      <c r="J41" s="258">
        <f t="shared" si="47"/>
        <v>0</v>
      </c>
      <c r="K41" s="258">
        <f t="shared" si="48"/>
        <v>0</v>
      </c>
      <c r="L41" s="258">
        <f t="shared" si="49"/>
        <v>0</v>
      </c>
      <c r="M41" s="258">
        <f t="shared" si="50"/>
        <v>0</v>
      </c>
      <c r="N41" s="258">
        <f t="shared" si="51"/>
        <v>0</v>
      </c>
      <c r="O41" s="258">
        <f t="shared" si="52"/>
        <v>0</v>
      </c>
      <c r="P41" s="258">
        <f t="shared" si="53"/>
        <v>0</v>
      </c>
      <c r="Q41" s="258">
        <f>VLOOKUP($E41,'波及効果（総括表）'!$A$9:$AH$125,'波及効果（総括表）'!$M$127,FALSE)</f>
        <v>0</v>
      </c>
      <c r="R41" s="236">
        <f t="shared" si="54"/>
        <v>0</v>
      </c>
      <c r="S41" s="258">
        <f t="shared" si="55"/>
        <v>0</v>
      </c>
      <c r="T41" s="258">
        <f t="shared" si="56"/>
        <v>0</v>
      </c>
      <c r="U41" s="258">
        <f t="shared" si="57"/>
        <v>0</v>
      </c>
      <c r="V41" s="258">
        <f t="shared" si="58"/>
        <v>0</v>
      </c>
      <c r="W41" s="258">
        <f t="shared" si="59"/>
        <v>0</v>
      </c>
      <c r="X41" s="258">
        <f t="shared" si="60"/>
        <v>0</v>
      </c>
      <c r="Y41" s="258">
        <f t="shared" si="61"/>
        <v>0</v>
      </c>
      <c r="Z41" s="258">
        <f t="shared" si="62"/>
        <v>0</v>
      </c>
      <c r="AA41" s="258">
        <f>VLOOKUP($E41,'波及効果（総括表）'!$A$9:$AH$125,'波及効果（総括表）'!$Q$127,FALSE)</f>
        <v>0</v>
      </c>
      <c r="AB41" s="236">
        <f t="shared" si="63"/>
        <v>0</v>
      </c>
      <c r="AC41" s="258">
        <f t="shared" si="64"/>
        <v>0</v>
      </c>
      <c r="AD41" s="258">
        <f t="shared" si="65"/>
        <v>0</v>
      </c>
      <c r="AE41" s="258">
        <f t="shared" si="66"/>
        <v>0</v>
      </c>
      <c r="AF41" s="258">
        <f t="shared" si="67"/>
        <v>0</v>
      </c>
      <c r="AG41" s="258">
        <f t="shared" si="68"/>
        <v>0</v>
      </c>
      <c r="AH41" s="258">
        <f t="shared" si="69"/>
        <v>0</v>
      </c>
      <c r="AI41" s="258">
        <f t="shared" si="70"/>
        <v>0</v>
      </c>
      <c r="AJ41" s="258">
        <f t="shared" si="71"/>
        <v>0</v>
      </c>
      <c r="AK41" s="258">
        <f>VLOOKUP($E41,'波及効果（総括表）'!$A$9:$AH$125,'波及効果（総括表）'!$U$127,FALSE)</f>
        <v>0</v>
      </c>
      <c r="AL41" s="236">
        <f t="shared" si="72"/>
        <v>0</v>
      </c>
      <c r="AM41" s="258">
        <f t="shared" si="73"/>
        <v>0</v>
      </c>
      <c r="AN41" s="258">
        <f t="shared" si="74"/>
        <v>0</v>
      </c>
      <c r="AO41" s="258">
        <f t="shared" si="75"/>
        <v>0</v>
      </c>
      <c r="AP41" s="258">
        <f t="shared" si="76"/>
        <v>0</v>
      </c>
      <c r="AQ41" s="258">
        <f t="shared" si="77"/>
        <v>0</v>
      </c>
      <c r="AR41" s="258">
        <f t="shared" si="78"/>
        <v>0</v>
      </c>
      <c r="AS41" s="258">
        <f t="shared" si="79"/>
        <v>0</v>
      </c>
      <c r="AT41" s="258">
        <f t="shared" si="80"/>
        <v>0</v>
      </c>
      <c r="AU41" s="258">
        <f>VLOOKUP($E41,'波及効果（総括表）'!$A$9:$AH$125,'波及効果（総括表）'!$AC$127,FALSE)</f>
        <v>0</v>
      </c>
      <c r="AV41" s="236">
        <f t="shared" si="81"/>
        <v>0</v>
      </c>
      <c r="AW41" s="258">
        <f t="shared" si="82"/>
        <v>0</v>
      </c>
      <c r="AX41" s="258">
        <f t="shared" si="83"/>
        <v>0</v>
      </c>
      <c r="AY41" s="258">
        <f t="shared" si="84"/>
        <v>0</v>
      </c>
      <c r="AZ41" s="258">
        <f t="shared" si="85"/>
        <v>0</v>
      </c>
      <c r="BA41" s="258">
        <f t="shared" si="86"/>
        <v>0</v>
      </c>
      <c r="BB41" s="258">
        <f t="shared" si="87"/>
        <v>0</v>
      </c>
      <c r="BC41" s="258">
        <f t="shared" si="88"/>
        <v>0</v>
      </c>
      <c r="BD41" s="258">
        <f t="shared" si="89"/>
        <v>0</v>
      </c>
      <c r="BE41" s="258">
        <f>VLOOKUP($E41,'波及効果（総括表）'!$A$9:$AH$125,'波及効果（総括表）'!$AG$127,FALSE)</f>
        <v>0</v>
      </c>
      <c r="BF41" s="13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496">
        <v>0.52901983407951503</v>
      </c>
      <c r="CB41" s="496">
        <v>1.3520650681314039E-2</v>
      </c>
      <c r="CC41" s="496">
        <v>0.27087616091524402</v>
      </c>
      <c r="CD41" s="496">
        <v>2.1451032330930927E-2</v>
      </c>
      <c r="CE41" s="496">
        <v>0.14232434935931293</v>
      </c>
      <c r="CF41" s="496">
        <v>0</v>
      </c>
      <c r="CG41" s="496">
        <v>2.281609802471744E-2</v>
      </c>
      <c r="CH41" s="496">
        <v>-8.1253910344435332E-6</v>
      </c>
      <c r="CI41" s="496">
        <v>0.47098016592048492</v>
      </c>
      <c r="CJ41" s="496">
        <v>1</v>
      </c>
    </row>
    <row r="42" spans="1:88" s="81" customFormat="1">
      <c r="A42" s="414" t="s">
        <v>428</v>
      </c>
      <c r="B42" s="373" t="s">
        <v>167</v>
      </c>
      <c r="C42" s="414" t="s">
        <v>436</v>
      </c>
      <c r="D42" s="373" t="s">
        <v>173</v>
      </c>
      <c r="E42" s="415" t="s">
        <v>306</v>
      </c>
      <c r="F42" s="374" t="s">
        <v>29</v>
      </c>
      <c r="G42" s="259">
        <f>VLOOKUP($E42,'与件データ（生産者価格表示）（分析年価格）'!$A$8:$I$114,9,FALSE)</f>
        <v>0</v>
      </c>
      <c r="H42" s="260">
        <f t="shared" si="45"/>
        <v>0</v>
      </c>
      <c r="I42" s="261">
        <f t="shared" si="46"/>
        <v>0</v>
      </c>
      <c r="J42" s="261">
        <f t="shared" si="47"/>
        <v>0</v>
      </c>
      <c r="K42" s="261">
        <f t="shared" si="48"/>
        <v>0</v>
      </c>
      <c r="L42" s="261">
        <f t="shared" si="49"/>
        <v>0</v>
      </c>
      <c r="M42" s="261">
        <f t="shared" si="50"/>
        <v>0</v>
      </c>
      <c r="N42" s="261">
        <f t="shared" si="51"/>
        <v>0</v>
      </c>
      <c r="O42" s="261">
        <f t="shared" si="52"/>
        <v>0</v>
      </c>
      <c r="P42" s="261">
        <f t="shared" si="53"/>
        <v>0</v>
      </c>
      <c r="Q42" s="261">
        <f>VLOOKUP($E42,'波及効果（総括表）'!$A$9:$AH$125,'波及効果（総括表）'!$M$127,FALSE)</f>
        <v>0</v>
      </c>
      <c r="R42" s="260">
        <f t="shared" si="54"/>
        <v>0</v>
      </c>
      <c r="S42" s="261">
        <f t="shared" si="55"/>
        <v>0</v>
      </c>
      <c r="T42" s="261">
        <f t="shared" si="56"/>
        <v>0</v>
      </c>
      <c r="U42" s="261">
        <f t="shared" si="57"/>
        <v>0</v>
      </c>
      <c r="V42" s="261">
        <f t="shared" si="58"/>
        <v>0</v>
      </c>
      <c r="W42" s="261">
        <f t="shared" si="59"/>
        <v>0</v>
      </c>
      <c r="X42" s="261">
        <f t="shared" si="60"/>
        <v>0</v>
      </c>
      <c r="Y42" s="261">
        <f t="shared" si="61"/>
        <v>0</v>
      </c>
      <c r="Z42" s="261">
        <f t="shared" si="62"/>
        <v>0</v>
      </c>
      <c r="AA42" s="261">
        <f>VLOOKUP($E42,'波及効果（総括表）'!$A$9:$AH$125,'波及効果（総括表）'!$Q$127,FALSE)</f>
        <v>0</v>
      </c>
      <c r="AB42" s="260">
        <f t="shared" si="63"/>
        <v>0</v>
      </c>
      <c r="AC42" s="261">
        <f t="shared" si="64"/>
        <v>0</v>
      </c>
      <c r="AD42" s="261">
        <f t="shared" si="65"/>
        <v>0</v>
      </c>
      <c r="AE42" s="261">
        <f t="shared" si="66"/>
        <v>0</v>
      </c>
      <c r="AF42" s="261">
        <f t="shared" si="67"/>
        <v>0</v>
      </c>
      <c r="AG42" s="261">
        <f t="shared" si="68"/>
        <v>0</v>
      </c>
      <c r="AH42" s="261">
        <f t="shared" si="69"/>
        <v>0</v>
      </c>
      <c r="AI42" s="261">
        <f t="shared" si="70"/>
        <v>0</v>
      </c>
      <c r="AJ42" s="261">
        <f t="shared" si="71"/>
        <v>0</v>
      </c>
      <c r="AK42" s="261">
        <f>VLOOKUP($E42,'波及効果（総括表）'!$A$9:$AH$125,'波及効果（総括表）'!$U$127,FALSE)</f>
        <v>0</v>
      </c>
      <c r="AL42" s="260">
        <f t="shared" si="72"/>
        <v>0</v>
      </c>
      <c r="AM42" s="261">
        <f t="shared" si="73"/>
        <v>0</v>
      </c>
      <c r="AN42" s="261">
        <f t="shared" si="74"/>
        <v>0</v>
      </c>
      <c r="AO42" s="261">
        <f t="shared" si="75"/>
        <v>0</v>
      </c>
      <c r="AP42" s="261">
        <f t="shared" si="76"/>
        <v>0</v>
      </c>
      <c r="AQ42" s="261">
        <f t="shared" si="77"/>
        <v>0</v>
      </c>
      <c r="AR42" s="261">
        <f t="shared" si="78"/>
        <v>0</v>
      </c>
      <c r="AS42" s="261">
        <f t="shared" si="79"/>
        <v>0</v>
      </c>
      <c r="AT42" s="261">
        <f t="shared" si="80"/>
        <v>0</v>
      </c>
      <c r="AU42" s="261">
        <f>VLOOKUP($E42,'波及効果（総括表）'!$A$9:$AH$125,'波及効果（総括表）'!$AC$127,FALSE)</f>
        <v>0</v>
      </c>
      <c r="AV42" s="260">
        <f t="shared" si="81"/>
        <v>0</v>
      </c>
      <c r="AW42" s="261">
        <f t="shared" si="82"/>
        <v>0</v>
      </c>
      <c r="AX42" s="261">
        <f t="shared" si="83"/>
        <v>0</v>
      </c>
      <c r="AY42" s="261">
        <f t="shared" si="84"/>
        <v>0</v>
      </c>
      <c r="AZ42" s="261">
        <f t="shared" si="85"/>
        <v>0</v>
      </c>
      <c r="BA42" s="261">
        <f t="shared" si="86"/>
        <v>0</v>
      </c>
      <c r="BB42" s="261">
        <f t="shared" si="87"/>
        <v>0</v>
      </c>
      <c r="BC42" s="261">
        <f t="shared" si="88"/>
        <v>0</v>
      </c>
      <c r="BD42" s="261">
        <f t="shared" si="89"/>
        <v>0</v>
      </c>
      <c r="BE42" s="261">
        <f>VLOOKUP($E42,'波及効果（総括表）'!$A$9:$AH$125,'波及効果（総括表）'!$AG$127,FALSE)</f>
        <v>0</v>
      </c>
      <c r="BF42" s="13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496">
        <v>0.48566993318790136</v>
      </c>
      <c r="CB42" s="496">
        <v>2.2457618425641621E-2</v>
      </c>
      <c r="CC42" s="496">
        <v>0.24321108383311335</v>
      </c>
      <c r="CD42" s="496">
        <v>0.1316205182211706</v>
      </c>
      <c r="CE42" s="496">
        <v>9.3454876189043357E-2</v>
      </c>
      <c r="CF42" s="496">
        <v>0</v>
      </c>
      <c r="CG42" s="496">
        <v>2.3585970143129707E-2</v>
      </c>
      <c r="CH42" s="496">
        <v>0</v>
      </c>
      <c r="CI42" s="496">
        <v>0.5143300668120987</v>
      </c>
      <c r="CJ42" s="496">
        <v>1</v>
      </c>
    </row>
    <row r="43" spans="1:88" s="81" customFormat="1">
      <c r="A43" s="412" t="s">
        <v>428</v>
      </c>
      <c r="B43" s="137" t="s">
        <v>167</v>
      </c>
      <c r="C43" s="412" t="s">
        <v>437</v>
      </c>
      <c r="D43" s="137" t="s">
        <v>174</v>
      </c>
      <c r="E43" s="413" t="s">
        <v>307</v>
      </c>
      <c r="F43" s="102" t="s">
        <v>30</v>
      </c>
      <c r="G43" s="257">
        <f>VLOOKUP($E43,'与件データ（生産者価格表示）（分析年価格）'!$A$8:$I$114,9,FALSE)</f>
        <v>0</v>
      </c>
      <c r="H43" s="236">
        <f t="shared" si="45"/>
        <v>0</v>
      </c>
      <c r="I43" s="258">
        <f t="shared" si="46"/>
        <v>0</v>
      </c>
      <c r="J43" s="258">
        <f t="shared" si="47"/>
        <v>0</v>
      </c>
      <c r="K43" s="258">
        <f t="shared" si="48"/>
        <v>0</v>
      </c>
      <c r="L43" s="258">
        <f t="shared" si="49"/>
        <v>0</v>
      </c>
      <c r="M43" s="258">
        <f t="shared" si="50"/>
        <v>0</v>
      </c>
      <c r="N43" s="258">
        <f t="shared" si="51"/>
        <v>0</v>
      </c>
      <c r="O43" s="258">
        <f t="shared" si="52"/>
        <v>0</v>
      </c>
      <c r="P43" s="258">
        <f t="shared" si="53"/>
        <v>0</v>
      </c>
      <c r="Q43" s="258">
        <f>VLOOKUP($E43,'波及効果（総括表）'!$A$9:$AH$125,'波及効果（総括表）'!$M$127,FALSE)</f>
        <v>0</v>
      </c>
      <c r="R43" s="236">
        <f t="shared" si="54"/>
        <v>0</v>
      </c>
      <c r="S43" s="258">
        <f t="shared" si="55"/>
        <v>0</v>
      </c>
      <c r="T43" s="258">
        <f t="shared" si="56"/>
        <v>0</v>
      </c>
      <c r="U43" s="258">
        <f t="shared" si="57"/>
        <v>0</v>
      </c>
      <c r="V43" s="258">
        <f t="shared" si="58"/>
        <v>0</v>
      </c>
      <c r="W43" s="258">
        <f t="shared" si="59"/>
        <v>0</v>
      </c>
      <c r="X43" s="258">
        <f t="shared" si="60"/>
        <v>0</v>
      </c>
      <c r="Y43" s="258">
        <f t="shared" si="61"/>
        <v>0</v>
      </c>
      <c r="Z43" s="258">
        <f t="shared" si="62"/>
        <v>0</v>
      </c>
      <c r="AA43" s="258">
        <f>VLOOKUP($E43,'波及効果（総括表）'!$A$9:$AH$125,'波及効果（総括表）'!$Q$127,FALSE)</f>
        <v>0</v>
      </c>
      <c r="AB43" s="236">
        <f t="shared" si="63"/>
        <v>0</v>
      </c>
      <c r="AC43" s="258">
        <f t="shared" si="64"/>
        <v>0</v>
      </c>
      <c r="AD43" s="258">
        <f t="shared" si="65"/>
        <v>0</v>
      </c>
      <c r="AE43" s="258">
        <f t="shared" si="66"/>
        <v>0</v>
      </c>
      <c r="AF43" s="258">
        <f t="shared" si="67"/>
        <v>0</v>
      </c>
      <c r="AG43" s="258">
        <f t="shared" si="68"/>
        <v>0</v>
      </c>
      <c r="AH43" s="258">
        <f t="shared" si="69"/>
        <v>0</v>
      </c>
      <c r="AI43" s="258">
        <f t="shared" si="70"/>
        <v>0</v>
      </c>
      <c r="AJ43" s="258">
        <f t="shared" si="71"/>
        <v>0</v>
      </c>
      <c r="AK43" s="258">
        <f>VLOOKUP($E43,'波及効果（総括表）'!$A$9:$AH$125,'波及効果（総括表）'!$U$127,FALSE)</f>
        <v>0</v>
      </c>
      <c r="AL43" s="236">
        <f t="shared" si="72"/>
        <v>0</v>
      </c>
      <c r="AM43" s="258">
        <f t="shared" si="73"/>
        <v>0</v>
      </c>
      <c r="AN43" s="258">
        <f t="shared" si="74"/>
        <v>0</v>
      </c>
      <c r="AO43" s="258">
        <f t="shared" si="75"/>
        <v>0</v>
      </c>
      <c r="AP43" s="258">
        <f t="shared" si="76"/>
        <v>0</v>
      </c>
      <c r="AQ43" s="258">
        <f t="shared" si="77"/>
        <v>0</v>
      </c>
      <c r="AR43" s="258">
        <f t="shared" si="78"/>
        <v>0</v>
      </c>
      <c r="AS43" s="258">
        <f t="shared" si="79"/>
        <v>0</v>
      </c>
      <c r="AT43" s="258">
        <f t="shared" si="80"/>
        <v>0</v>
      </c>
      <c r="AU43" s="258">
        <f>VLOOKUP($E43,'波及効果（総括表）'!$A$9:$AH$125,'波及効果（総括表）'!$AC$127,FALSE)</f>
        <v>0</v>
      </c>
      <c r="AV43" s="236">
        <f t="shared" si="81"/>
        <v>0</v>
      </c>
      <c r="AW43" s="258">
        <f t="shared" si="82"/>
        <v>0</v>
      </c>
      <c r="AX43" s="258">
        <f t="shared" si="83"/>
        <v>0</v>
      </c>
      <c r="AY43" s="258">
        <f t="shared" si="84"/>
        <v>0</v>
      </c>
      <c r="AZ43" s="258">
        <f t="shared" si="85"/>
        <v>0</v>
      </c>
      <c r="BA43" s="258">
        <f t="shared" si="86"/>
        <v>0</v>
      </c>
      <c r="BB43" s="258">
        <f t="shared" si="87"/>
        <v>0</v>
      </c>
      <c r="BC43" s="258">
        <f t="shared" si="88"/>
        <v>0</v>
      </c>
      <c r="BD43" s="258">
        <f t="shared" si="89"/>
        <v>0</v>
      </c>
      <c r="BE43" s="258">
        <f>VLOOKUP($E43,'波及効果（総括表）'!$A$9:$AH$125,'波及効果（総括表）'!$AG$127,FALSE)</f>
        <v>0</v>
      </c>
      <c r="BF43" s="13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496">
        <v>0.75010737294201857</v>
      </c>
      <c r="CB43" s="496">
        <v>2.956335003579098E-2</v>
      </c>
      <c r="CC43" s="496">
        <v>5.3471725125268432E-2</v>
      </c>
      <c r="CD43" s="496">
        <v>0.13321403006442376</v>
      </c>
      <c r="CE43" s="496">
        <v>0</v>
      </c>
      <c r="CF43" s="496">
        <v>0</v>
      </c>
      <c r="CG43" s="496">
        <v>3.3643521832498212E-2</v>
      </c>
      <c r="CH43" s="496">
        <v>0</v>
      </c>
      <c r="CI43" s="496">
        <v>0.24989262705798138</v>
      </c>
      <c r="CJ43" s="496">
        <v>1</v>
      </c>
    </row>
    <row r="44" spans="1:88" s="81" customFormat="1">
      <c r="A44" s="412" t="s">
        <v>428</v>
      </c>
      <c r="B44" s="137" t="s">
        <v>167</v>
      </c>
      <c r="C44" s="412" t="s">
        <v>437</v>
      </c>
      <c r="D44" s="137" t="s">
        <v>174</v>
      </c>
      <c r="E44" s="413" t="s">
        <v>308</v>
      </c>
      <c r="F44" s="102" t="s">
        <v>31</v>
      </c>
      <c r="G44" s="257">
        <f>VLOOKUP($E44,'与件データ（生産者価格表示）（分析年価格）'!$A$8:$I$114,9,FALSE)</f>
        <v>0</v>
      </c>
      <c r="H44" s="236">
        <f t="shared" si="45"/>
        <v>0</v>
      </c>
      <c r="I44" s="258">
        <f t="shared" si="46"/>
        <v>0</v>
      </c>
      <c r="J44" s="258">
        <f t="shared" si="47"/>
        <v>0</v>
      </c>
      <c r="K44" s="258">
        <f t="shared" si="48"/>
        <v>0</v>
      </c>
      <c r="L44" s="258">
        <f t="shared" si="49"/>
        <v>0</v>
      </c>
      <c r="M44" s="258">
        <f t="shared" si="50"/>
        <v>0</v>
      </c>
      <c r="N44" s="258">
        <f t="shared" si="51"/>
        <v>0</v>
      </c>
      <c r="O44" s="258">
        <f t="shared" si="52"/>
        <v>0</v>
      </c>
      <c r="P44" s="258">
        <f t="shared" si="53"/>
        <v>0</v>
      </c>
      <c r="Q44" s="258">
        <f>VLOOKUP($E44,'波及効果（総括表）'!$A$9:$AH$125,'波及効果（総括表）'!$M$127,FALSE)</f>
        <v>0</v>
      </c>
      <c r="R44" s="236">
        <f t="shared" si="54"/>
        <v>0</v>
      </c>
      <c r="S44" s="258">
        <f t="shared" si="55"/>
        <v>0</v>
      </c>
      <c r="T44" s="258">
        <f t="shared" si="56"/>
        <v>0</v>
      </c>
      <c r="U44" s="258">
        <f t="shared" si="57"/>
        <v>0</v>
      </c>
      <c r="V44" s="258">
        <f t="shared" si="58"/>
        <v>0</v>
      </c>
      <c r="W44" s="258">
        <f t="shared" si="59"/>
        <v>0</v>
      </c>
      <c r="X44" s="258">
        <f t="shared" si="60"/>
        <v>0</v>
      </c>
      <c r="Y44" s="258">
        <f t="shared" si="61"/>
        <v>0</v>
      </c>
      <c r="Z44" s="258">
        <f t="shared" si="62"/>
        <v>0</v>
      </c>
      <c r="AA44" s="258">
        <f>VLOOKUP($E44,'波及効果（総括表）'!$A$9:$AH$125,'波及効果（総括表）'!$Q$127,FALSE)</f>
        <v>0</v>
      </c>
      <c r="AB44" s="236">
        <f t="shared" si="63"/>
        <v>0</v>
      </c>
      <c r="AC44" s="258">
        <f t="shared" si="64"/>
        <v>0</v>
      </c>
      <c r="AD44" s="258">
        <f t="shared" si="65"/>
        <v>0</v>
      </c>
      <c r="AE44" s="258">
        <f t="shared" si="66"/>
        <v>0</v>
      </c>
      <c r="AF44" s="258">
        <f t="shared" si="67"/>
        <v>0</v>
      </c>
      <c r="AG44" s="258">
        <f t="shared" si="68"/>
        <v>0</v>
      </c>
      <c r="AH44" s="258">
        <f t="shared" si="69"/>
        <v>0</v>
      </c>
      <c r="AI44" s="258">
        <f t="shared" si="70"/>
        <v>0</v>
      </c>
      <c r="AJ44" s="258">
        <f t="shared" si="71"/>
        <v>0</v>
      </c>
      <c r="AK44" s="258">
        <f>VLOOKUP($E44,'波及効果（総括表）'!$A$9:$AH$125,'波及効果（総括表）'!$U$127,FALSE)</f>
        <v>0</v>
      </c>
      <c r="AL44" s="236">
        <f t="shared" si="72"/>
        <v>0</v>
      </c>
      <c r="AM44" s="258">
        <f t="shared" si="73"/>
        <v>0</v>
      </c>
      <c r="AN44" s="258">
        <f t="shared" si="74"/>
        <v>0</v>
      </c>
      <c r="AO44" s="258">
        <f t="shared" si="75"/>
        <v>0</v>
      </c>
      <c r="AP44" s="258">
        <f t="shared" si="76"/>
        <v>0</v>
      </c>
      <c r="AQ44" s="258">
        <f t="shared" si="77"/>
        <v>0</v>
      </c>
      <c r="AR44" s="258">
        <f t="shared" si="78"/>
        <v>0</v>
      </c>
      <c r="AS44" s="258">
        <f t="shared" si="79"/>
        <v>0</v>
      </c>
      <c r="AT44" s="258">
        <f t="shared" si="80"/>
        <v>0</v>
      </c>
      <c r="AU44" s="258">
        <f>VLOOKUP($E44,'波及効果（総括表）'!$A$9:$AH$125,'波及効果（総括表）'!$AC$127,FALSE)</f>
        <v>0</v>
      </c>
      <c r="AV44" s="236">
        <f t="shared" si="81"/>
        <v>0</v>
      </c>
      <c r="AW44" s="258">
        <f t="shared" si="82"/>
        <v>0</v>
      </c>
      <c r="AX44" s="258">
        <f t="shared" si="83"/>
        <v>0</v>
      </c>
      <c r="AY44" s="258">
        <f t="shared" si="84"/>
        <v>0</v>
      </c>
      <c r="AZ44" s="258">
        <f t="shared" si="85"/>
        <v>0</v>
      </c>
      <c r="BA44" s="258">
        <f t="shared" si="86"/>
        <v>0</v>
      </c>
      <c r="BB44" s="258">
        <f t="shared" si="87"/>
        <v>0</v>
      </c>
      <c r="BC44" s="258">
        <f t="shared" si="88"/>
        <v>0</v>
      </c>
      <c r="BD44" s="258">
        <f t="shared" si="89"/>
        <v>0</v>
      </c>
      <c r="BE44" s="258">
        <f>VLOOKUP($E44,'波及効果（総括表）'!$A$9:$AH$125,'波及効果（総括表）'!$AG$127,FALSE)</f>
        <v>0</v>
      </c>
      <c r="BF44" s="13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496">
        <v>0.77938252223966509</v>
      </c>
      <c r="CB44" s="496">
        <v>2.8083028083028083E-3</v>
      </c>
      <c r="CC44" s="496">
        <v>5.2066980638409213E-2</v>
      </c>
      <c r="CD44" s="496">
        <v>0.14922379208093495</v>
      </c>
      <c r="CE44" s="496">
        <v>1.3064713064713065E-2</v>
      </c>
      <c r="CF44" s="496">
        <v>0</v>
      </c>
      <c r="CG44" s="496">
        <v>3.4536891679748821E-3</v>
      </c>
      <c r="CH44" s="496">
        <v>0</v>
      </c>
      <c r="CI44" s="496">
        <v>0.22061747776033491</v>
      </c>
      <c r="CJ44" s="496">
        <v>1</v>
      </c>
    </row>
    <row r="45" spans="1:88" s="81" customFormat="1">
      <c r="A45" s="412" t="s">
        <v>428</v>
      </c>
      <c r="B45" s="137" t="s">
        <v>167</v>
      </c>
      <c r="C45" s="412" t="s">
        <v>437</v>
      </c>
      <c r="D45" s="137" t="s">
        <v>174</v>
      </c>
      <c r="E45" s="413" t="s">
        <v>309</v>
      </c>
      <c r="F45" s="102" t="s">
        <v>650</v>
      </c>
      <c r="G45" s="257">
        <f>VLOOKUP($E45,'与件データ（生産者価格表示）（分析年価格）'!$A$8:$I$114,9,FALSE)</f>
        <v>0</v>
      </c>
      <c r="H45" s="236">
        <f t="shared" si="45"/>
        <v>0</v>
      </c>
      <c r="I45" s="258">
        <f t="shared" si="46"/>
        <v>0</v>
      </c>
      <c r="J45" s="258">
        <f t="shared" si="47"/>
        <v>0</v>
      </c>
      <c r="K45" s="258">
        <f t="shared" si="48"/>
        <v>0</v>
      </c>
      <c r="L45" s="258">
        <f t="shared" si="49"/>
        <v>0</v>
      </c>
      <c r="M45" s="258">
        <f t="shared" si="50"/>
        <v>0</v>
      </c>
      <c r="N45" s="258">
        <f t="shared" si="51"/>
        <v>0</v>
      </c>
      <c r="O45" s="258">
        <f t="shared" si="52"/>
        <v>0</v>
      </c>
      <c r="P45" s="258">
        <f t="shared" si="53"/>
        <v>0</v>
      </c>
      <c r="Q45" s="258">
        <f>VLOOKUP($E45,'波及効果（総括表）'!$A$9:$AH$125,'波及効果（総括表）'!$M$127,FALSE)</f>
        <v>0</v>
      </c>
      <c r="R45" s="236">
        <f t="shared" si="54"/>
        <v>0</v>
      </c>
      <c r="S45" s="258">
        <f t="shared" si="55"/>
        <v>0</v>
      </c>
      <c r="T45" s="258">
        <f t="shared" si="56"/>
        <v>0</v>
      </c>
      <c r="U45" s="258">
        <f t="shared" si="57"/>
        <v>0</v>
      </c>
      <c r="V45" s="258">
        <f t="shared" si="58"/>
        <v>0</v>
      </c>
      <c r="W45" s="258">
        <f t="shared" si="59"/>
        <v>0</v>
      </c>
      <c r="X45" s="258">
        <f t="shared" si="60"/>
        <v>0</v>
      </c>
      <c r="Y45" s="258">
        <f t="shared" si="61"/>
        <v>0</v>
      </c>
      <c r="Z45" s="258">
        <f t="shared" si="62"/>
        <v>0</v>
      </c>
      <c r="AA45" s="258">
        <f>VLOOKUP($E45,'波及効果（総括表）'!$A$9:$AH$125,'波及効果（総括表）'!$Q$127,FALSE)</f>
        <v>0</v>
      </c>
      <c r="AB45" s="236">
        <f t="shared" si="63"/>
        <v>0</v>
      </c>
      <c r="AC45" s="258">
        <f t="shared" si="64"/>
        <v>0</v>
      </c>
      <c r="AD45" s="258">
        <f t="shared" si="65"/>
        <v>0</v>
      </c>
      <c r="AE45" s="258">
        <f t="shared" si="66"/>
        <v>0</v>
      </c>
      <c r="AF45" s="258">
        <f t="shared" si="67"/>
        <v>0</v>
      </c>
      <c r="AG45" s="258">
        <f t="shared" si="68"/>
        <v>0</v>
      </c>
      <c r="AH45" s="258">
        <f t="shared" si="69"/>
        <v>0</v>
      </c>
      <c r="AI45" s="258">
        <f t="shared" si="70"/>
        <v>0</v>
      </c>
      <c r="AJ45" s="258">
        <f t="shared" si="71"/>
        <v>0</v>
      </c>
      <c r="AK45" s="258">
        <f>VLOOKUP($E45,'波及効果（総括表）'!$A$9:$AH$125,'波及効果（総括表）'!$U$127,FALSE)</f>
        <v>0</v>
      </c>
      <c r="AL45" s="236">
        <f t="shared" si="72"/>
        <v>0</v>
      </c>
      <c r="AM45" s="258">
        <f t="shared" si="73"/>
        <v>0</v>
      </c>
      <c r="AN45" s="258">
        <f t="shared" si="74"/>
        <v>0</v>
      </c>
      <c r="AO45" s="258">
        <f t="shared" si="75"/>
        <v>0</v>
      </c>
      <c r="AP45" s="258">
        <f t="shared" si="76"/>
        <v>0</v>
      </c>
      <c r="AQ45" s="258">
        <f t="shared" si="77"/>
        <v>0</v>
      </c>
      <c r="AR45" s="258">
        <f t="shared" si="78"/>
        <v>0</v>
      </c>
      <c r="AS45" s="258">
        <f t="shared" si="79"/>
        <v>0</v>
      </c>
      <c r="AT45" s="258">
        <f t="shared" si="80"/>
        <v>0</v>
      </c>
      <c r="AU45" s="258">
        <f>VLOOKUP($E45,'波及効果（総括表）'!$A$9:$AH$125,'波及効果（総括表）'!$AC$127,FALSE)</f>
        <v>0</v>
      </c>
      <c r="AV45" s="236">
        <f t="shared" si="81"/>
        <v>0</v>
      </c>
      <c r="AW45" s="258">
        <f t="shared" si="82"/>
        <v>0</v>
      </c>
      <c r="AX45" s="258">
        <f t="shared" si="83"/>
        <v>0</v>
      </c>
      <c r="AY45" s="258">
        <f t="shared" si="84"/>
        <v>0</v>
      </c>
      <c r="AZ45" s="258">
        <f t="shared" si="85"/>
        <v>0</v>
      </c>
      <c r="BA45" s="258">
        <f t="shared" si="86"/>
        <v>0</v>
      </c>
      <c r="BB45" s="258">
        <f t="shared" si="87"/>
        <v>0</v>
      </c>
      <c r="BC45" s="258">
        <f t="shared" si="88"/>
        <v>0</v>
      </c>
      <c r="BD45" s="258">
        <f t="shared" si="89"/>
        <v>0</v>
      </c>
      <c r="BE45" s="258">
        <f>VLOOKUP($E45,'波及効果（総括表）'!$A$9:$AH$125,'波及効果（総括表）'!$AG$127,FALSE)</f>
        <v>0</v>
      </c>
      <c r="BF45" s="13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496">
        <v>0.59287123374952522</v>
      </c>
      <c r="CB45" s="496">
        <v>6.0529572494578071E-3</v>
      </c>
      <c r="CC45" s="496">
        <v>0.17333022925269259</v>
      </c>
      <c r="CD45" s="496">
        <v>0.14531998578657812</v>
      </c>
      <c r="CE45" s="496">
        <v>3.8964380674647421E-2</v>
      </c>
      <c r="CF45" s="496">
        <v>0</v>
      </c>
      <c r="CG45" s="496">
        <v>4.3461213287098871E-2</v>
      </c>
      <c r="CH45" s="496">
        <v>0</v>
      </c>
      <c r="CI45" s="496">
        <v>0.40712876625047478</v>
      </c>
      <c r="CJ45" s="496">
        <v>1</v>
      </c>
    </row>
    <row r="46" spans="1:88" s="81" customFormat="1">
      <c r="A46" s="412" t="s">
        <v>428</v>
      </c>
      <c r="B46" s="137" t="s">
        <v>167</v>
      </c>
      <c r="C46" s="412" t="s">
        <v>437</v>
      </c>
      <c r="D46" s="137" t="s">
        <v>174</v>
      </c>
      <c r="E46" s="413" t="s">
        <v>310</v>
      </c>
      <c r="F46" s="102" t="s">
        <v>33</v>
      </c>
      <c r="G46" s="257">
        <f>VLOOKUP($E46,'与件データ（生産者価格表示）（分析年価格）'!$A$8:$I$114,9,FALSE)</f>
        <v>0</v>
      </c>
      <c r="H46" s="236">
        <f t="shared" si="45"/>
        <v>0</v>
      </c>
      <c r="I46" s="258">
        <f t="shared" si="46"/>
        <v>0</v>
      </c>
      <c r="J46" s="258">
        <f t="shared" si="47"/>
        <v>0</v>
      </c>
      <c r="K46" s="258">
        <f t="shared" si="48"/>
        <v>0</v>
      </c>
      <c r="L46" s="258">
        <f t="shared" si="49"/>
        <v>0</v>
      </c>
      <c r="M46" s="258">
        <f t="shared" si="50"/>
        <v>0</v>
      </c>
      <c r="N46" s="258">
        <f t="shared" si="51"/>
        <v>0</v>
      </c>
      <c r="O46" s="258">
        <f t="shared" si="52"/>
        <v>0</v>
      </c>
      <c r="P46" s="258">
        <f t="shared" si="53"/>
        <v>0</v>
      </c>
      <c r="Q46" s="258">
        <f>VLOOKUP($E46,'波及効果（総括表）'!$A$9:$AH$125,'波及効果（総括表）'!$M$127,FALSE)</f>
        <v>0</v>
      </c>
      <c r="R46" s="236">
        <f t="shared" si="54"/>
        <v>0</v>
      </c>
      <c r="S46" s="258">
        <f t="shared" si="55"/>
        <v>0</v>
      </c>
      <c r="T46" s="258">
        <f t="shared" si="56"/>
        <v>0</v>
      </c>
      <c r="U46" s="258">
        <f t="shared" si="57"/>
        <v>0</v>
      </c>
      <c r="V46" s="258">
        <f t="shared" si="58"/>
        <v>0</v>
      </c>
      <c r="W46" s="258">
        <f t="shared" si="59"/>
        <v>0</v>
      </c>
      <c r="X46" s="258">
        <f t="shared" si="60"/>
        <v>0</v>
      </c>
      <c r="Y46" s="258">
        <f t="shared" si="61"/>
        <v>0</v>
      </c>
      <c r="Z46" s="258">
        <f t="shared" si="62"/>
        <v>0</v>
      </c>
      <c r="AA46" s="258">
        <f>VLOOKUP($E46,'波及効果（総括表）'!$A$9:$AH$125,'波及効果（総括表）'!$Q$127,FALSE)</f>
        <v>0</v>
      </c>
      <c r="AB46" s="236">
        <f t="shared" si="63"/>
        <v>0</v>
      </c>
      <c r="AC46" s="258">
        <f t="shared" si="64"/>
        <v>0</v>
      </c>
      <c r="AD46" s="258">
        <f t="shared" si="65"/>
        <v>0</v>
      </c>
      <c r="AE46" s="258">
        <f t="shared" si="66"/>
        <v>0</v>
      </c>
      <c r="AF46" s="258">
        <f t="shared" si="67"/>
        <v>0</v>
      </c>
      <c r="AG46" s="258">
        <f t="shared" si="68"/>
        <v>0</v>
      </c>
      <c r="AH46" s="258">
        <f t="shared" si="69"/>
        <v>0</v>
      </c>
      <c r="AI46" s="258">
        <f t="shared" si="70"/>
        <v>0</v>
      </c>
      <c r="AJ46" s="258">
        <f t="shared" si="71"/>
        <v>0</v>
      </c>
      <c r="AK46" s="258">
        <f>VLOOKUP($E46,'波及効果（総括表）'!$A$9:$AH$125,'波及効果（総括表）'!$U$127,FALSE)</f>
        <v>0</v>
      </c>
      <c r="AL46" s="236">
        <f t="shared" si="72"/>
        <v>0</v>
      </c>
      <c r="AM46" s="258">
        <f t="shared" si="73"/>
        <v>0</v>
      </c>
      <c r="AN46" s="258">
        <f t="shared" si="74"/>
        <v>0</v>
      </c>
      <c r="AO46" s="258">
        <f t="shared" si="75"/>
        <v>0</v>
      </c>
      <c r="AP46" s="258">
        <f t="shared" si="76"/>
        <v>0</v>
      </c>
      <c r="AQ46" s="258">
        <f t="shared" si="77"/>
        <v>0</v>
      </c>
      <c r="AR46" s="258">
        <f t="shared" si="78"/>
        <v>0</v>
      </c>
      <c r="AS46" s="258">
        <f t="shared" si="79"/>
        <v>0</v>
      </c>
      <c r="AT46" s="258">
        <f t="shared" si="80"/>
        <v>0</v>
      </c>
      <c r="AU46" s="258">
        <f>VLOOKUP($E46,'波及効果（総括表）'!$A$9:$AH$125,'波及効果（総括表）'!$AC$127,FALSE)</f>
        <v>0</v>
      </c>
      <c r="AV46" s="236">
        <f t="shared" si="81"/>
        <v>0</v>
      </c>
      <c r="AW46" s="258">
        <f t="shared" si="82"/>
        <v>0</v>
      </c>
      <c r="AX46" s="258">
        <f t="shared" si="83"/>
        <v>0</v>
      </c>
      <c r="AY46" s="258">
        <f t="shared" si="84"/>
        <v>0</v>
      </c>
      <c r="AZ46" s="258">
        <f t="shared" si="85"/>
        <v>0</v>
      </c>
      <c r="BA46" s="258">
        <f t="shared" si="86"/>
        <v>0</v>
      </c>
      <c r="BB46" s="258">
        <f t="shared" si="87"/>
        <v>0</v>
      </c>
      <c r="BC46" s="258">
        <f t="shared" si="88"/>
        <v>0</v>
      </c>
      <c r="BD46" s="258">
        <f t="shared" si="89"/>
        <v>0</v>
      </c>
      <c r="BE46" s="258">
        <f>VLOOKUP($E46,'波及効果（総括表）'!$A$9:$AH$125,'波及効果（総括表）'!$AG$127,FALSE)</f>
        <v>0</v>
      </c>
      <c r="BF46" s="13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496">
        <v>0.77029660409800826</v>
      </c>
      <c r="CB46" s="496">
        <v>1.9916893537756126E-3</v>
      </c>
      <c r="CC46" s="496">
        <v>8.0699240578879491E-2</v>
      </c>
      <c r="CD46" s="496">
        <v>0.11895687061183551</v>
      </c>
      <c r="CE46" s="496">
        <v>1.0015761570425562E-2</v>
      </c>
      <c r="CF46" s="496">
        <v>0</v>
      </c>
      <c r="CG46" s="496">
        <v>1.8039833787075511E-2</v>
      </c>
      <c r="CH46" s="496">
        <v>0</v>
      </c>
      <c r="CI46" s="496">
        <v>0.22970339590199168</v>
      </c>
      <c r="CJ46" s="496">
        <v>1</v>
      </c>
    </row>
    <row r="47" spans="1:88" s="81" customFormat="1">
      <c r="A47" s="414" t="s">
        <v>428</v>
      </c>
      <c r="B47" s="373" t="s">
        <v>167</v>
      </c>
      <c r="C47" s="414" t="s">
        <v>438</v>
      </c>
      <c r="D47" s="373" t="s">
        <v>175</v>
      </c>
      <c r="E47" s="415" t="s">
        <v>311</v>
      </c>
      <c r="F47" s="374" t="s">
        <v>34</v>
      </c>
      <c r="G47" s="259">
        <f>VLOOKUP($E47,'与件データ（生産者価格表示）（分析年価格）'!$A$8:$I$114,9,FALSE)</f>
        <v>0</v>
      </c>
      <c r="H47" s="260">
        <f t="shared" si="45"/>
        <v>0</v>
      </c>
      <c r="I47" s="261">
        <f t="shared" si="46"/>
        <v>0</v>
      </c>
      <c r="J47" s="261">
        <f t="shared" si="47"/>
        <v>0</v>
      </c>
      <c r="K47" s="261">
        <f t="shared" si="48"/>
        <v>0</v>
      </c>
      <c r="L47" s="261">
        <f t="shared" si="49"/>
        <v>0</v>
      </c>
      <c r="M47" s="261">
        <f t="shared" si="50"/>
        <v>0</v>
      </c>
      <c r="N47" s="261">
        <f t="shared" si="51"/>
        <v>0</v>
      </c>
      <c r="O47" s="261">
        <f t="shared" si="52"/>
        <v>0</v>
      </c>
      <c r="P47" s="261">
        <f t="shared" si="53"/>
        <v>0</v>
      </c>
      <c r="Q47" s="261">
        <f>VLOOKUP($E47,'波及効果（総括表）'!$A$9:$AH$125,'波及効果（総括表）'!$M$127,FALSE)</f>
        <v>0</v>
      </c>
      <c r="R47" s="260">
        <f t="shared" si="54"/>
        <v>0</v>
      </c>
      <c r="S47" s="261">
        <f t="shared" si="55"/>
        <v>0</v>
      </c>
      <c r="T47" s="261">
        <f t="shared" si="56"/>
        <v>0</v>
      </c>
      <c r="U47" s="261">
        <f t="shared" si="57"/>
        <v>0</v>
      </c>
      <c r="V47" s="261">
        <f t="shared" si="58"/>
        <v>0</v>
      </c>
      <c r="W47" s="261">
        <f t="shared" si="59"/>
        <v>0</v>
      </c>
      <c r="X47" s="261">
        <f t="shared" si="60"/>
        <v>0</v>
      </c>
      <c r="Y47" s="261">
        <f t="shared" si="61"/>
        <v>0</v>
      </c>
      <c r="Z47" s="261">
        <f t="shared" si="62"/>
        <v>0</v>
      </c>
      <c r="AA47" s="261">
        <f>VLOOKUP($E47,'波及効果（総括表）'!$A$9:$AH$125,'波及効果（総括表）'!$Q$127,FALSE)</f>
        <v>0</v>
      </c>
      <c r="AB47" s="260">
        <f t="shared" si="63"/>
        <v>0</v>
      </c>
      <c r="AC47" s="261">
        <f t="shared" si="64"/>
        <v>0</v>
      </c>
      <c r="AD47" s="261">
        <f t="shared" si="65"/>
        <v>0</v>
      </c>
      <c r="AE47" s="261">
        <f t="shared" si="66"/>
        <v>0</v>
      </c>
      <c r="AF47" s="261">
        <f t="shared" si="67"/>
        <v>0</v>
      </c>
      <c r="AG47" s="261">
        <f t="shared" si="68"/>
        <v>0</v>
      </c>
      <c r="AH47" s="261">
        <f t="shared" si="69"/>
        <v>0</v>
      </c>
      <c r="AI47" s="261">
        <f t="shared" si="70"/>
        <v>0</v>
      </c>
      <c r="AJ47" s="261">
        <f t="shared" si="71"/>
        <v>0</v>
      </c>
      <c r="AK47" s="261">
        <f>VLOOKUP($E47,'波及効果（総括表）'!$A$9:$AH$125,'波及効果（総括表）'!$U$127,FALSE)</f>
        <v>0</v>
      </c>
      <c r="AL47" s="260">
        <f t="shared" si="72"/>
        <v>0</v>
      </c>
      <c r="AM47" s="261">
        <f t="shared" si="73"/>
        <v>0</v>
      </c>
      <c r="AN47" s="261">
        <f t="shared" si="74"/>
        <v>0</v>
      </c>
      <c r="AO47" s="261">
        <f t="shared" si="75"/>
        <v>0</v>
      </c>
      <c r="AP47" s="261">
        <f t="shared" si="76"/>
        <v>0</v>
      </c>
      <c r="AQ47" s="261">
        <f t="shared" si="77"/>
        <v>0</v>
      </c>
      <c r="AR47" s="261">
        <f t="shared" si="78"/>
        <v>0</v>
      </c>
      <c r="AS47" s="261">
        <f t="shared" si="79"/>
        <v>0</v>
      </c>
      <c r="AT47" s="261">
        <f t="shared" si="80"/>
        <v>0</v>
      </c>
      <c r="AU47" s="261">
        <f>VLOOKUP($E47,'波及効果（総括表）'!$A$9:$AH$125,'波及効果（総括表）'!$AC$127,FALSE)</f>
        <v>0</v>
      </c>
      <c r="AV47" s="260">
        <f t="shared" si="81"/>
        <v>0</v>
      </c>
      <c r="AW47" s="261">
        <f t="shared" si="82"/>
        <v>0</v>
      </c>
      <c r="AX47" s="261">
        <f t="shared" si="83"/>
        <v>0</v>
      </c>
      <c r="AY47" s="261">
        <f t="shared" si="84"/>
        <v>0</v>
      </c>
      <c r="AZ47" s="261">
        <f t="shared" si="85"/>
        <v>0</v>
      </c>
      <c r="BA47" s="261">
        <f t="shared" si="86"/>
        <v>0</v>
      </c>
      <c r="BB47" s="261">
        <f t="shared" si="87"/>
        <v>0</v>
      </c>
      <c r="BC47" s="261">
        <f t="shared" si="88"/>
        <v>0</v>
      </c>
      <c r="BD47" s="261">
        <f t="shared" si="89"/>
        <v>0</v>
      </c>
      <c r="BE47" s="261">
        <f>VLOOKUP($E47,'波及効果（総括表）'!$A$9:$AH$125,'波及効果（総括表）'!$AG$127,FALSE)</f>
        <v>0</v>
      </c>
      <c r="BF47" s="13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496">
        <v>0.62649466633589679</v>
      </c>
      <c r="CB47" s="496">
        <v>3.6715455222029272E-3</v>
      </c>
      <c r="CC47" s="496">
        <v>4.812701562887621E-2</v>
      </c>
      <c r="CD47" s="496">
        <v>0.21552964524931778</v>
      </c>
      <c r="CE47" s="496">
        <v>9.9429421979657651E-2</v>
      </c>
      <c r="CF47" s="496">
        <v>0</v>
      </c>
      <c r="CG47" s="496">
        <v>6.7477052840486228E-3</v>
      </c>
      <c r="CH47" s="496">
        <v>0</v>
      </c>
      <c r="CI47" s="496">
        <v>0.37350533366410321</v>
      </c>
      <c r="CJ47" s="496">
        <v>1</v>
      </c>
    </row>
    <row r="48" spans="1:88" s="81" customFormat="1">
      <c r="A48" s="412" t="s">
        <v>428</v>
      </c>
      <c r="B48" s="137" t="s">
        <v>167</v>
      </c>
      <c r="C48" s="412" t="s">
        <v>438</v>
      </c>
      <c r="D48" s="137" t="s">
        <v>175</v>
      </c>
      <c r="E48" s="413" t="s">
        <v>312</v>
      </c>
      <c r="F48" s="102" t="s">
        <v>35</v>
      </c>
      <c r="G48" s="257">
        <f>VLOOKUP($E48,'与件データ（生産者価格表示）（分析年価格）'!$A$8:$I$114,9,FALSE)</f>
        <v>0</v>
      </c>
      <c r="H48" s="236">
        <f t="shared" si="45"/>
        <v>0</v>
      </c>
      <c r="I48" s="258">
        <f t="shared" si="46"/>
        <v>0</v>
      </c>
      <c r="J48" s="258">
        <f t="shared" si="47"/>
        <v>0</v>
      </c>
      <c r="K48" s="258">
        <f t="shared" si="48"/>
        <v>0</v>
      </c>
      <c r="L48" s="258">
        <f t="shared" si="49"/>
        <v>0</v>
      </c>
      <c r="M48" s="258">
        <f t="shared" si="50"/>
        <v>0</v>
      </c>
      <c r="N48" s="258">
        <f t="shared" si="51"/>
        <v>0</v>
      </c>
      <c r="O48" s="258">
        <f t="shared" si="52"/>
        <v>0</v>
      </c>
      <c r="P48" s="258">
        <f t="shared" si="53"/>
        <v>0</v>
      </c>
      <c r="Q48" s="258">
        <f>VLOOKUP($E48,'波及効果（総括表）'!$A$9:$AH$125,'波及効果（総括表）'!$M$127,FALSE)</f>
        <v>0</v>
      </c>
      <c r="R48" s="236">
        <f t="shared" si="54"/>
        <v>0</v>
      </c>
      <c r="S48" s="258">
        <f t="shared" si="55"/>
        <v>0</v>
      </c>
      <c r="T48" s="258">
        <f t="shared" si="56"/>
        <v>0</v>
      </c>
      <c r="U48" s="258">
        <f t="shared" si="57"/>
        <v>0</v>
      </c>
      <c r="V48" s="258">
        <f t="shared" si="58"/>
        <v>0</v>
      </c>
      <c r="W48" s="258">
        <f t="shared" si="59"/>
        <v>0</v>
      </c>
      <c r="X48" s="258">
        <f t="shared" si="60"/>
        <v>0</v>
      </c>
      <c r="Y48" s="258">
        <f t="shared" si="61"/>
        <v>0</v>
      </c>
      <c r="Z48" s="258">
        <f t="shared" si="62"/>
        <v>0</v>
      </c>
      <c r="AA48" s="258">
        <f>VLOOKUP($E48,'波及効果（総括表）'!$A$9:$AH$125,'波及効果（総括表）'!$Q$127,FALSE)</f>
        <v>0</v>
      </c>
      <c r="AB48" s="236">
        <f t="shared" si="63"/>
        <v>0</v>
      </c>
      <c r="AC48" s="258">
        <f t="shared" si="64"/>
        <v>0</v>
      </c>
      <c r="AD48" s="258">
        <f t="shared" si="65"/>
        <v>0</v>
      </c>
      <c r="AE48" s="258">
        <f t="shared" si="66"/>
        <v>0</v>
      </c>
      <c r="AF48" s="258">
        <f t="shared" si="67"/>
        <v>0</v>
      </c>
      <c r="AG48" s="258">
        <f t="shared" si="68"/>
        <v>0</v>
      </c>
      <c r="AH48" s="258">
        <f t="shared" si="69"/>
        <v>0</v>
      </c>
      <c r="AI48" s="258">
        <f t="shared" si="70"/>
        <v>0</v>
      </c>
      <c r="AJ48" s="258">
        <f t="shared" si="71"/>
        <v>0</v>
      </c>
      <c r="AK48" s="258">
        <f>VLOOKUP($E48,'波及効果（総括表）'!$A$9:$AH$125,'波及効果（総括表）'!$U$127,FALSE)</f>
        <v>0</v>
      </c>
      <c r="AL48" s="236">
        <f t="shared" si="72"/>
        <v>0</v>
      </c>
      <c r="AM48" s="258">
        <f t="shared" si="73"/>
        <v>0</v>
      </c>
      <c r="AN48" s="258">
        <f t="shared" si="74"/>
        <v>0</v>
      </c>
      <c r="AO48" s="258">
        <f t="shared" si="75"/>
        <v>0</v>
      </c>
      <c r="AP48" s="258">
        <f t="shared" si="76"/>
        <v>0</v>
      </c>
      <c r="AQ48" s="258">
        <f t="shared" si="77"/>
        <v>0</v>
      </c>
      <c r="AR48" s="258">
        <f t="shared" si="78"/>
        <v>0</v>
      </c>
      <c r="AS48" s="258">
        <f t="shared" si="79"/>
        <v>0</v>
      </c>
      <c r="AT48" s="258">
        <f t="shared" si="80"/>
        <v>0</v>
      </c>
      <c r="AU48" s="258">
        <f>VLOOKUP($E48,'波及効果（総括表）'!$A$9:$AH$125,'波及効果（総括表）'!$AC$127,FALSE)</f>
        <v>0</v>
      </c>
      <c r="AV48" s="236">
        <f t="shared" si="81"/>
        <v>0</v>
      </c>
      <c r="AW48" s="258">
        <f t="shared" si="82"/>
        <v>0</v>
      </c>
      <c r="AX48" s="258">
        <f t="shared" si="83"/>
        <v>0</v>
      </c>
      <c r="AY48" s="258">
        <f t="shared" si="84"/>
        <v>0</v>
      </c>
      <c r="AZ48" s="258">
        <f t="shared" si="85"/>
        <v>0</v>
      </c>
      <c r="BA48" s="258">
        <f t="shared" si="86"/>
        <v>0</v>
      </c>
      <c r="BB48" s="258">
        <f t="shared" si="87"/>
        <v>0</v>
      </c>
      <c r="BC48" s="258">
        <f t="shared" si="88"/>
        <v>0</v>
      </c>
      <c r="BD48" s="258">
        <f t="shared" si="89"/>
        <v>0</v>
      </c>
      <c r="BE48" s="258">
        <f>VLOOKUP($E48,'波及効果（総括表）'!$A$9:$AH$125,'波及効果（総括表）'!$AG$127,FALSE)</f>
        <v>0</v>
      </c>
      <c r="BF48" s="13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496">
        <v>0.76896162003994362</v>
      </c>
      <c r="CB48" s="496">
        <v>1.2819123407285844E-2</v>
      </c>
      <c r="CC48" s="496">
        <v>0.18994906411109908</v>
      </c>
      <c r="CD48" s="496">
        <v>-2.0080196931461038E-2</v>
      </c>
      <c r="CE48" s="496">
        <v>4.0857085352448481E-2</v>
      </c>
      <c r="CF48" s="496">
        <v>0</v>
      </c>
      <c r="CG48" s="496">
        <v>7.4933040206839963E-3</v>
      </c>
      <c r="CH48" s="496">
        <v>0</v>
      </c>
      <c r="CI48" s="496">
        <v>0.23103837996005636</v>
      </c>
      <c r="CJ48" s="496">
        <v>1</v>
      </c>
    </row>
    <row r="49" spans="1:88" s="81" customFormat="1">
      <c r="A49" s="412" t="s">
        <v>428</v>
      </c>
      <c r="B49" s="137" t="s">
        <v>167</v>
      </c>
      <c r="C49" s="412" t="s">
        <v>439</v>
      </c>
      <c r="D49" s="137" t="s">
        <v>176</v>
      </c>
      <c r="E49" s="413" t="s">
        <v>313</v>
      </c>
      <c r="F49" s="102" t="s">
        <v>651</v>
      </c>
      <c r="G49" s="257">
        <f>VLOOKUP($E49,'与件データ（生産者価格表示）（分析年価格）'!$A$8:$I$114,9,FALSE)</f>
        <v>0</v>
      </c>
      <c r="H49" s="236">
        <f t="shared" si="45"/>
        <v>0</v>
      </c>
      <c r="I49" s="258">
        <f t="shared" si="46"/>
        <v>0</v>
      </c>
      <c r="J49" s="258">
        <f t="shared" si="47"/>
        <v>0</v>
      </c>
      <c r="K49" s="258">
        <f t="shared" si="48"/>
        <v>0</v>
      </c>
      <c r="L49" s="258">
        <f t="shared" si="49"/>
        <v>0</v>
      </c>
      <c r="M49" s="258">
        <f t="shared" si="50"/>
        <v>0</v>
      </c>
      <c r="N49" s="258">
        <f t="shared" si="51"/>
        <v>0</v>
      </c>
      <c r="O49" s="258">
        <f t="shared" si="52"/>
        <v>0</v>
      </c>
      <c r="P49" s="258">
        <f t="shared" si="53"/>
        <v>0</v>
      </c>
      <c r="Q49" s="258">
        <f>VLOOKUP($E49,'波及効果（総括表）'!$A$9:$AH$125,'波及効果（総括表）'!$M$127,FALSE)</f>
        <v>0</v>
      </c>
      <c r="R49" s="236">
        <f t="shared" si="54"/>
        <v>0</v>
      </c>
      <c r="S49" s="258">
        <f t="shared" si="55"/>
        <v>0</v>
      </c>
      <c r="T49" s="258">
        <f t="shared" si="56"/>
        <v>0</v>
      </c>
      <c r="U49" s="258">
        <f t="shared" si="57"/>
        <v>0</v>
      </c>
      <c r="V49" s="258">
        <f t="shared" si="58"/>
        <v>0</v>
      </c>
      <c r="W49" s="258">
        <f t="shared" si="59"/>
        <v>0</v>
      </c>
      <c r="X49" s="258">
        <f t="shared" si="60"/>
        <v>0</v>
      </c>
      <c r="Y49" s="258">
        <f t="shared" si="61"/>
        <v>0</v>
      </c>
      <c r="Z49" s="258">
        <f t="shared" si="62"/>
        <v>0</v>
      </c>
      <c r="AA49" s="258">
        <f>VLOOKUP($E49,'波及効果（総括表）'!$A$9:$AH$125,'波及効果（総括表）'!$Q$127,FALSE)</f>
        <v>0</v>
      </c>
      <c r="AB49" s="236">
        <f t="shared" si="63"/>
        <v>0</v>
      </c>
      <c r="AC49" s="258">
        <f t="shared" si="64"/>
        <v>0</v>
      </c>
      <c r="AD49" s="258">
        <f t="shared" si="65"/>
        <v>0</v>
      </c>
      <c r="AE49" s="258">
        <f t="shared" si="66"/>
        <v>0</v>
      </c>
      <c r="AF49" s="258">
        <f t="shared" si="67"/>
        <v>0</v>
      </c>
      <c r="AG49" s="258">
        <f t="shared" si="68"/>
        <v>0</v>
      </c>
      <c r="AH49" s="258">
        <f t="shared" si="69"/>
        <v>0</v>
      </c>
      <c r="AI49" s="258">
        <f t="shared" si="70"/>
        <v>0</v>
      </c>
      <c r="AJ49" s="258">
        <f t="shared" si="71"/>
        <v>0</v>
      </c>
      <c r="AK49" s="258">
        <f>VLOOKUP($E49,'波及効果（総括表）'!$A$9:$AH$125,'波及効果（総括表）'!$U$127,FALSE)</f>
        <v>0</v>
      </c>
      <c r="AL49" s="236">
        <f t="shared" si="72"/>
        <v>0</v>
      </c>
      <c r="AM49" s="258">
        <f t="shared" si="73"/>
        <v>0</v>
      </c>
      <c r="AN49" s="258">
        <f t="shared" si="74"/>
        <v>0</v>
      </c>
      <c r="AO49" s="258">
        <f t="shared" si="75"/>
        <v>0</v>
      </c>
      <c r="AP49" s="258">
        <f t="shared" si="76"/>
        <v>0</v>
      </c>
      <c r="AQ49" s="258">
        <f t="shared" si="77"/>
        <v>0</v>
      </c>
      <c r="AR49" s="258">
        <f t="shared" si="78"/>
        <v>0</v>
      </c>
      <c r="AS49" s="258">
        <f t="shared" si="79"/>
        <v>0</v>
      </c>
      <c r="AT49" s="258">
        <f t="shared" si="80"/>
        <v>0</v>
      </c>
      <c r="AU49" s="258">
        <f>VLOOKUP($E49,'波及効果（総括表）'!$A$9:$AH$125,'波及効果（総括表）'!$AC$127,FALSE)</f>
        <v>0</v>
      </c>
      <c r="AV49" s="236">
        <f t="shared" si="81"/>
        <v>0</v>
      </c>
      <c r="AW49" s="258">
        <f t="shared" si="82"/>
        <v>0</v>
      </c>
      <c r="AX49" s="258">
        <f t="shared" si="83"/>
        <v>0</v>
      </c>
      <c r="AY49" s="258">
        <f t="shared" si="84"/>
        <v>0</v>
      </c>
      <c r="AZ49" s="258">
        <f t="shared" si="85"/>
        <v>0</v>
      </c>
      <c r="BA49" s="258">
        <f t="shared" si="86"/>
        <v>0</v>
      </c>
      <c r="BB49" s="258">
        <f t="shared" si="87"/>
        <v>0</v>
      </c>
      <c r="BC49" s="258">
        <f t="shared" si="88"/>
        <v>0</v>
      </c>
      <c r="BD49" s="258">
        <f t="shared" si="89"/>
        <v>0</v>
      </c>
      <c r="BE49" s="258">
        <f>VLOOKUP($E49,'波及効果（総括表）'!$A$9:$AH$125,'波及効果（総括表）'!$AG$127,FALSE)</f>
        <v>0</v>
      </c>
      <c r="BF49" s="13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496">
        <v>0.63673010503286709</v>
      </c>
      <c r="CB49" s="496">
        <v>1.8281998561748589E-2</v>
      </c>
      <c r="CC49" s="496">
        <v>0.22862120306691922</v>
      </c>
      <c r="CD49" s="496">
        <v>2.9788009844932191E-2</v>
      </c>
      <c r="CE49" s="496">
        <v>5.7935197658283616E-2</v>
      </c>
      <c r="CF49" s="496">
        <v>0</v>
      </c>
      <c r="CG49" s="496">
        <v>2.8643485835249314E-2</v>
      </c>
      <c r="CH49" s="496">
        <v>0</v>
      </c>
      <c r="CI49" s="496">
        <v>0.36326989496713291</v>
      </c>
      <c r="CJ49" s="496">
        <v>1</v>
      </c>
    </row>
    <row r="50" spans="1:88" s="81" customFormat="1">
      <c r="A50" s="412" t="s">
        <v>428</v>
      </c>
      <c r="B50" s="137" t="s">
        <v>167</v>
      </c>
      <c r="C50" s="412" t="s">
        <v>439</v>
      </c>
      <c r="D50" s="137" t="s">
        <v>176</v>
      </c>
      <c r="E50" s="413" t="s">
        <v>314</v>
      </c>
      <c r="F50" s="102" t="s">
        <v>37</v>
      </c>
      <c r="G50" s="257">
        <f>VLOOKUP($E50,'与件データ（生産者価格表示）（分析年価格）'!$A$8:$I$114,9,FALSE)</f>
        <v>0</v>
      </c>
      <c r="H50" s="236">
        <f t="shared" si="45"/>
        <v>0</v>
      </c>
      <c r="I50" s="258">
        <f t="shared" si="46"/>
        <v>0</v>
      </c>
      <c r="J50" s="258">
        <f t="shared" si="47"/>
        <v>0</v>
      </c>
      <c r="K50" s="258">
        <f t="shared" si="48"/>
        <v>0</v>
      </c>
      <c r="L50" s="258">
        <f t="shared" si="49"/>
        <v>0</v>
      </c>
      <c r="M50" s="258">
        <f t="shared" si="50"/>
        <v>0</v>
      </c>
      <c r="N50" s="258">
        <f t="shared" si="51"/>
        <v>0</v>
      </c>
      <c r="O50" s="258">
        <f t="shared" si="52"/>
        <v>0</v>
      </c>
      <c r="P50" s="258">
        <f t="shared" si="53"/>
        <v>0</v>
      </c>
      <c r="Q50" s="258">
        <f>VLOOKUP($E50,'波及効果（総括表）'!$A$9:$AH$125,'波及効果（総括表）'!$M$127,FALSE)</f>
        <v>0</v>
      </c>
      <c r="R50" s="236">
        <f t="shared" si="54"/>
        <v>0</v>
      </c>
      <c r="S50" s="258">
        <f t="shared" si="55"/>
        <v>0</v>
      </c>
      <c r="T50" s="258">
        <f t="shared" si="56"/>
        <v>0</v>
      </c>
      <c r="U50" s="258">
        <f t="shared" si="57"/>
        <v>0</v>
      </c>
      <c r="V50" s="258">
        <f t="shared" si="58"/>
        <v>0</v>
      </c>
      <c r="W50" s="258">
        <f t="shared" si="59"/>
        <v>0</v>
      </c>
      <c r="X50" s="258">
        <f t="shared" si="60"/>
        <v>0</v>
      </c>
      <c r="Y50" s="258">
        <f t="shared" si="61"/>
        <v>0</v>
      </c>
      <c r="Z50" s="258">
        <f t="shared" si="62"/>
        <v>0</v>
      </c>
      <c r="AA50" s="258">
        <f>VLOOKUP($E50,'波及効果（総括表）'!$A$9:$AH$125,'波及効果（総括表）'!$Q$127,FALSE)</f>
        <v>0</v>
      </c>
      <c r="AB50" s="236">
        <f t="shared" si="63"/>
        <v>0</v>
      </c>
      <c r="AC50" s="258">
        <f t="shared" si="64"/>
        <v>0</v>
      </c>
      <c r="AD50" s="258">
        <f t="shared" si="65"/>
        <v>0</v>
      </c>
      <c r="AE50" s="258">
        <f t="shared" si="66"/>
        <v>0</v>
      </c>
      <c r="AF50" s="258">
        <f t="shared" si="67"/>
        <v>0</v>
      </c>
      <c r="AG50" s="258">
        <f t="shared" si="68"/>
        <v>0</v>
      </c>
      <c r="AH50" s="258">
        <f t="shared" si="69"/>
        <v>0</v>
      </c>
      <c r="AI50" s="258">
        <f t="shared" si="70"/>
        <v>0</v>
      </c>
      <c r="AJ50" s="258">
        <f t="shared" si="71"/>
        <v>0</v>
      </c>
      <c r="AK50" s="258">
        <f>VLOOKUP($E50,'波及効果（総括表）'!$A$9:$AH$125,'波及効果（総括表）'!$U$127,FALSE)</f>
        <v>0</v>
      </c>
      <c r="AL50" s="236">
        <f t="shared" si="72"/>
        <v>0</v>
      </c>
      <c r="AM50" s="258">
        <f t="shared" si="73"/>
        <v>0</v>
      </c>
      <c r="AN50" s="258">
        <f t="shared" si="74"/>
        <v>0</v>
      </c>
      <c r="AO50" s="258">
        <f t="shared" si="75"/>
        <v>0</v>
      </c>
      <c r="AP50" s="258">
        <f t="shared" si="76"/>
        <v>0</v>
      </c>
      <c r="AQ50" s="258">
        <f t="shared" si="77"/>
        <v>0</v>
      </c>
      <c r="AR50" s="258">
        <f t="shared" si="78"/>
        <v>0</v>
      </c>
      <c r="AS50" s="258">
        <f t="shared" si="79"/>
        <v>0</v>
      </c>
      <c r="AT50" s="258">
        <f t="shared" si="80"/>
        <v>0</v>
      </c>
      <c r="AU50" s="258">
        <f>VLOOKUP($E50,'波及効果（総括表）'!$A$9:$AH$125,'波及効果（総括表）'!$AC$127,FALSE)</f>
        <v>0</v>
      </c>
      <c r="AV50" s="236">
        <f t="shared" si="81"/>
        <v>0</v>
      </c>
      <c r="AW50" s="258">
        <f t="shared" si="82"/>
        <v>0</v>
      </c>
      <c r="AX50" s="258">
        <f t="shared" si="83"/>
        <v>0</v>
      </c>
      <c r="AY50" s="258">
        <f t="shared" si="84"/>
        <v>0</v>
      </c>
      <c r="AZ50" s="258">
        <f t="shared" si="85"/>
        <v>0</v>
      </c>
      <c r="BA50" s="258">
        <f t="shared" si="86"/>
        <v>0</v>
      </c>
      <c r="BB50" s="258">
        <f t="shared" si="87"/>
        <v>0</v>
      </c>
      <c r="BC50" s="258">
        <f t="shared" si="88"/>
        <v>0</v>
      </c>
      <c r="BD50" s="258">
        <f t="shared" si="89"/>
        <v>0</v>
      </c>
      <c r="BE50" s="258">
        <f>VLOOKUP($E50,'波及効果（総括表）'!$A$9:$AH$125,'波及効果（総括表）'!$AG$127,FALSE)</f>
        <v>0</v>
      </c>
      <c r="BF50" s="13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496">
        <v>0.50032766741757118</v>
      </c>
      <c r="CB50" s="496">
        <v>1.2468915479359879E-2</v>
      </c>
      <c r="CC50" s="496">
        <v>0.30049735233024194</v>
      </c>
      <c r="CD50" s="496">
        <v>8.1176677101313599E-2</v>
      </c>
      <c r="CE50" s="496">
        <v>7.7554781896375186E-2</v>
      </c>
      <c r="CF50" s="496">
        <v>0</v>
      </c>
      <c r="CG50" s="496">
        <v>2.7980456979023433E-2</v>
      </c>
      <c r="CH50" s="496">
        <v>-5.8512038851993801E-6</v>
      </c>
      <c r="CI50" s="496">
        <v>0.49967233258242882</v>
      </c>
      <c r="CJ50" s="496">
        <v>1</v>
      </c>
    </row>
    <row r="51" spans="1:88" s="81" customFormat="1">
      <c r="A51" s="412" t="s">
        <v>428</v>
      </c>
      <c r="B51" s="137" t="s">
        <v>167</v>
      </c>
      <c r="C51" s="412" t="s">
        <v>440</v>
      </c>
      <c r="D51" s="137" t="s">
        <v>394</v>
      </c>
      <c r="E51" s="413" t="s">
        <v>315</v>
      </c>
      <c r="F51" s="102" t="s">
        <v>394</v>
      </c>
      <c r="G51" s="257">
        <f>VLOOKUP($E51,'与件データ（生産者価格表示）（分析年価格）'!$A$8:$I$114,9,FALSE)</f>
        <v>0</v>
      </c>
      <c r="H51" s="236">
        <f t="shared" si="45"/>
        <v>0</v>
      </c>
      <c r="I51" s="258">
        <f t="shared" si="46"/>
        <v>0</v>
      </c>
      <c r="J51" s="258">
        <f t="shared" si="47"/>
        <v>0</v>
      </c>
      <c r="K51" s="258">
        <f t="shared" si="48"/>
        <v>0</v>
      </c>
      <c r="L51" s="258">
        <f t="shared" si="49"/>
        <v>0</v>
      </c>
      <c r="M51" s="258">
        <f t="shared" si="50"/>
        <v>0</v>
      </c>
      <c r="N51" s="258">
        <f t="shared" si="51"/>
        <v>0</v>
      </c>
      <c r="O51" s="258">
        <f t="shared" si="52"/>
        <v>0</v>
      </c>
      <c r="P51" s="258">
        <f t="shared" si="53"/>
        <v>0</v>
      </c>
      <c r="Q51" s="258">
        <f>VLOOKUP($E51,'波及効果（総括表）'!$A$9:$AH$125,'波及効果（総括表）'!$M$127,FALSE)</f>
        <v>0</v>
      </c>
      <c r="R51" s="236">
        <f t="shared" si="54"/>
        <v>0</v>
      </c>
      <c r="S51" s="258">
        <f t="shared" si="55"/>
        <v>0</v>
      </c>
      <c r="T51" s="258">
        <f t="shared" si="56"/>
        <v>0</v>
      </c>
      <c r="U51" s="258">
        <f t="shared" si="57"/>
        <v>0</v>
      </c>
      <c r="V51" s="258">
        <f t="shared" si="58"/>
        <v>0</v>
      </c>
      <c r="W51" s="258">
        <f t="shared" si="59"/>
        <v>0</v>
      </c>
      <c r="X51" s="258">
        <f t="shared" si="60"/>
        <v>0</v>
      </c>
      <c r="Y51" s="258">
        <f t="shared" si="61"/>
        <v>0</v>
      </c>
      <c r="Z51" s="258">
        <f t="shared" si="62"/>
        <v>0</v>
      </c>
      <c r="AA51" s="258">
        <f>VLOOKUP($E51,'波及効果（総括表）'!$A$9:$AH$125,'波及効果（総括表）'!$Q$127,FALSE)</f>
        <v>0</v>
      </c>
      <c r="AB51" s="236">
        <f t="shared" si="63"/>
        <v>0</v>
      </c>
      <c r="AC51" s="258">
        <f t="shared" si="64"/>
        <v>0</v>
      </c>
      <c r="AD51" s="258">
        <f t="shared" si="65"/>
        <v>0</v>
      </c>
      <c r="AE51" s="258">
        <f t="shared" si="66"/>
        <v>0</v>
      </c>
      <c r="AF51" s="258">
        <f t="shared" si="67"/>
        <v>0</v>
      </c>
      <c r="AG51" s="258">
        <f t="shared" si="68"/>
        <v>0</v>
      </c>
      <c r="AH51" s="258">
        <f t="shared" si="69"/>
        <v>0</v>
      </c>
      <c r="AI51" s="258">
        <f t="shared" si="70"/>
        <v>0</v>
      </c>
      <c r="AJ51" s="258">
        <f t="shared" si="71"/>
        <v>0</v>
      </c>
      <c r="AK51" s="258">
        <f>VLOOKUP($E51,'波及効果（総括表）'!$A$9:$AH$125,'波及効果（総括表）'!$U$127,FALSE)</f>
        <v>0</v>
      </c>
      <c r="AL51" s="236">
        <f t="shared" si="72"/>
        <v>0</v>
      </c>
      <c r="AM51" s="258">
        <f t="shared" si="73"/>
        <v>0</v>
      </c>
      <c r="AN51" s="258">
        <f t="shared" si="74"/>
        <v>0</v>
      </c>
      <c r="AO51" s="258">
        <f t="shared" si="75"/>
        <v>0</v>
      </c>
      <c r="AP51" s="258">
        <f t="shared" si="76"/>
        <v>0</v>
      </c>
      <c r="AQ51" s="258">
        <f t="shared" si="77"/>
        <v>0</v>
      </c>
      <c r="AR51" s="258">
        <f t="shared" si="78"/>
        <v>0</v>
      </c>
      <c r="AS51" s="258">
        <f t="shared" si="79"/>
        <v>0</v>
      </c>
      <c r="AT51" s="258">
        <f t="shared" si="80"/>
        <v>0</v>
      </c>
      <c r="AU51" s="258">
        <f>VLOOKUP($E51,'波及効果（総括表）'!$A$9:$AH$125,'波及効果（総括表）'!$AC$127,FALSE)</f>
        <v>0</v>
      </c>
      <c r="AV51" s="236">
        <f t="shared" si="81"/>
        <v>0</v>
      </c>
      <c r="AW51" s="258">
        <f t="shared" si="82"/>
        <v>0</v>
      </c>
      <c r="AX51" s="258">
        <f t="shared" si="83"/>
        <v>0</v>
      </c>
      <c r="AY51" s="258">
        <f t="shared" si="84"/>
        <v>0</v>
      </c>
      <c r="AZ51" s="258">
        <f t="shared" si="85"/>
        <v>0</v>
      </c>
      <c r="BA51" s="258">
        <f t="shared" si="86"/>
        <v>0</v>
      </c>
      <c r="BB51" s="258">
        <f t="shared" si="87"/>
        <v>0</v>
      </c>
      <c r="BC51" s="258">
        <f t="shared" si="88"/>
        <v>0</v>
      </c>
      <c r="BD51" s="258">
        <f t="shared" si="89"/>
        <v>0</v>
      </c>
      <c r="BE51" s="258">
        <f>VLOOKUP($E51,'波及効果（総括表）'!$A$9:$AH$125,'波及効果（総括表）'!$AG$127,FALSE)</f>
        <v>0</v>
      </c>
      <c r="BF51" s="13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496">
        <v>0.565324092440047</v>
      </c>
      <c r="CB51" s="496">
        <v>1.4390279949283987E-2</v>
      </c>
      <c r="CC51" s="496">
        <v>0.2538912094835834</v>
      </c>
      <c r="CD51" s="496">
        <v>7.1278556927169626E-2</v>
      </c>
      <c r="CE51" s="496">
        <v>8.7870160782208953E-2</v>
      </c>
      <c r="CF51" s="496">
        <v>0</v>
      </c>
      <c r="CG51" s="496">
        <v>7.2495896825582025E-3</v>
      </c>
      <c r="CH51" s="496">
        <v>-3.8892648511578343E-6</v>
      </c>
      <c r="CI51" s="496">
        <v>0.434675907559953</v>
      </c>
      <c r="CJ51" s="496">
        <v>1</v>
      </c>
    </row>
    <row r="52" spans="1:88" s="81" customFormat="1">
      <c r="A52" s="414" t="s">
        <v>428</v>
      </c>
      <c r="B52" s="373" t="s">
        <v>167</v>
      </c>
      <c r="C52" s="414" t="s">
        <v>441</v>
      </c>
      <c r="D52" s="373" t="s">
        <v>395</v>
      </c>
      <c r="E52" s="415" t="s">
        <v>316</v>
      </c>
      <c r="F52" s="374" t="s">
        <v>395</v>
      </c>
      <c r="G52" s="259">
        <f>VLOOKUP($E52,'与件データ（生産者価格表示）（分析年価格）'!$A$8:$I$114,9,FALSE)</f>
        <v>0</v>
      </c>
      <c r="H52" s="260">
        <f t="shared" si="45"/>
        <v>0</v>
      </c>
      <c r="I52" s="261">
        <f t="shared" si="46"/>
        <v>0</v>
      </c>
      <c r="J52" s="261">
        <f t="shared" si="47"/>
        <v>0</v>
      </c>
      <c r="K52" s="261">
        <f t="shared" si="48"/>
        <v>0</v>
      </c>
      <c r="L52" s="261">
        <f t="shared" si="49"/>
        <v>0</v>
      </c>
      <c r="M52" s="261">
        <f t="shared" si="50"/>
        <v>0</v>
      </c>
      <c r="N52" s="261">
        <f t="shared" si="51"/>
        <v>0</v>
      </c>
      <c r="O52" s="261">
        <f t="shared" si="52"/>
        <v>0</v>
      </c>
      <c r="P52" s="261">
        <f t="shared" si="53"/>
        <v>0</v>
      </c>
      <c r="Q52" s="261">
        <f>VLOOKUP($E52,'波及効果（総括表）'!$A$9:$AH$125,'波及効果（総括表）'!$M$127,FALSE)</f>
        <v>0</v>
      </c>
      <c r="R52" s="260">
        <f t="shared" si="54"/>
        <v>0</v>
      </c>
      <c r="S52" s="261">
        <f t="shared" si="55"/>
        <v>0</v>
      </c>
      <c r="T52" s="261">
        <f t="shared" si="56"/>
        <v>0</v>
      </c>
      <c r="U52" s="261">
        <f t="shared" si="57"/>
        <v>0</v>
      </c>
      <c r="V52" s="261">
        <f t="shared" si="58"/>
        <v>0</v>
      </c>
      <c r="W52" s="261">
        <f t="shared" si="59"/>
        <v>0</v>
      </c>
      <c r="X52" s="261">
        <f t="shared" si="60"/>
        <v>0</v>
      </c>
      <c r="Y52" s="261">
        <f t="shared" si="61"/>
        <v>0</v>
      </c>
      <c r="Z52" s="261">
        <f t="shared" si="62"/>
        <v>0</v>
      </c>
      <c r="AA52" s="261">
        <f>VLOOKUP($E52,'波及効果（総括表）'!$A$9:$AH$125,'波及効果（総括表）'!$Q$127,FALSE)</f>
        <v>0</v>
      </c>
      <c r="AB52" s="260">
        <f t="shared" si="63"/>
        <v>0</v>
      </c>
      <c r="AC52" s="261">
        <f t="shared" si="64"/>
        <v>0</v>
      </c>
      <c r="AD52" s="261">
        <f t="shared" si="65"/>
        <v>0</v>
      </c>
      <c r="AE52" s="261">
        <f t="shared" si="66"/>
        <v>0</v>
      </c>
      <c r="AF52" s="261">
        <f t="shared" si="67"/>
        <v>0</v>
      </c>
      <c r="AG52" s="261">
        <f t="shared" si="68"/>
        <v>0</v>
      </c>
      <c r="AH52" s="261">
        <f t="shared" si="69"/>
        <v>0</v>
      </c>
      <c r="AI52" s="261">
        <f t="shared" si="70"/>
        <v>0</v>
      </c>
      <c r="AJ52" s="261">
        <f t="shared" si="71"/>
        <v>0</v>
      </c>
      <c r="AK52" s="261">
        <f>VLOOKUP($E52,'波及効果（総括表）'!$A$9:$AH$125,'波及効果（総括表）'!$U$127,FALSE)</f>
        <v>0</v>
      </c>
      <c r="AL52" s="260">
        <f t="shared" si="72"/>
        <v>0</v>
      </c>
      <c r="AM52" s="261">
        <f t="shared" si="73"/>
        <v>0</v>
      </c>
      <c r="AN52" s="261">
        <f t="shared" si="74"/>
        <v>0</v>
      </c>
      <c r="AO52" s="261">
        <f t="shared" si="75"/>
        <v>0</v>
      </c>
      <c r="AP52" s="261">
        <f t="shared" si="76"/>
        <v>0</v>
      </c>
      <c r="AQ52" s="261">
        <f t="shared" si="77"/>
        <v>0</v>
      </c>
      <c r="AR52" s="261">
        <f t="shared" si="78"/>
        <v>0</v>
      </c>
      <c r="AS52" s="261">
        <f t="shared" si="79"/>
        <v>0</v>
      </c>
      <c r="AT52" s="261">
        <f t="shared" si="80"/>
        <v>0</v>
      </c>
      <c r="AU52" s="261">
        <f>VLOOKUP($E52,'波及効果（総括表）'!$A$9:$AH$125,'波及効果（総括表）'!$AC$127,FALSE)</f>
        <v>0</v>
      </c>
      <c r="AV52" s="260">
        <f t="shared" si="81"/>
        <v>0</v>
      </c>
      <c r="AW52" s="261">
        <f t="shared" si="82"/>
        <v>0</v>
      </c>
      <c r="AX52" s="261">
        <f t="shared" si="83"/>
        <v>0</v>
      </c>
      <c r="AY52" s="261">
        <f t="shared" si="84"/>
        <v>0</v>
      </c>
      <c r="AZ52" s="261">
        <f t="shared" si="85"/>
        <v>0</v>
      </c>
      <c r="BA52" s="261">
        <f t="shared" si="86"/>
        <v>0</v>
      </c>
      <c r="BB52" s="261">
        <f t="shared" si="87"/>
        <v>0</v>
      </c>
      <c r="BC52" s="261">
        <f t="shared" si="88"/>
        <v>0</v>
      </c>
      <c r="BD52" s="261">
        <f t="shared" si="89"/>
        <v>0</v>
      </c>
      <c r="BE52" s="261">
        <f>VLOOKUP($E52,'波及効果（総括表）'!$A$9:$AH$125,'波及効果（総括表）'!$AG$127,FALSE)</f>
        <v>0</v>
      </c>
      <c r="BF52" s="13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496">
        <v>0.55760048326130307</v>
      </c>
      <c r="CB52" s="496">
        <v>1.7347215251158184E-2</v>
      </c>
      <c r="CC52" s="496">
        <v>0.25503804350240078</v>
      </c>
      <c r="CD52" s="496">
        <v>8.0197835095963788E-2</v>
      </c>
      <c r="CE52" s="496">
        <v>8.2167746749756812E-2</v>
      </c>
      <c r="CF52" s="496">
        <v>0</v>
      </c>
      <c r="CG52" s="496">
        <v>7.6553387492948738E-3</v>
      </c>
      <c r="CH52" s="496">
        <v>-6.6626098775412309E-6</v>
      </c>
      <c r="CI52" s="496">
        <v>0.44239951673869687</v>
      </c>
      <c r="CJ52" s="496">
        <v>1</v>
      </c>
    </row>
    <row r="53" spans="1:88" s="81" customFormat="1">
      <c r="A53" s="412" t="s">
        <v>428</v>
      </c>
      <c r="B53" s="137" t="s">
        <v>167</v>
      </c>
      <c r="C53" s="412" t="s">
        <v>442</v>
      </c>
      <c r="D53" s="137" t="s">
        <v>396</v>
      </c>
      <c r="E53" s="413" t="s">
        <v>317</v>
      </c>
      <c r="F53" s="102" t="s">
        <v>396</v>
      </c>
      <c r="G53" s="257">
        <f>VLOOKUP($E53,'与件データ（生産者価格表示）（分析年価格）'!$A$8:$I$114,9,FALSE)</f>
        <v>0</v>
      </c>
      <c r="H53" s="236">
        <f t="shared" si="45"/>
        <v>0</v>
      </c>
      <c r="I53" s="258">
        <f t="shared" si="46"/>
        <v>0</v>
      </c>
      <c r="J53" s="258">
        <f t="shared" si="47"/>
        <v>0</v>
      </c>
      <c r="K53" s="258">
        <f t="shared" si="48"/>
        <v>0</v>
      </c>
      <c r="L53" s="258">
        <f t="shared" si="49"/>
        <v>0</v>
      </c>
      <c r="M53" s="258">
        <f t="shared" si="50"/>
        <v>0</v>
      </c>
      <c r="N53" s="258">
        <f t="shared" si="51"/>
        <v>0</v>
      </c>
      <c r="O53" s="258">
        <f t="shared" si="52"/>
        <v>0</v>
      </c>
      <c r="P53" s="258">
        <f t="shared" si="53"/>
        <v>0</v>
      </c>
      <c r="Q53" s="258">
        <f>VLOOKUP($E53,'波及効果（総括表）'!$A$9:$AH$125,'波及効果（総括表）'!$M$127,FALSE)</f>
        <v>0</v>
      </c>
      <c r="R53" s="236">
        <f t="shared" si="54"/>
        <v>0</v>
      </c>
      <c r="S53" s="258">
        <f t="shared" si="55"/>
        <v>0</v>
      </c>
      <c r="T53" s="258">
        <f t="shared" si="56"/>
        <v>0</v>
      </c>
      <c r="U53" s="258">
        <f t="shared" si="57"/>
        <v>0</v>
      </c>
      <c r="V53" s="258">
        <f t="shared" si="58"/>
        <v>0</v>
      </c>
      <c r="W53" s="258">
        <f t="shared" si="59"/>
        <v>0</v>
      </c>
      <c r="X53" s="258">
        <f t="shared" si="60"/>
        <v>0</v>
      </c>
      <c r="Y53" s="258">
        <f t="shared" si="61"/>
        <v>0</v>
      </c>
      <c r="Z53" s="258">
        <f t="shared" si="62"/>
        <v>0</v>
      </c>
      <c r="AA53" s="258">
        <f>VLOOKUP($E53,'波及効果（総括表）'!$A$9:$AH$125,'波及効果（総括表）'!$Q$127,FALSE)</f>
        <v>0</v>
      </c>
      <c r="AB53" s="236">
        <f t="shared" si="63"/>
        <v>0</v>
      </c>
      <c r="AC53" s="258">
        <f t="shared" si="64"/>
        <v>0</v>
      </c>
      <c r="AD53" s="258">
        <f t="shared" si="65"/>
        <v>0</v>
      </c>
      <c r="AE53" s="258">
        <f t="shared" si="66"/>
        <v>0</v>
      </c>
      <c r="AF53" s="258">
        <f t="shared" si="67"/>
        <v>0</v>
      </c>
      <c r="AG53" s="258">
        <f t="shared" si="68"/>
        <v>0</v>
      </c>
      <c r="AH53" s="258">
        <f t="shared" si="69"/>
        <v>0</v>
      </c>
      <c r="AI53" s="258">
        <f t="shared" si="70"/>
        <v>0</v>
      </c>
      <c r="AJ53" s="258">
        <f t="shared" si="71"/>
        <v>0</v>
      </c>
      <c r="AK53" s="258">
        <f>VLOOKUP($E53,'波及効果（総括表）'!$A$9:$AH$125,'波及効果（総括表）'!$U$127,FALSE)</f>
        <v>0</v>
      </c>
      <c r="AL53" s="236">
        <f t="shared" si="72"/>
        <v>0</v>
      </c>
      <c r="AM53" s="258">
        <f t="shared" si="73"/>
        <v>0</v>
      </c>
      <c r="AN53" s="258">
        <f t="shared" si="74"/>
        <v>0</v>
      </c>
      <c r="AO53" s="258">
        <f t="shared" si="75"/>
        <v>0</v>
      </c>
      <c r="AP53" s="258">
        <f t="shared" si="76"/>
        <v>0</v>
      </c>
      <c r="AQ53" s="258">
        <f t="shared" si="77"/>
        <v>0</v>
      </c>
      <c r="AR53" s="258">
        <f t="shared" si="78"/>
        <v>0</v>
      </c>
      <c r="AS53" s="258">
        <f t="shared" si="79"/>
        <v>0</v>
      </c>
      <c r="AT53" s="258">
        <f t="shared" si="80"/>
        <v>0</v>
      </c>
      <c r="AU53" s="258">
        <f>VLOOKUP($E53,'波及効果（総括表）'!$A$9:$AH$125,'波及効果（総括表）'!$AC$127,FALSE)</f>
        <v>0</v>
      </c>
      <c r="AV53" s="236">
        <f t="shared" si="81"/>
        <v>0</v>
      </c>
      <c r="AW53" s="258">
        <f t="shared" si="82"/>
        <v>0</v>
      </c>
      <c r="AX53" s="258">
        <f t="shared" si="83"/>
        <v>0</v>
      </c>
      <c r="AY53" s="258">
        <f t="shared" si="84"/>
        <v>0</v>
      </c>
      <c r="AZ53" s="258">
        <f t="shared" si="85"/>
        <v>0</v>
      </c>
      <c r="BA53" s="258">
        <f t="shared" si="86"/>
        <v>0</v>
      </c>
      <c r="BB53" s="258">
        <f t="shared" si="87"/>
        <v>0</v>
      </c>
      <c r="BC53" s="258">
        <f t="shared" si="88"/>
        <v>0</v>
      </c>
      <c r="BD53" s="258">
        <f t="shared" si="89"/>
        <v>0</v>
      </c>
      <c r="BE53" s="258">
        <f>VLOOKUP($E53,'波及効果（総括表）'!$A$9:$AH$125,'波及効果（総括表）'!$AG$127,FALSE)</f>
        <v>0</v>
      </c>
      <c r="BF53" s="13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496">
        <v>0.59119453093742935</v>
      </c>
      <c r="CB53" s="496">
        <v>1.626454676709517E-2</v>
      </c>
      <c r="CC53" s="496">
        <v>0.19460051837806808</v>
      </c>
      <c r="CD53" s="496">
        <v>2.6440760519769686E-2</v>
      </c>
      <c r="CE53" s="496">
        <v>0.15760084888757458</v>
      </c>
      <c r="CF53" s="496">
        <v>0</v>
      </c>
      <c r="CG53" s="496">
        <v>1.3898794510063145E-2</v>
      </c>
      <c r="CH53" s="496">
        <v>0</v>
      </c>
      <c r="CI53" s="496">
        <v>0.40880546906257065</v>
      </c>
      <c r="CJ53" s="496">
        <v>1</v>
      </c>
    </row>
    <row r="54" spans="1:88" s="81" customFormat="1">
      <c r="A54" s="412" t="s">
        <v>428</v>
      </c>
      <c r="B54" s="137" t="s">
        <v>167</v>
      </c>
      <c r="C54" s="412" t="s">
        <v>443</v>
      </c>
      <c r="D54" s="137" t="s">
        <v>178</v>
      </c>
      <c r="E54" s="413" t="s">
        <v>318</v>
      </c>
      <c r="F54" s="102" t="s">
        <v>397</v>
      </c>
      <c r="G54" s="257">
        <f>VLOOKUP($E54,'与件データ（生産者価格表示）（分析年価格）'!$A$8:$I$114,9,FALSE)</f>
        <v>0</v>
      </c>
      <c r="H54" s="236">
        <f t="shared" si="45"/>
        <v>0</v>
      </c>
      <c r="I54" s="258">
        <f t="shared" si="46"/>
        <v>0</v>
      </c>
      <c r="J54" s="258">
        <f t="shared" si="47"/>
        <v>0</v>
      </c>
      <c r="K54" s="258">
        <f t="shared" si="48"/>
        <v>0</v>
      </c>
      <c r="L54" s="258">
        <f t="shared" si="49"/>
        <v>0</v>
      </c>
      <c r="M54" s="258">
        <f t="shared" si="50"/>
        <v>0</v>
      </c>
      <c r="N54" s="258">
        <f t="shared" si="51"/>
        <v>0</v>
      </c>
      <c r="O54" s="258">
        <f t="shared" si="52"/>
        <v>0</v>
      </c>
      <c r="P54" s="258">
        <f t="shared" si="53"/>
        <v>0</v>
      </c>
      <c r="Q54" s="258">
        <f>VLOOKUP($E54,'波及効果（総括表）'!$A$9:$AH$125,'波及効果（総括表）'!$M$127,FALSE)</f>
        <v>0</v>
      </c>
      <c r="R54" s="236">
        <f t="shared" si="54"/>
        <v>0</v>
      </c>
      <c r="S54" s="258">
        <f t="shared" si="55"/>
        <v>0</v>
      </c>
      <c r="T54" s="258">
        <f t="shared" si="56"/>
        <v>0</v>
      </c>
      <c r="U54" s="258">
        <f t="shared" si="57"/>
        <v>0</v>
      </c>
      <c r="V54" s="258">
        <f t="shared" si="58"/>
        <v>0</v>
      </c>
      <c r="W54" s="258">
        <f t="shared" si="59"/>
        <v>0</v>
      </c>
      <c r="X54" s="258">
        <f t="shared" si="60"/>
        <v>0</v>
      </c>
      <c r="Y54" s="258">
        <f t="shared" si="61"/>
        <v>0</v>
      </c>
      <c r="Z54" s="258">
        <f t="shared" si="62"/>
        <v>0</v>
      </c>
      <c r="AA54" s="258">
        <f>VLOOKUP($E54,'波及効果（総括表）'!$A$9:$AH$125,'波及効果（総括表）'!$Q$127,FALSE)</f>
        <v>0</v>
      </c>
      <c r="AB54" s="236">
        <f t="shared" si="63"/>
        <v>0</v>
      </c>
      <c r="AC54" s="258">
        <f t="shared" si="64"/>
        <v>0</v>
      </c>
      <c r="AD54" s="258">
        <f t="shared" si="65"/>
        <v>0</v>
      </c>
      <c r="AE54" s="258">
        <f t="shared" si="66"/>
        <v>0</v>
      </c>
      <c r="AF54" s="258">
        <f t="shared" si="67"/>
        <v>0</v>
      </c>
      <c r="AG54" s="258">
        <f t="shared" si="68"/>
        <v>0</v>
      </c>
      <c r="AH54" s="258">
        <f t="shared" si="69"/>
        <v>0</v>
      </c>
      <c r="AI54" s="258">
        <f t="shared" si="70"/>
        <v>0</v>
      </c>
      <c r="AJ54" s="258">
        <f t="shared" si="71"/>
        <v>0</v>
      </c>
      <c r="AK54" s="258">
        <f>VLOOKUP($E54,'波及効果（総括表）'!$A$9:$AH$125,'波及効果（総括表）'!$U$127,FALSE)</f>
        <v>0</v>
      </c>
      <c r="AL54" s="236">
        <f t="shared" si="72"/>
        <v>0</v>
      </c>
      <c r="AM54" s="258">
        <f t="shared" si="73"/>
        <v>0</v>
      </c>
      <c r="AN54" s="258">
        <f t="shared" si="74"/>
        <v>0</v>
      </c>
      <c r="AO54" s="258">
        <f t="shared" si="75"/>
        <v>0</v>
      </c>
      <c r="AP54" s="258">
        <f t="shared" si="76"/>
        <v>0</v>
      </c>
      <c r="AQ54" s="258">
        <f t="shared" si="77"/>
        <v>0</v>
      </c>
      <c r="AR54" s="258">
        <f t="shared" si="78"/>
        <v>0</v>
      </c>
      <c r="AS54" s="258">
        <f t="shared" si="79"/>
        <v>0</v>
      </c>
      <c r="AT54" s="258">
        <f t="shared" si="80"/>
        <v>0</v>
      </c>
      <c r="AU54" s="258">
        <f>VLOOKUP($E54,'波及効果（総括表）'!$A$9:$AH$125,'波及効果（総括表）'!$AC$127,FALSE)</f>
        <v>0</v>
      </c>
      <c r="AV54" s="236">
        <f t="shared" si="81"/>
        <v>0</v>
      </c>
      <c r="AW54" s="258">
        <f t="shared" si="82"/>
        <v>0</v>
      </c>
      <c r="AX54" s="258">
        <f t="shared" si="83"/>
        <v>0</v>
      </c>
      <c r="AY54" s="258">
        <f t="shared" si="84"/>
        <v>0</v>
      </c>
      <c r="AZ54" s="258">
        <f t="shared" si="85"/>
        <v>0</v>
      </c>
      <c r="BA54" s="258">
        <f t="shared" si="86"/>
        <v>0</v>
      </c>
      <c r="BB54" s="258">
        <f t="shared" si="87"/>
        <v>0</v>
      </c>
      <c r="BC54" s="258">
        <f t="shared" si="88"/>
        <v>0</v>
      </c>
      <c r="BD54" s="258">
        <f t="shared" si="89"/>
        <v>0</v>
      </c>
      <c r="BE54" s="258">
        <f>VLOOKUP($E54,'波及効果（総括表）'!$A$9:$AH$125,'波及効果（総括表）'!$AG$127,FALSE)</f>
        <v>0</v>
      </c>
      <c r="BF54" s="13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496">
        <v>0.62261973456433928</v>
      </c>
      <c r="CB54" s="496">
        <v>1.8465089440276975E-2</v>
      </c>
      <c r="CC54" s="496">
        <v>0.1298326601269475</v>
      </c>
      <c r="CD54" s="496">
        <v>0</v>
      </c>
      <c r="CE54" s="496">
        <v>0.2192729371032891</v>
      </c>
      <c r="CF54" s="496">
        <v>0</v>
      </c>
      <c r="CG54" s="496">
        <v>9.8095787651471429E-3</v>
      </c>
      <c r="CH54" s="496">
        <v>0</v>
      </c>
      <c r="CI54" s="496">
        <v>0.37738026543566072</v>
      </c>
      <c r="CJ54" s="496">
        <v>1</v>
      </c>
    </row>
    <row r="55" spans="1:88" s="81" customFormat="1">
      <c r="A55" s="412" t="s">
        <v>428</v>
      </c>
      <c r="B55" s="137" t="s">
        <v>167</v>
      </c>
      <c r="C55" s="412" t="s">
        <v>443</v>
      </c>
      <c r="D55" s="137" t="s">
        <v>178</v>
      </c>
      <c r="E55" s="413" t="s">
        <v>319</v>
      </c>
      <c r="F55" s="102" t="s">
        <v>42</v>
      </c>
      <c r="G55" s="257">
        <f>VLOOKUP($E55,'与件データ（生産者価格表示）（分析年価格）'!$A$8:$I$114,9,FALSE)</f>
        <v>0</v>
      </c>
      <c r="H55" s="236">
        <f t="shared" si="45"/>
        <v>0</v>
      </c>
      <c r="I55" s="258">
        <f t="shared" si="46"/>
        <v>0</v>
      </c>
      <c r="J55" s="258">
        <f t="shared" si="47"/>
        <v>0</v>
      </c>
      <c r="K55" s="258">
        <f t="shared" si="48"/>
        <v>0</v>
      </c>
      <c r="L55" s="258">
        <f t="shared" si="49"/>
        <v>0</v>
      </c>
      <c r="M55" s="258">
        <f t="shared" si="50"/>
        <v>0</v>
      </c>
      <c r="N55" s="258">
        <f t="shared" si="51"/>
        <v>0</v>
      </c>
      <c r="O55" s="258">
        <f t="shared" si="52"/>
        <v>0</v>
      </c>
      <c r="P55" s="258">
        <f t="shared" si="53"/>
        <v>0</v>
      </c>
      <c r="Q55" s="258">
        <f>VLOOKUP($E55,'波及効果（総括表）'!$A$9:$AH$125,'波及効果（総括表）'!$M$127,FALSE)</f>
        <v>0</v>
      </c>
      <c r="R55" s="236">
        <f t="shared" si="54"/>
        <v>0</v>
      </c>
      <c r="S55" s="258">
        <f t="shared" si="55"/>
        <v>0</v>
      </c>
      <c r="T55" s="258">
        <f t="shared" si="56"/>
        <v>0</v>
      </c>
      <c r="U55" s="258">
        <f t="shared" si="57"/>
        <v>0</v>
      </c>
      <c r="V55" s="258">
        <f t="shared" si="58"/>
        <v>0</v>
      </c>
      <c r="W55" s="258">
        <f t="shared" si="59"/>
        <v>0</v>
      </c>
      <c r="X55" s="258">
        <f t="shared" si="60"/>
        <v>0</v>
      </c>
      <c r="Y55" s="258">
        <f t="shared" si="61"/>
        <v>0</v>
      </c>
      <c r="Z55" s="258">
        <f t="shared" si="62"/>
        <v>0</v>
      </c>
      <c r="AA55" s="258">
        <f>VLOOKUP($E55,'波及効果（総括表）'!$A$9:$AH$125,'波及効果（総括表）'!$Q$127,FALSE)</f>
        <v>0</v>
      </c>
      <c r="AB55" s="236">
        <f t="shared" si="63"/>
        <v>0</v>
      </c>
      <c r="AC55" s="258">
        <f t="shared" si="64"/>
        <v>0</v>
      </c>
      <c r="AD55" s="258">
        <f t="shared" si="65"/>
        <v>0</v>
      </c>
      <c r="AE55" s="258">
        <f t="shared" si="66"/>
        <v>0</v>
      </c>
      <c r="AF55" s="258">
        <f t="shared" si="67"/>
        <v>0</v>
      </c>
      <c r="AG55" s="258">
        <f t="shared" si="68"/>
        <v>0</v>
      </c>
      <c r="AH55" s="258">
        <f t="shared" si="69"/>
        <v>0</v>
      </c>
      <c r="AI55" s="258">
        <f t="shared" si="70"/>
        <v>0</v>
      </c>
      <c r="AJ55" s="258">
        <f t="shared" si="71"/>
        <v>0</v>
      </c>
      <c r="AK55" s="258">
        <f>VLOOKUP($E55,'波及効果（総括表）'!$A$9:$AH$125,'波及効果（総括表）'!$U$127,FALSE)</f>
        <v>0</v>
      </c>
      <c r="AL55" s="236">
        <f t="shared" si="72"/>
        <v>0</v>
      </c>
      <c r="AM55" s="258">
        <f t="shared" si="73"/>
        <v>0</v>
      </c>
      <c r="AN55" s="258">
        <f t="shared" si="74"/>
        <v>0</v>
      </c>
      <c r="AO55" s="258">
        <f t="shared" si="75"/>
        <v>0</v>
      </c>
      <c r="AP55" s="258">
        <f t="shared" si="76"/>
        <v>0</v>
      </c>
      <c r="AQ55" s="258">
        <f t="shared" si="77"/>
        <v>0</v>
      </c>
      <c r="AR55" s="258">
        <f t="shared" si="78"/>
        <v>0</v>
      </c>
      <c r="AS55" s="258">
        <f t="shared" si="79"/>
        <v>0</v>
      </c>
      <c r="AT55" s="258">
        <f t="shared" si="80"/>
        <v>0</v>
      </c>
      <c r="AU55" s="258">
        <f>VLOOKUP($E55,'波及効果（総括表）'!$A$9:$AH$125,'波及効果（総括表）'!$AC$127,FALSE)</f>
        <v>0</v>
      </c>
      <c r="AV55" s="236">
        <f t="shared" si="81"/>
        <v>0</v>
      </c>
      <c r="AW55" s="258">
        <f t="shared" si="82"/>
        <v>0</v>
      </c>
      <c r="AX55" s="258">
        <f t="shared" si="83"/>
        <v>0</v>
      </c>
      <c r="AY55" s="258">
        <f t="shared" si="84"/>
        <v>0</v>
      </c>
      <c r="AZ55" s="258">
        <f t="shared" si="85"/>
        <v>0</v>
      </c>
      <c r="BA55" s="258">
        <f t="shared" si="86"/>
        <v>0</v>
      </c>
      <c r="BB55" s="258">
        <f t="shared" si="87"/>
        <v>0</v>
      </c>
      <c r="BC55" s="258">
        <f t="shared" si="88"/>
        <v>0</v>
      </c>
      <c r="BD55" s="258">
        <f t="shared" si="89"/>
        <v>0</v>
      </c>
      <c r="BE55" s="258">
        <f>VLOOKUP($E55,'波及効果（総括表）'!$A$9:$AH$125,'波及効果（総括表）'!$AG$127,FALSE)</f>
        <v>0</v>
      </c>
      <c r="BF55" s="13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496">
        <v>0.64128503241692592</v>
      </c>
      <c r="CB55" s="496">
        <v>1.5501901348228745E-2</v>
      </c>
      <c r="CC55" s="496">
        <v>0.31617571247490645</v>
      </c>
      <c r="CD55" s="496">
        <v>-0.11001134137539953</v>
      </c>
      <c r="CE55" s="496">
        <v>0.12476119430141373</v>
      </c>
      <c r="CF55" s="496">
        <v>0</v>
      </c>
      <c r="CG55" s="496">
        <v>1.2293565740555424E-2</v>
      </c>
      <c r="CH55" s="496">
        <v>-6.0649066307624193E-6</v>
      </c>
      <c r="CI55" s="496">
        <v>0.35871496758307408</v>
      </c>
      <c r="CJ55" s="496">
        <v>1</v>
      </c>
    </row>
    <row r="56" spans="1:88" s="81" customFormat="1">
      <c r="A56" s="412" t="s">
        <v>428</v>
      </c>
      <c r="B56" s="137" t="s">
        <v>167</v>
      </c>
      <c r="C56" s="412" t="s">
        <v>444</v>
      </c>
      <c r="D56" s="137" t="s">
        <v>177</v>
      </c>
      <c r="E56" s="413" t="s">
        <v>320</v>
      </c>
      <c r="F56" s="102" t="s">
        <v>38</v>
      </c>
      <c r="G56" s="257">
        <f>VLOOKUP($E56,'与件データ（生産者価格表示）（分析年価格）'!$A$8:$I$114,9,FALSE)</f>
        <v>0</v>
      </c>
      <c r="H56" s="236">
        <f t="shared" si="45"/>
        <v>0</v>
      </c>
      <c r="I56" s="258">
        <f t="shared" si="46"/>
        <v>0</v>
      </c>
      <c r="J56" s="258">
        <f t="shared" si="47"/>
        <v>0</v>
      </c>
      <c r="K56" s="258">
        <f t="shared" si="48"/>
        <v>0</v>
      </c>
      <c r="L56" s="258">
        <f t="shared" si="49"/>
        <v>0</v>
      </c>
      <c r="M56" s="258">
        <f t="shared" si="50"/>
        <v>0</v>
      </c>
      <c r="N56" s="258">
        <f t="shared" si="51"/>
        <v>0</v>
      </c>
      <c r="O56" s="258">
        <f t="shared" si="52"/>
        <v>0</v>
      </c>
      <c r="P56" s="258">
        <f t="shared" si="53"/>
        <v>0</v>
      </c>
      <c r="Q56" s="258">
        <f>VLOOKUP($E56,'波及効果（総括表）'!$A$9:$AH$125,'波及効果（総括表）'!$M$127,FALSE)</f>
        <v>0</v>
      </c>
      <c r="R56" s="236">
        <f t="shared" si="54"/>
        <v>0</v>
      </c>
      <c r="S56" s="258">
        <f t="shared" si="55"/>
        <v>0</v>
      </c>
      <c r="T56" s="258">
        <f t="shared" si="56"/>
        <v>0</v>
      </c>
      <c r="U56" s="258">
        <f t="shared" si="57"/>
        <v>0</v>
      </c>
      <c r="V56" s="258">
        <f t="shared" si="58"/>
        <v>0</v>
      </c>
      <c r="W56" s="258">
        <f t="shared" si="59"/>
        <v>0</v>
      </c>
      <c r="X56" s="258">
        <f t="shared" si="60"/>
        <v>0</v>
      </c>
      <c r="Y56" s="258">
        <f t="shared" si="61"/>
        <v>0</v>
      </c>
      <c r="Z56" s="258">
        <f t="shared" si="62"/>
        <v>0</v>
      </c>
      <c r="AA56" s="258">
        <f>VLOOKUP($E56,'波及効果（総括表）'!$A$9:$AH$125,'波及効果（総括表）'!$Q$127,FALSE)</f>
        <v>0</v>
      </c>
      <c r="AB56" s="236">
        <f t="shared" si="63"/>
        <v>0</v>
      </c>
      <c r="AC56" s="258">
        <f t="shared" si="64"/>
        <v>0</v>
      </c>
      <c r="AD56" s="258">
        <f t="shared" si="65"/>
        <v>0</v>
      </c>
      <c r="AE56" s="258">
        <f t="shared" si="66"/>
        <v>0</v>
      </c>
      <c r="AF56" s="258">
        <f t="shared" si="67"/>
        <v>0</v>
      </c>
      <c r="AG56" s="258">
        <f t="shared" si="68"/>
        <v>0</v>
      </c>
      <c r="AH56" s="258">
        <f t="shared" si="69"/>
        <v>0</v>
      </c>
      <c r="AI56" s="258">
        <f t="shared" si="70"/>
        <v>0</v>
      </c>
      <c r="AJ56" s="258">
        <f t="shared" si="71"/>
        <v>0</v>
      </c>
      <c r="AK56" s="258">
        <f>VLOOKUP($E56,'波及効果（総括表）'!$A$9:$AH$125,'波及効果（総括表）'!$U$127,FALSE)</f>
        <v>0</v>
      </c>
      <c r="AL56" s="236">
        <f t="shared" si="72"/>
        <v>0</v>
      </c>
      <c r="AM56" s="258">
        <f t="shared" si="73"/>
        <v>0</v>
      </c>
      <c r="AN56" s="258">
        <f t="shared" si="74"/>
        <v>0</v>
      </c>
      <c r="AO56" s="258">
        <f t="shared" si="75"/>
        <v>0</v>
      </c>
      <c r="AP56" s="258">
        <f t="shared" si="76"/>
        <v>0</v>
      </c>
      <c r="AQ56" s="258">
        <f t="shared" si="77"/>
        <v>0</v>
      </c>
      <c r="AR56" s="258">
        <f t="shared" si="78"/>
        <v>0</v>
      </c>
      <c r="AS56" s="258">
        <f t="shared" si="79"/>
        <v>0</v>
      </c>
      <c r="AT56" s="258">
        <f t="shared" si="80"/>
        <v>0</v>
      </c>
      <c r="AU56" s="258">
        <f>VLOOKUP($E56,'波及効果（総括表）'!$A$9:$AH$125,'波及効果（総括表）'!$AC$127,FALSE)</f>
        <v>0</v>
      </c>
      <c r="AV56" s="236">
        <f t="shared" si="81"/>
        <v>0</v>
      </c>
      <c r="AW56" s="258">
        <f t="shared" si="82"/>
        <v>0</v>
      </c>
      <c r="AX56" s="258">
        <f t="shared" si="83"/>
        <v>0</v>
      </c>
      <c r="AY56" s="258">
        <f t="shared" si="84"/>
        <v>0</v>
      </c>
      <c r="AZ56" s="258">
        <f t="shared" si="85"/>
        <v>0</v>
      </c>
      <c r="BA56" s="258">
        <f t="shared" si="86"/>
        <v>0</v>
      </c>
      <c r="BB56" s="258">
        <f t="shared" si="87"/>
        <v>0</v>
      </c>
      <c r="BC56" s="258">
        <f t="shared" si="88"/>
        <v>0</v>
      </c>
      <c r="BD56" s="258">
        <f t="shared" si="89"/>
        <v>0</v>
      </c>
      <c r="BE56" s="258">
        <f>VLOOKUP($E56,'波及効果（総括表）'!$A$9:$AH$125,'波及効果（総括表）'!$AG$127,FALSE)</f>
        <v>0</v>
      </c>
      <c r="BF56" s="13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496">
        <v>0.66061466912564859</v>
      </c>
      <c r="CB56" s="496">
        <v>1.4055143816080367E-2</v>
      </c>
      <c r="CC56" s="496">
        <v>0.21040905394105316</v>
      </c>
      <c r="CD56" s="496">
        <v>-2.3843342993619628E-2</v>
      </c>
      <c r="CE56" s="496">
        <v>0.13468080963126725</v>
      </c>
      <c r="CF56" s="496">
        <v>0</v>
      </c>
      <c r="CG56" s="496">
        <v>4.0893939220380529E-3</v>
      </c>
      <c r="CH56" s="496">
        <v>-5.7274424678404104E-6</v>
      </c>
      <c r="CI56" s="496">
        <v>0.33938533087435135</v>
      </c>
      <c r="CJ56" s="496">
        <v>1</v>
      </c>
    </row>
    <row r="57" spans="1:88" s="81" customFormat="1">
      <c r="A57" s="414" t="s">
        <v>428</v>
      </c>
      <c r="B57" s="373" t="s">
        <v>167</v>
      </c>
      <c r="C57" s="414" t="s">
        <v>444</v>
      </c>
      <c r="D57" s="373" t="s">
        <v>177</v>
      </c>
      <c r="E57" s="415" t="s">
        <v>321</v>
      </c>
      <c r="F57" s="374" t="s">
        <v>40</v>
      </c>
      <c r="G57" s="259">
        <f>VLOOKUP($E57,'与件データ（生産者価格表示）（分析年価格）'!$A$8:$I$114,9,FALSE)</f>
        <v>0</v>
      </c>
      <c r="H57" s="260">
        <f t="shared" si="45"/>
        <v>0</v>
      </c>
      <c r="I57" s="261">
        <f t="shared" si="46"/>
        <v>0</v>
      </c>
      <c r="J57" s="261">
        <f t="shared" si="47"/>
        <v>0</v>
      </c>
      <c r="K57" s="261">
        <f t="shared" si="48"/>
        <v>0</v>
      </c>
      <c r="L57" s="261">
        <f t="shared" si="49"/>
        <v>0</v>
      </c>
      <c r="M57" s="261">
        <f t="shared" si="50"/>
        <v>0</v>
      </c>
      <c r="N57" s="261">
        <f t="shared" si="51"/>
        <v>0</v>
      </c>
      <c r="O57" s="261">
        <f t="shared" si="52"/>
        <v>0</v>
      </c>
      <c r="P57" s="261">
        <f t="shared" si="53"/>
        <v>0</v>
      </c>
      <c r="Q57" s="261">
        <f>VLOOKUP($E57,'波及効果（総括表）'!$A$9:$AH$125,'波及効果（総括表）'!$M$127,FALSE)</f>
        <v>0</v>
      </c>
      <c r="R57" s="260">
        <f t="shared" si="54"/>
        <v>0</v>
      </c>
      <c r="S57" s="261">
        <f t="shared" si="55"/>
        <v>0</v>
      </c>
      <c r="T57" s="261">
        <f t="shared" si="56"/>
        <v>0</v>
      </c>
      <c r="U57" s="261">
        <f t="shared" si="57"/>
        <v>0</v>
      </c>
      <c r="V57" s="261">
        <f t="shared" si="58"/>
        <v>0</v>
      </c>
      <c r="W57" s="261">
        <f t="shared" si="59"/>
        <v>0</v>
      </c>
      <c r="X57" s="261">
        <f t="shared" si="60"/>
        <v>0</v>
      </c>
      <c r="Y57" s="261">
        <f t="shared" si="61"/>
        <v>0</v>
      </c>
      <c r="Z57" s="261">
        <f t="shared" si="62"/>
        <v>0</v>
      </c>
      <c r="AA57" s="261">
        <f>VLOOKUP($E57,'波及効果（総括表）'!$A$9:$AH$125,'波及効果（総括表）'!$Q$127,FALSE)</f>
        <v>0</v>
      </c>
      <c r="AB57" s="260">
        <f t="shared" si="63"/>
        <v>0</v>
      </c>
      <c r="AC57" s="261">
        <f t="shared" si="64"/>
        <v>0</v>
      </c>
      <c r="AD57" s="261">
        <f t="shared" si="65"/>
        <v>0</v>
      </c>
      <c r="AE57" s="261">
        <f t="shared" si="66"/>
        <v>0</v>
      </c>
      <c r="AF57" s="261">
        <f t="shared" si="67"/>
        <v>0</v>
      </c>
      <c r="AG57" s="261">
        <f t="shared" si="68"/>
        <v>0</v>
      </c>
      <c r="AH57" s="261">
        <f t="shared" si="69"/>
        <v>0</v>
      </c>
      <c r="AI57" s="261">
        <f t="shared" si="70"/>
        <v>0</v>
      </c>
      <c r="AJ57" s="261">
        <f t="shared" si="71"/>
        <v>0</v>
      </c>
      <c r="AK57" s="261">
        <f>VLOOKUP($E57,'波及効果（総括表）'!$A$9:$AH$125,'波及効果（総括表）'!$U$127,FALSE)</f>
        <v>0</v>
      </c>
      <c r="AL57" s="260">
        <f t="shared" si="72"/>
        <v>0</v>
      </c>
      <c r="AM57" s="261">
        <f t="shared" si="73"/>
        <v>0</v>
      </c>
      <c r="AN57" s="261">
        <f t="shared" si="74"/>
        <v>0</v>
      </c>
      <c r="AO57" s="261">
        <f t="shared" si="75"/>
        <v>0</v>
      </c>
      <c r="AP57" s="261">
        <f t="shared" si="76"/>
        <v>0</v>
      </c>
      <c r="AQ57" s="261">
        <f t="shared" si="77"/>
        <v>0</v>
      </c>
      <c r="AR57" s="261">
        <f t="shared" si="78"/>
        <v>0</v>
      </c>
      <c r="AS57" s="261">
        <f t="shared" si="79"/>
        <v>0</v>
      </c>
      <c r="AT57" s="261">
        <f t="shared" si="80"/>
        <v>0</v>
      </c>
      <c r="AU57" s="261">
        <f>VLOOKUP($E57,'波及効果（総括表）'!$A$9:$AH$125,'波及効果（総括表）'!$AC$127,FALSE)</f>
        <v>0</v>
      </c>
      <c r="AV57" s="260">
        <f t="shared" si="81"/>
        <v>0</v>
      </c>
      <c r="AW57" s="261">
        <f t="shared" si="82"/>
        <v>0</v>
      </c>
      <c r="AX57" s="261">
        <f t="shared" si="83"/>
        <v>0</v>
      </c>
      <c r="AY57" s="261">
        <f t="shared" si="84"/>
        <v>0</v>
      </c>
      <c r="AZ57" s="261">
        <f t="shared" si="85"/>
        <v>0</v>
      </c>
      <c r="BA57" s="261">
        <f t="shared" si="86"/>
        <v>0</v>
      </c>
      <c r="BB57" s="261">
        <f t="shared" si="87"/>
        <v>0</v>
      </c>
      <c r="BC57" s="261">
        <f t="shared" si="88"/>
        <v>0</v>
      </c>
      <c r="BD57" s="261">
        <f t="shared" si="89"/>
        <v>0</v>
      </c>
      <c r="BE57" s="261">
        <f>VLOOKUP($E57,'波及効果（総括表）'!$A$9:$AH$125,'波及効果（総括表）'!$AG$127,FALSE)</f>
        <v>0</v>
      </c>
      <c r="BF57" s="13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496">
        <v>0.64031058617672787</v>
      </c>
      <c r="CB57" s="496">
        <v>1.0802469135802469E-2</v>
      </c>
      <c r="CC57" s="496">
        <v>0.15988626421697288</v>
      </c>
      <c r="CD57" s="496">
        <v>-5.8083017400602701E-3</v>
      </c>
      <c r="CE57" s="496">
        <v>0.19015505006318656</v>
      </c>
      <c r="CF57" s="496">
        <v>0</v>
      </c>
      <c r="CG57" s="496">
        <v>4.6539321473704678E-3</v>
      </c>
      <c r="CH57" s="496">
        <v>0</v>
      </c>
      <c r="CI57" s="496">
        <v>0.35968941382327208</v>
      </c>
      <c r="CJ57" s="496">
        <v>1</v>
      </c>
    </row>
    <row r="58" spans="1:88" s="81" customFormat="1">
      <c r="A58" s="412" t="s">
        <v>428</v>
      </c>
      <c r="B58" s="137" t="s">
        <v>167</v>
      </c>
      <c r="C58" s="412" t="s">
        <v>444</v>
      </c>
      <c r="D58" s="137" t="s">
        <v>177</v>
      </c>
      <c r="E58" s="413" t="s">
        <v>322</v>
      </c>
      <c r="F58" s="102" t="s">
        <v>39</v>
      </c>
      <c r="G58" s="257">
        <f>VLOOKUP($E58,'与件データ（生産者価格表示）（分析年価格）'!$A$8:$I$114,9,FALSE)</f>
        <v>0</v>
      </c>
      <c r="H58" s="236">
        <f t="shared" si="45"/>
        <v>0</v>
      </c>
      <c r="I58" s="258">
        <f t="shared" si="46"/>
        <v>0</v>
      </c>
      <c r="J58" s="258">
        <f t="shared" si="47"/>
        <v>0</v>
      </c>
      <c r="K58" s="258">
        <f t="shared" si="48"/>
        <v>0</v>
      </c>
      <c r="L58" s="258">
        <f t="shared" si="49"/>
        <v>0</v>
      </c>
      <c r="M58" s="258">
        <f t="shared" si="50"/>
        <v>0</v>
      </c>
      <c r="N58" s="258">
        <f t="shared" si="51"/>
        <v>0</v>
      </c>
      <c r="O58" s="258">
        <f t="shared" si="52"/>
        <v>0</v>
      </c>
      <c r="P58" s="258">
        <f t="shared" si="53"/>
        <v>0</v>
      </c>
      <c r="Q58" s="258">
        <f>VLOOKUP($E58,'波及効果（総括表）'!$A$9:$AH$125,'波及効果（総括表）'!$M$127,FALSE)</f>
        <v>0</v>
      </c>
      <c r="R58" s="236">
        <f t="shared" si="54"/>
        <v>0</v>
      </c>
      <c r="S58" s="258">
        <f t="shared" si="55"/>
        <v>0</v>
      </c>
      <c r="T58" s="258">
        <f t="shared" si="56"/>
        <v>0</v>
      </c>
      <c r="U58" s="258">
        <f t="shared" si="57"/>
        <v>0</v>
      </c>
      <c r="V58" s="258">
        <f t="shared" si="58"/>
        <v>0</v>
      </c>
      <c r="W58" s="258">
        <f t="shared" si="59"/>
        <v>0</v>
      </c>
      <c r="X58" s="258">
        <f t="shared" si="60"/>
        <v>0</v>
      </c>
      <c r="Y58" s="258">
        <f t="shared" si="61"/>
        <v>0</v>
      </c>
      <c r="Z58" s="258">
        <f t="shared" si="62"/>
        <v>0</v>
      </c>
      <c r="AA58" s="258">
        <f>VLOOKUP($E58,'波及効果（総括表）'!$A$9:$AH$125,'波及効果（総括表）'!$Q$127,FALSE)</f>
        <v>0</v>
      </c>
      <c r="AB58" s="236">
        <f t="shared" si="63"/>
        <v>0</v>
      </c>
      <c r="AC58" s="258">
        <f t="shared" si="64"/>
        <v>0</v>
      </c>
      <c r="AD58" s="258">
        <f t="shared" si="65"/>
        <v>0</v>
      </c>
      <c r="AE58" s="258">
        <f t="shared" si="66"/>
        <v>0</v>
      </c>
      <c r="AF58" s="258">
        <f t="shared" si="67"/>
        <v>0</v>
      </c>
      <c r="AG58" s="258">
        <f t="shared" si="68"/>
        <v>0</v>
      </c>
      <c r="AH58" s="258">
        <f t="shared" si="69"/>
        <v>0</v>
      </c>
      <c r="AI58" s="258">
        <f t="shared" si="70"/>
        <v>0</v>
      </c>
      <c r="AJ58" s="258">
        <f t="shared" si="71"/>
        <v>0</v>
      </c>
      <c r="AK58" s="258">
        <f>VLOOKUP($E58,'波及効果（総括表）'!$A$9:$AH$125,'波及効果（総括表）'!$U$127,FALSE)</f>
        <v>0</v>
      </c>
      <c r="AL58" s="236">
        <f t="shared" si="72"/>
        <v>0</v>
      </c>
      <c r="AM58" s="258">
        <f t="shared" si="73"/>
        <v>0</v>
      </c>
      <c r="AN58" s="258">
        <f t="shared" si="74"/>
        <v>0</v>
      </c>
      <c r="AO58" s="258">
        <f t="shared" si="75"/>
        <v>0</v>
      </c>
      <c r="AP58" s="258">
        <f t="shared" si="76"/>
        <v>0</v>
      </c>
      <c r="AQ58" s="258">
        <f t="shared" si="77"/>
        <v>0</v>
      </c>
      <c r="AR58" s="258">
        <f t="shared" si="78"/>
        <v>0</v>
      </c>
      <c r="AS58" s="258">
        <f t="shared" si="79"/>
        <v>0</v>
      </c>
      <c r="AT58" s="258">
        <f t="shared" si="80"/>
        <v>0</v>
      </c>
      <c r="AU58" s="258">
        <f>VLOOKUP($E58,'波及効果（総括表）'!$A$9:$AH$125,'波及効果（総括表）'!$AC$127,FALSE)</f>
        <v>0</v>
      </c>
      <c r="AV58" s="236">
        <f t="shared" si="81"/>
        <v>0</v>
      </c>
      <c r="AW58" s="258">
        <f t="shared" si="82"/>
        <v>0</v>
      </c>
      <c r="AX58" s="258">
        <f t="shared" si="83"/>
        <v>0</v>
      </c>
      <c r="AY58" s="258">
        <f t="shared" si="84"/>
        <v>0</v>
      </c>
      <c r="AZ58" s="258">
        <f t="shared" si="85"/>
        <v>0</v>
      </c>
      <c r="BA58" s="258">
        <f t="shared" si="86"/>
        <v>0</v>
      </c>
      <c r="BB58" s="258">
        <f t="shared" si="87"/>
        <v>0</v>
      </c>
      <c r="BC58" s="258">
        <f t="shared" si="88"/>
        <v>0</v>
      </c>
      <c r="BD58" s="258">
        <f t="shared" si="89"/>
        <v>0</v>
      </c>
      <c r="BE58" s="258">
        <f>VLOOKUP($E58,'波及効果（総括表）'!$A$9:$AH$125,'波及効果（総括表）'!$AG$127,FALSE)</f>
        <v>0</v>
      </c>
      <c r="BF58" s="13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496">
        <v>0.607421875</v>
      </c>
      <c r="CB58" s="496">
        <v>2.734375E-2</v>
      </c>
      <c r="CC58" s="496">
        <v>0.19001116071428573</v>
      </c>
      <c r="CD58" s="496">
        <v>-5.3013392857142856E-2</v>
      </c>
      <c r="CE58" s="496">
        <v>0.22377232142857142</v>
      </c>
      <c r="CF58" s="496">
        <v>0</v>
      </c>
      <c r="CG58" s="496">
        <v>4.464285714285714E-3</v>
      </c>
      <c r="CH58" s="496">
        <v>0</v>
      </c>
      <c r="CI58" s="496">
        <v>0.392578125</v>
      </c>
      <c r="CJ58" s="496">
        <v>1</v>
      </c>
    </row>
    <row r="59" spans="1:88" s="81" customFormat="1">
      <c r="A59" s="412" t="s">
        <v>428</v>
      </c>
      <c r="B59" s="137" t="s">
        <v>167</v>
      </c>
      <c r="C59" s="412" t="s">
        <v>444</v>
      </c>
      <c r="D59" s="137" t="s">
        <v>177</v>
      </c>
      <c r="E59" s="413" t="s">
        <v>323</v>
      </c>
      <c r="F59" s="102" t="s">
        <v>398</v>
      </c>
      <c r="G59" s="257">
        <f>VLOOKUP($E59,'与件データ（生産者価格表示）（分析年価格）'!$A$8:$I$114,9,FALSE)</f>
        <v>0</v>
      </c>
      <c r="H59" s="236">
        <f t="shared" si="45"/>
        <v>0</v>
      </c>
      <c r="I59" s="258">
        <f t="shared" si="46"/>
        <v>0</v>
      </c>
      <c r="J59" s="258">
        <f t="shared" si="47"/>
        <v>0</v>
      </c>
      <c r="K59" s="258">
        <f t="shared" si="48"/>
        <v>0</v>
      </c>
      <c r="L59" s="258">
        <f t="shared" si="49"/>
        <v>0</v>
      </c>
      <c r="M59" s="258">
        <f t="shared" si="50"/>
        <v>0</v>
      </c>
      <c r="N59" s="258">
        <f t="shared" si="51"/>
        <v>0</v>
      </c>
      <c r="O59" s="258">
        <f t="shared" si="52"/>
        <v>0</v>
      </c>
      <c r="P59" s="258">
        <f t="shared" si="53"/>
        <v>0</v>
      </c>
      <c r="Q59" s="258">
        <f>VLOOKUP($E59,'波及効果（総括表）'!$A$9:$AH$125,'波及効果（総括表）'!$M$127,FALSE)</f>
        <v>0</v>
      </c>
      <c r="R59" s="236">
        <f t="shared" si="54"/>
        <v>0</v>
      </c>
      <c r="S59" s="258">
        <f t="shared" si="55"/>
        <v>0</v>
      </c>
      <c r="T59" s="258">
        <f t="shared" si="56"/>
        <v>0</v>
      </c>
      <c r="U59" s="258">
        <f t="shared" si="57"/>
        <v>0</v>
      </c>
      <c r="V59" s="258">
        <f t="shared" si="58"/>
        <v>0</v>
      </c>
      <c r="W59" s="258">
        <f t="shared" si="59"/>
        <v>0</v>
      </c>
      <c r="X59" s="258">
        <f t="shared" si="60"/>
        <v>0</v>
      </c>
      <c r="Y59" s="258">
        <f t="shared" si="61"/>
        <v>0</v>
      </c>
      <c r="Z59" s="258">
        <f t="shared" si="62"/>
        <v>0</v>
      </c>
      <c r="AA59" s="258">
        <f>VLOOKUP($E59,'波及効果（総括表）'!$A$9:$AH$125,'波及効果（総括表）'!$Q$127,FALSE)</f>
        <v>0</v>
      </c>
      <c r="AB59" s="236">
        <f t="shared" si="63"/>
        <v>0</v>
      </c>
      <c r="AC59" s="258">
        <f t="shared" si="64"/>
        <v>0</v>
      </c>
      <c r="AD59" s="258">
        <f t="shared" si="65"/>
        <v>0</v>
      </c>
      <c r="AE59" s="258">
        <f t="shared" si="66"/>
        <v>0</v>
      </c>
      <c r="AF59" s="258">
        <f t="shared" si="67"/>
        <v>0</v>
      </c>
      <c r="AG59" s="258">
        <f t="shared" si="68"/>
        <v>0</v>
      </c>
      <c r="AH59" s="258">
        <f t="shared" si="69"/>
        <v>0</v>
      </c>
      <c r="AI59" s="258">
        <f t="shared" si="70"/>
        <v>0</v>
      </c>
      <c r="AJ59" s="258">
        <f t="shared" si="71"/>
        <v>0</v>
      </c>
      <c r="AK59" s="258">
        <f>VLOOKUP($E59,'波及効果（総括表）'!$A$9:$AH$125,'波及効果（総括表）'!$U$127,FALSE)</f>
        <v>0</v>
      </c>
      <c r="AL59" s="236">
        <f t="shared" si="72"/>
        <v>0</v>
      </c>
      <c r="AM59" s="258">
        <f t="shared" si="73"/>
        <v>0</v>
      </c>
      <c r="AN59" s="258">
        <f t="shared" si="74"/>
        <v>0</v>
      </c>
      <c r="AO59" s="258">
        <f t="shared" si="75"/>
        <v>0</v>
      </c>
      <c r="AP59" s="258">
        <f t="shared" si="76"/>
        <v>0</v>
      </c>
      <c r="AQ59" s="258">
        <f t="shared" si="77"/>
        <v>0</v>
      </c>
      <c r="AR59" s="258">
        <f t="shared" si="78"/>
        <v>0</v>
      </c>
      <c r="AS59" s="258">
        <f t="shared" si="79"/>
        <v>0</v>
      </c>
      <c r="AT59" s="258">
        <f t="shared" si="80"/>
        <v>0</v>
      </c>
      <c r="AU59" s="258">
        <f>VLOOKUP($E59,'波及効果（総括表）'!$A$9:$AH$125,'波及効果（総括表）'!$AC$127,FALSE)</f>
        <v>0</v>
      </c>
      <c r="AV59" s="236">
        <f t="shared" si="81"/>
        <v>0</v>
      </c>
      <c r="AW59" s="258">
        <f t="shared" si="82"/>
        <v>0</v>
      </c>
      <c r="AX59" s="258">
        <f t="shared" si="83"/>
        <v>0</v>
      </c>
      <c r="AY59" s="258">
        <f t="shared" si="84"/>
        <v>0</v>
      </c>
      <c r="AZ59" s="258">
        <f t="shared" si="85"/>
        <v>0</v>
      </c>
      <c r="BA59" s="258">
        <f t="shared" si="86"/>
        <v>0</v>
      </c>
      <c r="BB59" s="258">
        <f t="shared" si="87"/>
        <v>0</v>
      </c>
      <c r="BC59" s="258">
        <f t="shared" si="88"/>
        <v>0</v>
      </c>
      <c r="BD59" s="258">
        <f t="shared" si="89"/>
        <v>0</v>
      </c>
      <c r="BE59" s="258">
        <f>VLOOKUP($E59,'波及効果（総括表）'!$A$9:$AH$125,'波及効果（総括表）'!$AG$127,FALSE)</f>
        <v>0</v>
      </c>
      <c r="BF59" s="13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496">
        <v>0.66193595342066958</v>
      </c>
      <c r="CB59" s="496">
        <v>1.5231856934913704E-2</v>
      </c>
      <c r="CC59" s="496">
        <v>0.16292368475774591</v>
      </c>
      <c r="CD59" s="496">
        <v>3.7845705967976713E-2</v>
      </c>
      <c r="CE59" s="496">
        <v>0.11343314618423789</v>
      </c>
      <c r="CF59" s="496">
        <v>0</v>
      </c>
      <c r="CG59" s="496">
        <v>8.6296527344562283E-3</v>
      </c>
      <c r="CH59" s="496">
        <v>0</v>
      </c>
      <c r="CI59" s="496">
        <v>0.33806404657933042</v>
      </c>
      <c r="CJ59" s="496">
        <v>1</v>
      </c>
    </row>
    <row r="60" spans="1:88" s="81" customFormat="1">
      <c r="A60" s="412" t="s">
        <v>428</v>
      </c>
      <c r="B60" s="137" t="s">
        <v>167</v>
      </c>
      <c r="C60" s="412" t="s">
        <v>445</v>
      </c>
      <c r="D60" s="137" t="s">
        <v>641</v>
      </c>
      <c r="E60" s="413" t="s">
        <v>324</v>
      </c>
      <c r="F60" s="102" t="s">
        <v>642</v>
      </c>
      <c r="G60" s="257">
        <f>VLOOKUP($E60,'与件データ（生産者価格表示）（分析年価格）'!$A$8:$I$114,9,FALSE)</f>
        <v>0</v>
      </c>
      <c r="H60" s="236">
        <f t="shared" si="45"/>
        <v>0</v>
      </c>
      <c r="I60" s="258">
        <f t="shared" si="46"/>
        <v>0</v>
      </c>
      <c r="J60" s="258">
        <f t="shared" si="47"/>
        <v>0</v>
      </c>
      <c r="K60" s="258">
        <f t="shared" si="48"/>
        <v>0</v>
      </c>
      <c r="L60" s="258">
        <f t="shared" si="49"/>
        <v>0</v>
      </c>
      <c r="M60" s="258">
        <f t="shared" si="50"/>
        <v>0</v>
      </c>
      <c r="N60" s="258">
        <f t="shared" si="51"/>
        <v>0</v>
      </c>
      <c r="O60" s="258">
        <f t="shared" si="52"/>
        <v>0</v>
      </c>
      <c r="P60" s="258">
        <f t="shared" si="53"/>
        <v>0</v>
      </c>
      <c r="Q60" s="258">
        <f>VLOOKUP($E60,'波及効果（総括表）'!$A$9:$AH$125,'波及効果（総括表）'!$M$127,FALSE)</f>
        <v>0</v>
      </c>
      <c r="R60" s="236">
        <f t="shared" si="54"/>
        <v>0</v>
      </c>
      <c r="S60" s="258">
        <f t="shared" si="55"/>
        <v>0</v>
      </c>
      <c r="T60" s="258">
        <f t="shared" si="56"/>
        <v>0</v>
      </c>
      <c r="U60" s="258">
        <f t="shared" si="57"/>
        <v>0</v>
      </c>
      <c r="V60" s="258">
        <f t="shared" si="58"/>
        <v>0</v>
      </c>
      <c r="W60" s="258">
        <f t="shared" si="59"/>
        <v>0</v>
      </c>
      <c r="X60" s="258">
        <f t="shared" si="60"/>
        <v>0</v>
      </c>
      <c r="Y60" s="258">
        <f t="shared" si="61"/>
        <v>0</v>
      </c>
      <c r="Z60" s="258">
        <f t="shared" si="62"/>
        <v>0</v>
      </c>
      <c r="AA60" s="258">
        <f>VLOOKUP($E60,'波及効果（総括表）'!$A$9:$AH$125,'波及効果（総括表）'!$Q$127,FALSE)</f>
        <v>0</v>
      </c>
      <c r="AB60" s="236">
        <f t="shared" si="63"/>
        <v>0</v>
      </c>
      <c r="AC60" s="258">
        <f t="shared" si="64"/>
        <v>0</v>
      </c>
      <c r="AD60" s="258">
        <f t="shared" si="65"/>
        <v>0</v>
      </c>
      <c r="AE60" s="258">
        <f t="shared" si="66"/>
        <v>0</v>
      </c>
      <c r="AF60" s="258">
        <f t="shared" si="67"/>
        <v>0</v>
      </c>
      <c r="AG60" s="258">
        <f t="shared" si="68"/>
        <v>0</v>
      </c>
      <c r="AH60" s="258">
        <f t="shared" si="69"/>
        <v>0</v>
      </c>
      <c r="AI60" s="258">
        <f t="shared" si="70"/>
        <v>0</v>
      </c>
      <c r="AJ60" s="258">
        <f t="shared" si="71"/>
        <v>0</v>
      </c>
      <c r="AK60" s="258">
        <f>VLOOKUP($E60,'波及効果（総括表）'!$A$9:$AH$125,'波及効果（総括表）'!$U$127,FALSE)</f>
        <v>0</v>
      </c>
      <c r="AL60" s="236">
        <f t="shared" si="72"/>
        <v>0</v>
      </c>
      <c r="AM60" s="258">
        <f t="shared" si="73"/>
        <v>0</v>
      </c>
      <c r="AN60" s="258">
        <f t="shared" si="74"/>
        <v>0</v>
      </c>
      <c r="AO60" s="258">
        <f t="shared" si="75"/>
        <v>0</v>
      </c>
      <c r="AP60" s="258">
        <f t="shared" si="76"/>
        <v>0</v>
      </c>
      <c r="AQ60" s="258">
        <f t="shared" si="77"/>
        <v>0</v>
      </c>
      <c r="AR60" s="258">
        <f t="shared" si="78"/>
        <v>0</v>
      </c>
      <c r="AS60" s="258">
        <f t="shared" si="79"/>
        <v>0</v>
      </c>
      <c r="AT60" s="258">
        <f t="shared" si="80"/>
        <v>0</v>
      </c>
      <c r="AU60" s="258">
        <f>VLOOKUP($E60,'波及効果（総括表）'!$A$9:$AH$125,'波及効果（総括表）'!$AC$127,FALSE)</f>
        <v>0</v>
      </c>
      <c r="AV60" s="236">
        <f t="shared" si="81"/>
        <v>0</v>
      </c>
      <c r="AW60" s="258">
        <f t="shared" si="82"/>
        <v>0</v>
      </c>
      <c r="AX60" s="258">
        <f t="shared" si="83"/>
        <v>0</v>
      </c>
      <c r="AY60" s="258">
        <f t="shared" si="84"/>
        <v>0</v>
      </c>
      <c r="AZ60" s="258">
        <f t="shared" si="85"/>
        <v>0</v>
      </c>
      <c r="BA60" s="258">
        <f t="shared" si="86"/>
        <v>0</v>
      </c>
      <c r="BB60" s="258">
        <f t="shared" si="87"/>
        <v>0</v>
      </c>
      <c r="BC60" s="258">
        <f t="shared" si="88"/>
        <v>0</v>
      </c>
      <c r="BD60" s="258">
        <f t="shared" si="89"/>
        <v>0</v>
      </c>
      <c r="BE60" s="258">
        <f>VLOOKUP($E60,'波及効果（総括表）'!$A$9:$AH$125,'波及効果（総括表）'!$AG$127,FALSE)</f>
        <v>0</v>
      </c>
      <c r="BF60" s="13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496">
        <v>0.59796437659033075</v>
      </c>
      <c r="CB60" s="496">
        <v>1.2429046780191818E-2</v>
      </c>
      <c r="CC60" s="496">
        <v>0.19690741828146407</v>
      </c>
      <c r="CD60" s="496">
        <v>1.7420238794284598E-2</v>
      </c>
      <c r="CE60" s="496">
        <v>0.1648072029751419</v>
      </c>
      <c r="CF60" s="496">
        <v>0</v>
      </c>
      <c r="CG60" s="496">
        <v>1.0471716578586808E-2</v>
      </c>
      <c r="CH60" s="496">
        <v>0</v>
      </c>
      <c r="CI60" s="496">
        <v>0.4020356234096692</v>
      </c>
      <c r="CJ60" s="496">
        <v>1</v>
      </c>
    </row>
    <row r="61" spans="1:88" s="81" customFormat="1">
      <c r="A61" s="412" t="s">
        <v>428</v>
      </c>
      <c r="B61" s="137" t="s">
        <v>167</v>
      </c>
      <c r="C61" s="412" t="s">
        <v>445</v>
      </c>
      <c r="D61" s="137" t="s">
        <v>641</v>
      </c>
      <c r="E61" s="413" t="s">
        <v>325</v>
      </c>
      <c r="F61" s="102" t="s">
        <v>399</v>
      </c>
      <c r="G61" s="257">
        <f>VLOOKUP($E61,'与件データ（生産者価格表示）（分析年価格）'!$A$8:$I$114,9,FALSE)</f>
        <v>0</v>
      </c>
      <c r="H61" s="236">
        <f t="shared" si="45"/>
        <v>0</v>
      </c>
      <c r="I61" s="258">
        <f t="shared" si="46"/>
        <v>0</v>
      </c>
      <c r="J61" s="258">
        <f t="shared" si="47"/>
        <v>0</v>
      </c>
      <c r="K61" s="258">
        <f t="shared" si="48"/>
        <v>0</v>
      </c>
      <c r="L61" s="258">
        <f t="shared" si="49"/>
        <v>0</v>
      </c>
      <c r="M61" s="258">
        <f t="shared" si="50"/>
        <v>0</v>
      </c>
      <c r="N61" s="258">
        <f t="shared" si="51"/>
        <v>0</v>
      </c>
      <c r="O61" s="258">
        <f t="shared" si="52"/>
        <v>0</v>
      </c>
      <c r="P61" s="258">
        <f t="shared" si="53"/>
        <v>0</v>
      </c>
      <c r="Q61" s="258">
        <f>VLOOKUP($E61,'波及効果（総括表）'!$A$9:$AH$125,'波及効果（総括表）'!$M$127,FALSE)</f>
        <v>0</v>
      </c>
      <c r="R61" s="236">
        <f t="shared" si="54"/>
        <v>0</v>
      </c>
      <c r="S61" s="258">
        <f t="shared" si="55"/>
        <v>0</v>
      </c>
      <c r="T61" s="258">
        <f t="shared" si="56"/>
        <v>0</v>
      </c>
      <c r="U61" s="258">
        <f t="shared" si="57"/>
        <v>0</v>
      </c>
      <c r="V61" s="258">
        <f t="shared" si="58"/>
        <v>0</v>
      </c>
      <c r="W61" s="258">
        <f t="shared" si="59"/>
        <v>0</v>
      </c>
      <c r="X61" s="258">
        <f t="shared" si="60"/>
        <v>0</v>
      </c>
      <c r="Y61" s="258">
        <f t="shared" si="61"/>
        <v>0</v>
      </c>
      <c r="Z61" s="258">
        <f t="shared" si="62"/>
        <v>0</v>
      </c>
      <c r="AA61" s="258">
        <f>VLOOKUP($E61,'波及効果（総括表）'!$A$9:$AH$125,'波及効果（総括表）'!$Q$127,FALSE)</f>
        <v>0</v>
      </c>
      <c r="AB61" s="236">
        <f t="shared" si="63"/>
        <v>0</v>
      </c>
      <c r="AC61" s="258">
        <f t="shared" si="64"/>
        <v>0</v>
      </c>
      <c r="AD61" s="258">
        <f t="shared" si="65"/>
        <v>0</v>
      </c>
      <c r="AE61" s="258">
        <f t="shared" si="66"/>
        <v>0</v>
      </c>
      <c r="AF61" s="258">
        <f t="shared" si="67"/>
        <v>0</v>
      </c>
      <c r="AG61" s="258">
        <f t="shared" si="68"/>
        <v>0</v>
      </c>
      <c r="AH61" s="258">
        <f t="shared" si="69"/>
        <v>0</v>
      </c>
      <c r="AI61" s="258">
        <f t="shared" si="70"/>
        <v>0</v>
      </c>
      <c r="AJ61" s="258">
        <f t="shared" si="71"/>
        <v>0</v>
      </c>
      <c r="AK61" s="258">
        <f>VLOOKUP($E61,'波及効果（総括表）'!$A$9:$AH$125,'波及効果（総括表）'!$U$127,FALSE)</f>
        <v>0</v>
      </c>
      <c r="AL61" s="236">
        <f t="shared" si="72"/>
        <v>0</v>
      </c>
      <c r="AM61" s="258">
        <f t="shared" si="73"/>
        <v>0</v>
      </c>
      <c r="AN61" s="258">
        <f t="shared" si="74"/>
        <v>0</v>
      </c>
      <c r="AO61" s="258">
        <f t="shared" si="75"/>
        <v>0</v>
      </c>
      <c r="AP61" s="258">
        <f t="shared" si="76"/>
        <v>0</v>
      </c>
      <c r="AQ61" s="258">
        <f t="shared" si="77"/>
        <v>0</v>
      </c>
      <c r="AR61" s="258">
        <f t="shared" si="78"/>
        <v>0</v>
      </c>
      <c r="AS61" s="258">
        <f t="shared" si="79"/>
        <v>0</v>
      </c>
      <c r="AT61" s="258">
        <f t="shared" si="80"/>
        <v>0</v>
      </c>
      <c r="AU61" s="258">
        <f>VLOOKUP($E61,'波及効果（総括表）'!$A$9:$AH$125,'波及効果（総括表）'!$AC$127,FALSE)</f>
        <v>0</v>
      </c>
      <c r="AV61" s="236">
        <f t="shared" si="81"/>
        <v>0</v>
      </c>
      <c r="AW61" s="258">
        <f t="shared" si="82"/>
        <v>0</v>
      </c>
      <c r="AX61" s="258">
        <f t="shared" si="83"/>
        <v>0</v>
      </c>
      <c r="AY61" s="258">
        <f t="shared" si="84"/>
        <v>0</v>
      </c>
      <c r="AZ61" s="258">
        <f t="shared" si="85"/>
        <v>0</v>
      </c>
      <c r="BA61" s="258">
        <f t="shared" si="86"/>
        <v>0</v>
      </c>
      <c r="BB61" s="258">
        <f t="shared" si="87"/>
        <v>0</v>
      </c>
      <c r="BC61" s="258">
        <f t="shared" si="88"/>
        <v>0</v>
      </c>
      <c r="BD61" s="258">
        <f t="shared" si="89"/>
        <v>0</v>
      </c>
      <c r="BE61" s="258">
        <f>VLOOKUP($E61,'波及効果（総括表）'!$A$9:$AH$125,'波及効果（総括表）'!$AG$127,FALSE)</f>
        <v>0</v>
      </c>
      <c r="BF61" s="13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496">
        <v>0.64685487865279845</v>
      </c>
      <c r="CB61" s="496">
        <v>2.2288261515601784E-2</v>
      </c>
      <c r="CC61" s="496">
        <v>9.7077761267954435E-2</v>
      </c>
      <c r="CD61" s="496">
        <v>-8.8162456661713726E-2</v>
      </c>
      <c r="CE61" s="496">
        <v>0.31054977711738485</v>
      </c>
      <c r="CF61" s="496">
        <v>0</v>
      </c>
      <c r="CG61" s="496">
        <v>1.1391778107974244E-2</v>
      </c>
      <c r="CH61" s="496">
        <v>0</v>
      </c>
      <c r="CI61" s="496">
        <v>0.35314512134720161</v>
      </c>
      <c r="CJ61" s="496">
        <v>1</v>
      </c>
    </row>
    <row r="62" spans="1:88" s="81" customFormat="1">
      <c r="A62" s="414" t="s">
        <v>428</v>
      </c>
      <c r="B62" s="373" t="s">
        <v>167</v>
      </c>
      <c r="C62" s="414" t="s">
        <v>446</v>
      </c>
      <c r="D62" s="373" t="s">
        <v>179</v>
      </c>
      <c r="E62" s="417" t="s">
        <v>326</v>
      </c>
      <c r="F62" s="374" t="s">
        <v>43</v>
      </c>
      <c r="G62" s="259">
        <f>VLOOKUP($E62,'与件データ（生産者価格表示）（分析年価格）'!$A$8:$I$114,9,FALSE)</f>
        <v>0</v>
      </c>
      <c r="H62" s="260">
        <f t="shared" si="45"/>
        <v>0</v>
      </c>
      <c r="I62" s="261">
        <f t="shared" si="46"/>
        <v>0</v>
      </c>
      <c r="J62" s="261">
        <f t="shared" si="47"/>
        <v>0</v>
      </c>
      <c r="K62" s="261">
        <f t="shared" si="48"/>
        <v>0</v>
      </c>
      <c r="L62" s="261">
        <f t="shared" si="49"/>
        <v>0</v>
      </c>
      <c r="M62" s="261">
        <f t="shared" si="50"/>
        <v>0</v>
      </c>
      <c r="N62" s="261">
        <f t="shared" si="51"/>
        <v>0</v>
      </c>
      <c r="O62" s="261">
        <f t="shared" si="52"/>
        <v>0</v>
      </c>
      <c r="P62" s="261">
        <f t="shared" si="53"/>
        <v>0</v>
      </c>
      <c r="Q62" s="261">
        <f>VLOOKUP($E62,'波及効果（総括表）'!$A$9:$AH$125,'波及効果（総括表）'!$M$127,FALSE)</f>
        <v>0</v>
      </c>
      <c r="R62" s="260">
        <f t="shared" si="54"/>
        <v>0</v>
      </c>
      <c r="S62" s="261">
        <f t="shared" si="55"/>
        <v>0</v>
      </c>
      <c r="T62" s="261">
        <f t="shared" si="56"/>
        <v>0</v>
      </c>
      <c r="U62" s="261">
        <f t="shared" si="57"/>
        <v>0</v>
      </c>
      <c r="V62" s="261">
        <f t="shared" si="58"/>
        <v>0</v>
      </c>
      <c r="W62" s="261">
        <f t="shared" si="59"/>
        <v>0</v>
      </c>
      <c r="X62" s="261">
        <f t="shared" si="60"/>
        <v>0</v>
      </c>
      <c r="Y62" s="261">
        <f t="shared" si="61"/>
        <v>0</v>
      </c>
      <c r="Z62" s="261">
        <f t="shared" si="62"/>
        <v>0</v>
      </c>
      <c r="AA62" s="261">
        <f>VLOOKUP($E62,'波及効果（総括表）'!$A$9:$AH$125,'波及効果（総括表）'!$Q$127,FALSE)</f>
        <v>0</v>
      </c>
      <c r="AB62" s="260">
        <f t="shared" si="63"/>
        <v>0</v>
      </c>
      <c r="AC62" s="261">
        <f t="shared" si="64"/>
        <v>0</v>
      </c>
      <c r="AD62" s="261">
        <f t="shared" si="65"/>
        <v>0</v>
      </c>
      <c r="AE62" s="261">
        <f t="shared" si="66"/>
        <v>0</v>
      </c>
      <c r="AF62" s="261">
        <f t="shared" si="67"/>
        <v>0</v>
      </c>
      <c r="AG62" s="261">
        <f t="shared" si="68"/>
        <v>0</v>
      </c>
      <c r="AH62" s="261">
        <f t="shared" si="69"/>
        <v>0</v>
      </c>
      <c r="AI62" s="261">
        <f t="shared" si="70"/>
        <v>0</v>
      </c>
      <c r="AJ62" s="261">
        <f t="shared" si="71"/>
        <v>0</v>
      </c>
      <c r="AK62" s="261">
        <f>VLOOKUP($E62,'波及効果（総括表）'!$A$9:$AH$125,'波及効果（総括表）'!$U$127,FALSE)</f>
        <v>0</v>
      </c>
      <c r="AL62" s="260">
        <f t="shared" si="72"/>
        <v>0</v>
      </c>
      <c r="AM62" s="261">
        <f t="shared" si="73"/>
        <v>0</v>
      </c>
      <c r="AN62" s="261">
        <f t="shared" si="74"/>
        <v>0</v>
      </c>
      <c r="AO62" s="261">
        <f t="shared" si="75"/>
        <v>0</v>
      </c>
      <c r="AP62" s="261">
        <f t="shared" si="76"/>
        <v>0</v>
      </c>
      <c r="AQ62" s="261">
        <f t="shared" si="77"/>
        <v>0</v>
      </c>
      <c r="AR62" s="261">
        <f t="shared" si="78"/>
        <v>0</v>
      </c>
      <c r="AS62" s="261">
        <f t="shared" si="79"/>
        <v>0</v>
      </c>
      <c r="AT62" s="261">
        <f t="shared" si="80"/>
        <v>0</v>
      </c>
      <c r="AU62" s="261">
        <f>VLOOKUP($E62,'波及効果（総括表）'!$A$9:$AH$125,'波及効果（総括表）'!$AC$127,FALSE)</f>
        <v>0</v>
      </c>
      <c r="AV62" s="260">
        <f t="shared" si="81"/>
        <v>0</v>
      </c>
      <c r="AW62" s="261">
        <f t="shared" si="82"/>
        <v>0</v>
      </c>
      <c r="AX62" s="261">
        <f t="shared" si="83"/>
        <v>0</v>
      </c>
      <c r="AY62" s="261">
        <f t="shared" si="84"/>
        <v>0</v>
      </c>
      <c r="AZ62" s="261">
        <f t="shared" si="85"/>
        <v>0</v>
      </c>
      <c r="BA62" s="261">
        <f t="shared" si="86"/>
        <v>0</v>
      </c>
      <c r="BB62" s="261">
        <f t="shared" si="87"/>
        <v>0</v>
      </c>
      <c r="BC62" s="261">
        <f t="shared" si="88"/>
        <v>0</v>
      </c>
      <c r="BD62" s="261">
        <f t="shared" si="89"/>
        <v>0</v>
      </c>
      <c r="BE62" s="261">
        <f>VLOOKUP($E62,'波及効果（総括表）'!$A$9:$AH$125,'波及効果（総括表）'!$AG$127,FALSE)</f>
        <v>0</v>
      </c>
      <c r="BF62" s="13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496">
        <v>0</v>
      </c>
      <c r="CB62" s="496">
        <v>0</v>
      </c>
      <c r="CC62" s="496">
        <v>0</v>
      </c>
      <c r="CD62" s="496">
        <v>0</v>
      </c>
      <c r="CE62" s="496">
        <v>0</v>
      </c>
      <c r="CF62" s="496">
        <v>0</v>
      </c>
      <c r="CG62" s="496">
        <v>0</v>
      </c>
      <c r="CH62" s="496">
        <v>0</v>
      </c>
      <c r="CI62" s="496">
        <v>0</v>
      </c>
      <c r="CJ62" s="496">
        <v>0</v>
      </c>
    </row>
    <row r="63" spans="1:88" s="81" customFormat="1">
      <c r="A63" s="412" t="s">
        <v>428</v>
      </c>
      <c r="B63" s="137" t="s">
        <v>167</v>
      </c>
      <c r="C63" s="412" t="s">
        <v>446</v>
      </c>
      <c r="D63" s="137" t="s">
        <v>179</v>
      </c>
      <c r="E63" s="418" t="s">
        <v>327</v>
      </c>
      <c r="F63" s="102" t="s">
        <v>44</v>
      </c>
      <c r="G63" s="257">
        <f>VLOOKUP($E63,'与件データ（生産者価格表示）（分析年価格）'!$A$8:$I$114,9,FALSE)</f>
        <v>0</v>
      </c>
      <c r="H63" s="236">
        <f t="shared" si="45"/>
        <v>0</v>
      </c>
      <c r="I63" s="258">
        <f t="shared" si="46"/>
        <v>0</v>
      </c>
      <c r="J63" s="258">
        <f t="shared" si="47"/>
        <v>0</v>
      </c>
      <c r="K63" s="258">
        <f t="shared" si="48"/>
        <v>0</v>
      </c>
      <c r="L63" s="258">
        <f t="shared" si="49"/>
        <v>0</v>
      </c>
      <c r="M63" s="258">
        <f t="shared" si="50"/>
        <v>0</v>
      </c>
      <c r="N63" s="258">
        <f t="shared" si="51"/>
        <v>0</v>
      </c>
      <c r="O63" s="258">
        <f t="shared" si="52"/>
        <v>0</v>
      </c>
      <c r="P63" s="258">
        <f t="shared" si="53"/>
        <v>0</v>
      </c>
      <c r="Q63" s="258">
        <f>VLOOKUP($E63,'波及効果（総括表）'!$A$9:$AH$125,'波及効果（総括表）'!$M$127,FALSE)</f>
        <v>0</v>
      </c>
      <c r="R63" s="236">
        <f t="shared" si="54"/>
        <v>0</v>
      </c>
      <c r="S63" s="258">
        <f t="shared" si="55"/>
        <v>0</v>
      </c>
      <c r="T63" s="258">
        <f t="shared" si="56"/>
        <v>0</v>
      </c>
      <c r="U63" s="258">
        <f t="shared" si="57"/>
        <v>0</v>
      </c>
      <c r="V63" s="258">
        <f t="shared" si="58"/>
        <v>0</v>
      </c>
      <c r="W63" s="258">
        <f t="shared" si="59"/>
        <v>0</v>
      </c>
      <c r="X63" s="258">
        <f t="shared" si="60"/>
        <v>0</v>
      </c>
      <c r="Y63" s="258">
        <f t="shared" si="61"/>
        <v>0</v>
      </c>
      <c r="Z63" s="258">
        <f t="shared" si="62"/>
        <v>0</v>
      </c>
      <c r="AA63" s="258">
        <f>VLOOKUP($E63,'波及効果（総括表）'!$A$9:$AH$125,'波及効果（総括表）'!$Q$127,FALSE)</f>
        <v>0</v>
      </c>
      <c r="AB63" s="236">
        <f t="shared" si="63"/>
        <v>0</v>
      </c>
      <c r="AC63" s="258">
        <f t="shared" si="64"/>
        <v>0</v>
      </c>
      <c r="AD63" s="258">
        <f t="shared" si="65"/>
        <v>0</v>
      </c>
      <c r="AE63" s="258">
        <f t="shared" si="66"/>
        <v>0</v>
      </c>
      <c r="AF63" s="258">
        <f t="shared" si="67"/>
        <v>0</v>
      </c>
      <c r="AG63" s="258">
        <f t="shared" si="68"/>
        <v>0</v>
      </c>
      <c r="AH63" s="258">
        <f t="shared" si="69"/>
        <v>0</v>
      </c>
      <c r="AI63" s="258">
        <f t="shared" si="70"/>
        <v>0</v>
      </c>
      <c r="AJ63" s="258">
        <f t="shared" si="71"/>
        <v>0</v>
      </c>
      <c r="AK63" s="258">
        <f>VLOOKUP($E63,'波及効果（総括表）'!$A$9:$AH$125,'波及効果（総括表）'!$U$127,FALSE)</f>
        <v>0</v>
      </c>
      <c r="AL63" s="236">
        <f t="shared" si="72"/>
        <v>0</v>
      </c>
      <c r="AM63" s="258">
        <f t="shared" si="73"/>
        <v>0</v>
      </c>
      <c r="AN63" s="258">
        <f t="shared" si="74"/>
        <v>0</v>
      </c>
      <c r="AO63" s="258">
        <f t="shared" si="75"/>
        <v>0</v>
      </c>
      <c r="AP63" s="258">
        <f t="shared" si="76"/>
        <v>0</v>
      </c>
      <c r="AQ63" s="258">
        <f t="shared" si="77"/>
        <v>0</v>
      </c>
      <c r="AR63" s="258">
        <f t="shared" si="78"/>
        <v>0</v>
      </c>
      <c r="AS63" s="258">
        <f t="shared" si="79"/>
        <v>0</v>
      </c>
      <c r="AT63" s="258">
        <f t="shared" si="80"/>
        <v>0</v>
      </c>
      <c r="AU63" s="258">
        <f>VLOOKUP($E63,'波及効果（総括表）'!$A$9:$AH$125,'波及効果（総括表）'!$AC$127,FALSE)</f>
        <v>0</v>
      </c>
      <c r="AV63" s="236">
        <f t="shared" si="81"/>
        <v>0</v>
      </c>
      <c r="AW63" s="258">
        <f t="shared" si="82"/>
        <v>0</v>
      </c>
      <c r="AX63" s="258">
        <f t="shared" si="83"/>
        <v>0</v>
      </c>
      <c r="AY63" s="258">
        <f t="shared" si="84"/>
        <v>0</v>
      </c>
      <c r="AZ63" s="258">
        <f t="shared" si="85"/>
        <v>0</v>
      </c>
      <c r="BA63" s="258">
        <f t="shared" si="86"/>
        <v>0</v>
      </c>
      <c r="BB63" s="258">
        <f t="shared" si="87"/>
        <v>0</v>
      </c>
      <c r="BC63" s="258">
        <f t="shared" si="88"/>
        <v>0</v>
      </c>
      <c r="BD63" s="258">
        <f t="shared" si="89"/>
        <v>0</v>
      </c>
      <c r="BE63" s="258">
        <f>VLOOKUP($E63,'波及効果（総括表）'!$A$9:$AH$125,'波及効果（総括表）'!$AG$127,FALSE)</f>
        <v>0</v>
      </c>
      <c r="BF63" s="13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496">
        <v>0.77437302773625638</v>
      </c>
      <c r="CB63" s="496">
        <v>5.6261418369041687E-3</v>
      </c>
      <c r="CC63" s="496">
        <v>5.9922216686043292E-2</v>
      </c>
      <c r="CD63" s="496">
        <v>6.7126169517798813E-4</v>
      </c>
      <c r="CE63" s="496">
        <v>0.16162874384100095</v>
      </c>
      <c r="CF63" s="496">
        <v>0</v>
      </c>
      <c r="CG63" s="496">
        <v>-2.2144715717211981E-3</v>
      </c>
      <c r="CH63" s="496">
        <v>-6.9202236616287437E-6</v>
      </c>
      <c r="CI63" s="496">
        <v>0.22562697226374356</v>
      </c>
      <c r="CJ63" s="496">
        <v>1</v>
      </c>
    </row>
    <row r="64" spans="1:88" s="81" customFormat="1">
      <c r="A64" s="412" t="s">
        <v>428</v>
      </c>
      <c r="B64" s="137" t="s">
        <v>167</v>
      </c>
      <c r="C64" s="412" t="s">
        <v>446</v>
      </c>
      <c r="D64" s="137" t="s">
        <v>179</v>
      </c>
      <c r="E64" s="418" t="s">
        <v>328</v>
      </c>
      <c r="F64" s="102" t="s">
        <v>400</v>
      </c>
      <c r="G64" s="257">
        <f>VLOOKUP($E64,'与件データ（生産者価格表示）（分析年価格）'!$A$8:$I$114,9,FALSE)</f>
        <v>0</v>
      </c>
      <c r="H64" s="236">
        <f t="shared" si="45"/>
        <v>0</v>
      </c>
      <c r="I64" s="258">
        <f t="shared" si="46"/>
        <v>0</v>
      </c>
      <c r="J64" s="258">
        <f t="shared" si="47"/>
        <v>0</v>
      </c>
      <c r="K64" s="258">
        <f t="shared" si="48"/>
        <v>0</v>
      </c>
      <c r="L64" s="258">
        <f t="shared" si="49"/>
        <v>0</v>
      </c>
      <c r="M64" s="258">
        <f t="shared" si="50"/>
        <v>0</v>
      </c>
      <c r="N64" s="258">
        <f t="shared" si="51"/>
        <v>0</v>
      </c>
      <c r="O64" s="258">
        <f t="shared" si="52"/>
        <v>0</v>
      </c>
      <c r="P64" s="258">
        <f t="shared" si="53"/>
        <v>0</v>
      </c>
      <c r="Q64" s="258">
        <f>VLOOKUP($E64,'波及効果（総括表）'!$A$9:$AH$125,'波及効果（総括表）'!$M$127,FALSE)</f>
        <v>0</v>
      </c>
      <c r="R64" s="236">
        <f t="shared" si="54"/>
        <v>0</v>
      </c>
      <c r="S64" s="258">
        <f t="shared" si="55"/>
        <v>0</v>
      </c>
      <c r="T64" s="258">
        <f t="shared" si="56"/>
        <v>0</v>
      </c>
      <c r="U64" s="258">
        <f t="shared" si="57"/>
        <v>0</v>
      </c>
      <c r="V64" s="258">
        <f t="shared" si="58"/>
        <v>0</v>
      </c>
      <c r="W64" s="258">
        <f t="shared" si="59"/>
        <v>0</v>
      </c>
      <c r="X64" s="258">
        <f t="shared" si="60"/>
        <v>0</v>
      </c>
      <c r="Y64" s="258">
        <f t="shared" si="61"/>
        <v>0</v>
      </c>
      <c r="Z64" s="258">
        <f t="shared" si="62"/>
        <v>0</v>
      </c>
      <c r="AA64" s="258">
        <f>VLOOKUP($E64,'波及効果（総括表）'!$A$9:$AH$125,'波及効果（総括表）'!$Q$127,FALSE)</f>
        <v>0</v>
      </c>
      <c r="AB64" s="236">
        <f t="shared" si="63"/>
        <v>0</v>
      </c>
      <c r="AC64" s="258">
        <f t="shared" si="64"/>
        <v>0</v>
      </c>
      <c r="AD64" s="258">
        <f t="shared" si="65"/>
        <v>0</v>
      </c>
      <c r="AE64" s="258">
        <f t="shared" si="66"/>
        <v>0</v>
      </c>
      <c r="AF64" s="258">
        <f t="shared" si="67"/>
        <v>0</v>
      </c>
      <c r="AG64" s="258">
        <f t="shared" si="68"/>
        <v>0</v>
      </c>
      <c r="AH64" s="258">
        <f t="shared" si="69"/>
        <v>0</v>
      </c>
      <c r="AI64" s="258">
        <f t="shared" si="70"/>
        <v>0</v>
      </c>
      <c r="AJ64" s="258">
        <f t="shared" si="71"/>
        <v>0</v>
      </c>
      <c r="AK64" s="258">
        <f>VLOOKUP($E64,'波及効果（総括表）'!$A$9:$AH$125,'波及効果（総括表）'!$U$127,FALSE)</f>
        <v>0</v>
      </c>
      <c r="AL64" s="236">
        <f t="shared" si="72"/>
        <v>0</v>
      </c>
      <c r="AM64" s="258">
        <f t="shared" si="73"/>
        <v>0</v>
      </c>
      <c r="AN64" s="258">
        <f t="shared" si="74"/>
        <v>0</v>
      </c>
      <c r="AO64" s="258">
        <f t="shared" si="75"/>
        <v>0</v>
      </c>
      <c r="AP64" s="258">
        <f t="shared" si="76"/>
        <v>0</v>
      </c>
      <c r="AQ64" s="258">
        <f t="shared" si="77"/>
        <v>0</v>
      </c>
      <c r="AR64" s="258">
        <f t="shared" si="78"/>
        <v>0</v>
      </c>
      <c r="AS64" s="258">
        <f t="shared" si="79"/>
        <v>0</v>
      </c>
      <c r="AT64" s="258">
        <f t="shared" si="80"/>
        <v>0</v>
      </c>
      <c r="AU64" s="258">
        <f>VLOOKUP($E64,'波及効果（総括表）'!$A$9:$AH$125,'波及効果（総括表）'!$AC$127,FALSE)</f>
        <v>0</v>
      </c>
      <c r="AV64" s="236">
        <f t="shared" si="81"/>
        <v>0</v>
      </c>
      <c r="AW64" s="258">
        <f t="shared" si="82"/>
        <v>0</v>
      </c>
      <c r="AX64" s="258">
        <f t="shared" si="83"/>
        <v>0</v>
      </c>
      <c r="AY64" s="258">
        <f t="shared" si="84"/>
        <v>0</v>
      </c>
      <c r="AZ64" s="258">
        <f t="shared" si="85"/>
        <v>0</v>
      </c>
      <c r="BA64" s="258">
        <f t="shared" si="86"/>
        <v>0</v>
      </c>
      <c r="BB64" s="258">
        <f t="shared" si="87"/>
        <v>0</v>
      </c>
      <c r="BC64" s="258">
        <f t="shared" si="88"/>
        <v>0</v>
      </c>
      <c r="BD64" s="258">
        <f t="shared" si="89"/>
        <v>0</v>
      </c>
      <c r="BE64" s="258">
        <f>VLOOKUP($E64,'波及効果（総括表）'!$A$9:$AH$125,'波及効果（総括表）'!$AG$127,FALSE)</f>
        <v>0</v>
      </c>
      <c r="BF64" s="13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496">
        <v>0.67273404123309288</v>
      </c>
      <c r="CB64" s="496">
        <v>7.9629859424580306E-3</v>
      </c>
      <c r="CC64" s="496">
        <v>0.12996933222243889</v>
      </c>
      <c r="CD64" s="496">
        <v>2.1054404282852636E-2</v>
      </c>
      <c r="CE64" s="496">
        <v>0.1661449008172165</v>
      </c>
      <c r="CF64" s="496">
        <v>0</v>
      </c>
      <c r="CG64" s="496">
        <v>2.1378809097516442E-3</v>
      </c>
      <c r="CH64" s="496">
        <v>-3.5454078105334064E-6</v>
      </c>
      <c r="CI64" s="496">
        <v>0.32726595876690717</v>
      </c>
      <c r="CJ64" s="496">
        <v>1</v>
      </c>
    </row>
    <row r="65" spans="1:88" s="81" customFormat="1">
      <c r="A65" s="412" t="s">
        <v>428</v>
      </c>
      <c r="B65" s="137" t="s">
        <v>167</v>
      </c>
      <c r="C65" s="412" t="s">
        <v>446</v>
      </c>
      <c r="D65" s="137" t="s">
        <v>179</v>
      </c>
      <c r="E65" s="418" t="s">
        <v>329</v>
      </c>
      <c r="F65" s="102" t="s">
        <v>46</v>
      </c>
      <c r="G65" s="257">
        <f>VLOOKUP($E65,'与件データ（生産者価格表示）（分析年価格）'!$A$8:$I$114,9,FALSE)</f>
        <v>0</v>
      </c>
      <c r="H65" s="236">
        <f t="shared" si="45"/>
        <v>0</v>
      </c>
      <c r="I65" s="258">
        <f t="shared" si="46"/>
        <v>0</v>
      </c>
      <c r="J65" s="258">
        <f t="shared" si="47"/>
        <v>0</v>
      </c>
      <c r="K65" s="258">
        <f t="shared" si="48"/>
        <v>0</v>
      </c>
      <c r="L65" s="258">
        <f t="shared" si="49"/>
        <v>0</v>
      </c>
      <c r="M65" s="258">
        <f t="shared" si="50"/>
        <v>0</v>
      </c>
      <c r="N65" s="258">
        <f t="shared" si="51"/>
        <v>0</v>
      </c>
      <c r="O65" s="258">
        <f t="shared" si="52"/>
        <v>0</v>
      </c>
      <c r="P65" s="258">
        <f t="shared" si="53"/>
        <v>0</v>
      </c>
      <c r="Q65" s="258">
        <f>VLOOKUP($E65,'波及効果（総括表）'!$A$9:$AH$125,'波及効果（総括表）'!$M$127,FALSE)</f>
        <v>0</v>
      </c>
      <c r="R65" s="236">
        <f t="shared" si="54"/>
        <v>0</v>
      </c>
      <c r="S65" s="258">
        <f t="shared" si="55"/>
        <v>0</v>
      </c>
      <c r="T65" s="258">
        <f t="shared" si="56"/>
        <v>0</v>
      </c>
      <c r="U65" s="258">
        <f t="shared" si="57"/>
        <v>0</v>
      </c>
      <c r="V65" s="258">
        <f t="shared" si="58"/>
        <v>0</v>
      </c>
      <c r="W65" s="258">
        <f t="shared" si="59"/>
        <v>0</v>
      </c>
      <c r="X65" s="258">
        <f t="shared" si="60"/>
        <v>0</v>
      </c>
      <c r="Y65" s="258">
        <f t="shared" si="61"/>
        <v>0</v>
      </c>
      <c r="Z65" s="258">
        <f t="shared" si="62"/>
        <v>0</v>
      </c>
      <c r="AA65" s="258">
        <f>VLOOKUP($E65,'波及効果（総括表）'!$A$9:$AH$125,'波及効果（総括表）'!$Q$127,FALSE)</f>
        <v>0</v>
      </c>
      <c r="AB65" s="236">
        <f t="shared" si="63"/>
        <v>0</v>
      </c>
      <c r="AC65" s="258">
        <f t="shared" si="64"/>
        <v>0</v>
      </c>
      <c r="AD65" s="258">
        <f t="shared" si="65"/>
        <v>0</v>
      </c>
      <c r="AE65" s="258">
        <f t="shared" si="66"/>
        <v>0</v>
      </c>
      <c r="AF65" s="258">
        <f t="shared" si="67"/>
        <v>0</v>
      </c>
      <c r="AG65" s="258">
        <f t="shared" si="68"/>
        <v>0</v>
      </c>
      <c r="AH65" s="258">
        <f t="shared" si="69"/>
        <v>0</v>
      </c>
      <c r="AI65" s="258">
        <f t="shared" si="70"/>
        <v>0</v>
      </c>
      <c r="AJ65" s="258">
        <f t="shared" si="71"/>
        <v>0</v>
      </c>
      <c r="AK65" s="258">
        <f>VLOOKUP($E65,'波及効果（総括表）'!$A$9:$AH$125,'波及効果（総括表）'!$U$127,FALSE)</f>
        <v>0</v>
      </c>
      <c r="AL65" s="236">
        <f t="shared" si="72"/>
        <v>0</v>
      </c>
      <c r="AM65" s="258">
        <f t="shared" si="73"/>
        <v>0</v>
      </c>
      <c r="AN65" s="258">
        <f t="shared" si="74"/>
        <v>0</v>
      </c>
      <c r="AO65" s="258">
        <f t="shared" si="75"/>
        <v>0</v>
      </c>
      <c r="AP65" s="258">
        <f t="shared" si="76"/>
        <v>0</v>
      </c>
      <c r="AQ65" s="258">
        <f t="shared" si="77"/>
        <v>0</v>
      </c>
      <c r="AR65" s="258">
        <f t="shared" si="78"/>
        <v>0</v>
      </c>
      <c r="AS65" s="258">
        <f t="shared" si="79"/>
        <v>0</v>
      </c>
      <c r="AT65" s="258">
        <f t="shared" si="80"/>
        <v>0</v>
      </c>
      <c r="AU65" s="258">
        <f>VLOOKUP($E65,'波及効果（総括表）'!$A$9:$AH$125,'波及効果（総括表）'!$AC$127,FALSE)</f>
        <v>0</v>
      </c>
      <c r="AV65" s="236">
        <f t="shared" si="81"/>
        <v>0</v>
      </c>
      <c r="AW65" s="258">
        <f t="shared" si="82"/>
        <v>0</v>
      </c>
      <c r="AX65" s="258">
        <f t="shared" si="83"/>
        <v>0</v>
      </c>
      <c r="AY65" s="258">
        <f t="shared" si="84"/>
        <v>0</v>
      </c>
      <c r="AZ65" s="258">
        <f t="shared" si="85"/>
        <v>0</v>
      </c>
      <c r="BA65" s="258">
        <f t="shared" si="86"/>
        <v>0</v>
      </c>
      <c r="BB65" s="258">
        <f t="shared" si="87"/>
        <v>0</v>
      </c>
      <c r="BC65" s="258">
        <f t="shared" si="88"/>
        <v>0</v>
      </c>
      <c r="BD65" s="258">
        <f t="shared" si="89"/>
        <v>0</v>
      </c>
      <c r="BE65" s="258">
        <f>VLOOKUP($E65,'波及効果（総括表）'!$A$9:$AH$125,'波及効果（総括表）'!$AG$127,FALSE)</f>
        <v>0</v>
      </c>
      <c r="BF65" s="13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496">
        <v>0.52864583333333337</v>
      </c>
      <c r="CB65" s="496">
        <v>1.0416666666666666E-2</v>
      </c>
      <c r="CC65" s="496">
        <v>0.15234375</v>
      </c>
      <c r="CD65" s="496">
        <v>6.9010416666666671E-2</v>
      </c>
      <c r="CE65" s="496">
        <v>0.22526041666666666</v>
      </c>
      <c r="CF65" s="496">
        <v>0</v>
      </c>
      <c r="CG65" s="496">
        <v>1.4322916666666666E-2</v>
      </c>
      <c r="CH65" s="496">
        <v>0</v>
      </c>
      <c r="CI65" s="496">
        <v>0.47135416666666669</v>
      </c>
      <c r="CJ65" s="496">
        <v>1</v>
      </c>
    </row>
    <row r="66" spans="1:88" s="81" customFormat="1">
      <c r="A66" s="412" t="s">
        <v>428</v>
      </c>
      <c r="B66" s="137" t="s">
        <v>167</v>
      </c>
      <c r="C66" s="412" t="s">
        <v>446</v>
      </c>
      <c r="D66" s="137" t="s">
        <v>179</v>
      </c>
      <c r="E66" s="418" t="s">
        <v>330</v>
      </c>
      <c r="F66" s="102" t="s">
        <v>47</v>
      </c>
      <c r="G66" s="257">
        <f>VLOOKUP($E66,'与件データ（生産者価格表示）（分析年価格）'!$A$8:$I$114,9,FALSE)</f>
        <v>0</v>
      </c>
      <c r="H66" s="236">
        <f t="shared" si="45"/>
        <v>0</v>
      </c>
      <c r="I66" s="258">
        <f t="shared" si="46"/>
        <v>0</v>
      </c>
      <c r="J66" s="258">
        <f t="shared" si="47"/>
        <v>0</v>
      </c>
      <c r="K66" s="258">
        <f t="shared" si="48"/>
        <v>0</v>
      </c>
      <c r="L66" s="258">
        <f t="shared" si="49"/>
        <v>0</v>
      </c>
      <c r="M66" s="258">
        <f t="shared" si="50"/>
        <v>0</v>
      </c>
      <c r="N66" s="258">
        <f t="shared" si="51"/>
        <v>0</v>
      </c>
      <c r="O66" s="258">
        <f t="shared" si="52"/>
        <v>0</v>
      </c>
      <c r="P66" s="258">
        <f t="shared" si="53"/>
        <v>0</v>
      </c>
      <c r="Q66" s="258">
        <f>VLOOKUP($E66,'波及効果（総括表）'!$A$9:$AH$125,'波及効果（総括表）'!$M$127,FALSE)</f>
        <v>0</v>
      </c>
      <c r="R66" s="236">
        <f t="shared" si="54"/>
        <v>0</v>
      </c>
      <c r="S66" s="258">
        <f t="shared" si="55"/>
        <v>0</v>
      </c>
      <c r="T66" s="258">
        <f t="shared" si="56"/>
        <v>0</v>
      </c>
      <c r="U66" s="258">
        <f t="shared" si="57"/>
        <v>0</v>
      </c>
      <c r="V66" s="258">
        <f t="shared" si="58"/>
        <v>0</v>
      </c>
      <c r="W66" s="258">
        <f t="shared" si="59"/>
        <v>0</v>
      </c>
      <c r="X66" s="258">
        <f t="shared" si="60"/>
        <v>0</v>
      </c>
      <c r="Y66" s="258">
        <f t="shared" si="61"/>
        <v>0</v>
      </c>
      <c r="Z66" s="258">
        <f t="shared" si="62"/>
        <v>0</v>
      </c>
      <c r="AA66" s="258">
        <f>VLOOKUP($E66,'波及効果（総括表）'!$A$9:$AH$125,'波及効果（総括表）'!$Q$127,FALSE)</f>
        <v>0</v>
      </c>
      <c r="AB66" s="236">
        <f t="shared" si="63"/>
        <v>0</v>
      </c>
      <c r="AC66" s="258">
        <f t="shared" si="64"/>
        <v>0</v>
      </c>
      <c r="AD66" s="258">
        <f t="shared" si="65"/>
        <v>0</v>
      </c>
      <c r="AE66" s="258">
        <f t="shared" si="66"/>
        <v>0</v>
      </c>
      <c r="AF66" s="258">
        <f t="shared" si="67"/>
        <v>0</v>
      </c>
      <c r="AG66" s="258">
        <f t="shared" si="68"/>
        <v>0</v>
      </c>
      <c r="AH66" s="258">
        <f t="shared" si="69"/>
        <v>0</v>
      </c>
      <c r="AI66" s="258">
        <f t="shared" si="70"/>
        <v>0</v>
      </c>
      <c r="AJ66" s="258">
        <f t="shared" si="71"/>
        <v>0</v>
      </c>
      <c r="AK66" s="258">
        <f>VLOOKUP($E66,'波及効果（総括表）'!$A$9:$AH$125,'波及効果（総括表）'!$U$127,FALSE)</f>
        <v>0</v>
      </c>
      <c r="AL66" s="236">
        <f t="shared" si="72"/>
        <v>0</v>
      </c>
      <c r="AM66" s="258">
        <f t="shared" si="73"/>
        <v>0</v>
      </c>
      <c r="AN66" s="258">
        <f t="shared" si="74"/>
        <v>0</v>
      </c>
      <c r="AO66" s="258">
        <f t="shared" si="75"/>
        <v>0</v>
      </c>
      <c r="AP66" s="258">
        <f t="shared" si="76"/>
        <v>0</v>
      </c>
      <c r="AQ66" s="258">
        <f t="shared" si="77"/>
        <v>0</v>
      </c>
      <c r="AR66" s="258">
        <f t="shared" si="78"/>
        <v>0</v>
      </c>
      <c r="AS66" s="258">
        <f t="shared" si="79"/>
        <v>0</v>
      </c>
      <c r="AT66" s="258">
        <f t="shared" si="80"/>
        <v>0</v>
      </c>
      <c r="AU66" s="258">
        <f>VLOOKUP($E66,'波及効果（総括表）'!$A$9:$AH$125,'波及効果（総括表）'!$AC$127,FALSE)</f>
        <v>0</v>
      </c>
      <c r="AV66" s="236">
        <f t="shared" si="81"/>
        <v>0</v>
      </c>
      <c r="AW66" s="258">
        <f t="shared" si="82"/>
        <v>0</v>
      </c>
      <c r="AX66" s="258">
        <f t="shared" si="83"/>
        <v>0</v>
      </c>
      <c r="AY66" s="258">
        <f t="shared" si="84"/>
        <v>0</v>
      </c>
      <c r="AZ66" s="258">
        <f t="shared" si="85"/>
        <v>0</v>
      </c>
      <c r="BA66" s="258">
        <f t="shared" si="86"/>
        <v>0</v>
      </c>
      <c r="BB66" s="258">
        <f t="shared" si="87"/>
        <v>0</v>
      </c>
      <c r="BC66" s="258">
        <f t="shared" si="88"/>
        <v>0</v>
      </c>
      <c r="BD66" s="258">
        <f t="shared" si="89"/>
        <v>0</v>
      </c>
      <c r="BE66" s="258">
        <f>VLOOKUP($E66,'波及効果（総括表）'!$A$9:$AH$125,'波及効果（総括表）'!$AG$127,FALSE)</f>
        <v>0</v>
      </c>
      <c r="BF66" s="13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496">
        <v>0.59486976264681868</v>
      </c>
      <c r="CB66" s="496">
        <v>1.1703782276278388E-2</v>
      </c>
      <c r="CC66" s="496">
        <v>0.19522790791912234</v>
      </c>
      <c r="CD66" s="496">
        <v>1.3911649553957177E-2</v>
      </c>
      <c r="CE66" s="496">
        <v>0.12503798961915033</v>
      </c>
      <c r="CF66" s="496">
        <v>0</v>
      </c>
      <c r="CG66" s="496">
        <v>5.9314458700069725E-2</v>
      </c>
      <c r="CH66" s="496">
        <v>-6.5550715396671218E-5</v>
      </c>
      <c r="CI66" s="496">
        <v>0.40513023735318132</v>
      </c>
      <c r="CJ66" s="496">
        <v>1</v>
      </c>
    </row>
    <row r="67" spans="1:88" s="81" customFormat="1">
      <c r="A67" s="414" t="s">
        <v>428</v>
      </c>
      <c r="B67" s="373" t="s">
        <v>167</v>
      </c>
      <c r="C67" s="414" t="s">
        <v>432</v>
      </c>
      <c r="D67" s="373" t="s">
        <v>643</v>
      </c>
      <c r="E67" s="417" t="s">
        <v>331</v>
      </c>
      <c r="F67" s="374" t="s">
        <v>48</v>
      </c>
      <c r="G67" s="259">
        <f>VLOOKUP($E67,'与件データ（生産者価格表示）（分析年価格）'!$A$8:$I$114,9,FALSE)</f>
        <v>0</v>
      </c>
      <c r="H67" s="260">
        <f t="shared" si="45"/>
        <v>0</v>
      </c>
      <c r="I67" s="261">
        <f t="shared" si="46"/>
        <v>0</v>
      </c>
      <c r="J67" s="261">
        <f t="shared" si="47"/>
        <v>0</v>
      </c>
      <c r="K67" s="261">
        <f t="shared" si="48"/>
        <v>0</v>
      </c>
      <c r="L67" s="261">
        <f t="shared" si="49"/>
        <v>0</v>
      </c>
      <c r="M67" s="261">
        <f t="shared" si="50"/>
        <v>0</v>
      </c>
      <c r="N67" s="261">
        <f t="shared" si="51"/>
        <v>0</v>
      </c>
      <c r="O67" s="261">
        <f t="shared" si="52"/>
        <v>0</v>
      </c>
      <c r="P67" s="261">
        <f t="shared" si="53"/>
        <v>0</v>
      </c>
      <c r="Q67" s="261">
        <f>VLOOKUP($E67,'波及効果（総括表）'!$A$9:$AH$125,'波及効果（総括表）'!$M$127,FALSE)</f>
        <v>0</v>
      </c>
      <c r="R67" s="260">
        <f t="shared" si="54"/>
        <v>0</v>
      </c>
      <c r="S67" s="261">
        <f t="shared" si="55"/>
        <v>0</v>
      </c>
      <c r="T67" s="261">
        <f t="shared" si="56"/>
        <v>0</v>
      </c>
      <c r="U67" s="261">
        <f t="shared" si="57"/>
        <v>0</v>
      </c>
      <c r="V67" s="261">
        <f t="shared" si="58"/>
        <v>0</v>
      </c>
      <c r="W67" s="261">
        <f t="shared" si="59"/>
        <v>0</v>
      </c>
      <c r="X67" s="261">
        <f t="shared" si="60"/>
        <v>0</v>
      </c>
      <c r="Y67" s="261">
        <f t="shared" si="61"/>
        <v>0</v>
      </c>
      <c r="Z67" s="261">
        <f t="shared" si="62"/>
        <v>0</v>
      </c>
      <c r="AA67" s="261">
        <f>VLOOKUP($E67,'波及効果（総括表）'!$A$9:$AH$125,'波及効果（総括表）'!$Q$127,FALSE)</f>
        <v>0</v>
      </c>
      <c r="AB67" s="260">
        <f t="shared" si="63"/>
        <v>0</v>
      </c>
      <c r="AC67" s="261">
        <f t="shared" si="64"/>
        <v>0</v>
      </c>
      <c r="AD67" s="261">
        <f t="shared" si="65"/>
        <v>0</v>
      </c>
      <c r="AE67" s="261">
        <f t="shared" si="66"/>
        <v>0</v>
      </c>
      <c r="AF67" s="261">
        <f t="shared" si="67"/>
        <v>0</v>
      </c>
      <c r="AG67" s="261">
        <f t="shared" si="68"/>
        <v>0</v>
      </c>
      <c r="AH67" s="261">
        <f t="shared" si="69"/>
        <v>0</v>
      </c>
      <c r="AI67" s="261">
        <f t="shared" si="70"/>
        <v>0</v>
      </c>
      <c r="AJ67" s="261">
        <f t="shared" si="71"/>
        <v>0</v>
      </c>
      <c r="AK67" s="261">
        <f>VLOOKUP($E67,'波及効果（総括表）'!$A$9:$AH$125,'波及効果（総括表）'!$U$127,FALSE)</f>
        <v>0</v>
      </c>
      <c r="AL67" s="260">
        <f t="shared" si="72"/>
        <v>0</v>
      </c>
      <c r="AM67" s="261">
        <f t="shared" si="73"/>
        <v>0</v>
      </c>
      <c r="AN67" s="261">
        <f t="shared" si="74"/>
        <v>0</v>
      </c>
      <c r="AO67" s="261">
        <f t="shared" si="75"/>
        <v>0</v>
      </c>
      <c r="AP67" s="261">
        <f t="shared" si="76"/>
        <v>0</v>
      </c>
      <c r="AQ67" s="261">
        <f t="shared" si="77"/>
        <v>0</v>
      </c>
      <c r="AR67" s="261">
        <f t="shared" si="78"/>
        <v>0</v>
      </c>
      <c r="AS67" s="261">
        <f t="shared" si="79"/>
        <v>0</v>
      </c>
      <c r="AT67" s="261">
        <f t="shared" si="80"/>
        <v>0</v>
      </c>
      <c r="AU67" s="261">
        <f>VLOOKUP($E67,'波及効果（総括表）'!$A$9:$AH$125,'波及効果（総括表）'!$AC$127,FALSE)</f>
        <v>0</v>
      </c>
      <c r="AV67" s="260">
        <f t="shared" si="81"/>
        <v>0</v>
      </c>
      <c r="AW67" s="261">
        <f t="shared" si="82"/>
        <v>0</v>
      </c>
      <c r="AX67" s="261">
        <f t="shared" si="83"/>
        <v>0</v>
      </c>
      <c r="AY67" s="261">
        <f t="shared" si="84"/>
        <v>0</v>
      </c>
      <c r="AZ67" s="261">
        <f t="shared" si="85"/>
        <v>0</v>
      </c>
      <c r="BA67" s="261">
        <f t="shared" si="86"/>
        <v>0</v>
      </c>
      <c r="BB67" s="261">
        <f t="shared" si="87"/>
        <v>0</v>
      </c>
      <c r="BC67" s="261">
        <f t="shared" si="88"/>
        <v>0</v>
      </c>
      <c r="BD67" s="261">
        <f t="shared" si="89"/>
        <v>0</v>
      </c>
      <c r="BE67" s="261">
        <f>VLOOKUP($E67,'波及効果（総括表）'!$A$9:$AH$125,'波及効果（総括表）'!$AG$127,FALSE)</f>
        <v>0</v>
      </c>
      <c r="BF67" s="13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496">
        <v>0.59588222511951328</v>
      </c>
      <c r="CB67" s="496">
        <v>2.082427929885557E-2</v>
      </c>
      <c r="CC67" s="496">
        <v>0.22578951180646095</v>
      </c>
      <c r="CD67" s="496">
        <v>2.0353469506011877E-2</v>
      </c>
      <c r="CE67" s="496">
        <v>0.12972620599739243</v>
      </c>
      <c r="CF67" s="496">
        <v>0</v>
      </c>
      <c r="CG67" s="496">
        <v>7.424308271765899E-3</v>
      </c>
      <c r="CH67" s="496">
        <v>0</v>
      </c>
      <c r="CI67" s="496">
        <v>0.40411777488048672</v>
      </c>
      <c r="CJ67" s="496">
        <v>1</v>
      </c>
    </row>
    <row r="68" spans="1:88" s="81" customFormat="1">
      <c r="A68" s="412" t="s">
        <v>428</v>
      </c>
      <c r="B68" s="137" t="s">
        <v>167</v>
      </c>
      <c r="C68" s="412" t="s">
        <v>432</v>
      </c>
      <c r="D68" s="137" t="s">
        <v>643</v>
      </c>
      <c r="E68" s="418" t="s">
        <v>332</v>
      </c>
      <c r="F68" s="102" t="s">
        <v>49</v>
      </c>
      <c r="G68" s="257">
        <f>VLOOKUP($E68,'与件データ（生産者価格表示）（分析年価格）'!$A$8:$I$114,9,FALSE)</f>
        <v>0</v>
      </c>
      <c r="H68" s="236">
        <f t="shared" si="45"/>
        <v>0</v>
      </c>
      <c r="I68" s="258">
        <f t="shared" si="46"/>
        <v>0</v>
      </c>
      <c r="J68" s="258">
        <f t="shared" si="47"/>
        <v>0</v>
      </c>
      <c r="K68" s="258">
        <f t="shared" si="48"/>
        <v>0</v>
      </c>
      <c r="L68" s="258">
        <f t="shared" si="49"/>
        <v>0</v>
      </c>
      <c r="M68" s="258">
        <f t="shared" si="50"/>
        <v>0</v>
      </c>
      <c r="N68" s="258">
        <f t="shared" si="51"/>
        <v>0</v>
      </c>
      <c r="O68" s="258">
        <f t="shared" si="52"/>
        <v>0</v>
      </c>
      <c r="P68" s="258">
        <f t="shared" si="53"/>
        <v>0</v>
      </c>
      <c r="Q68" s="258">
        <f>VLOOKUP($E68,'波及効果（総括表）'!$A$9:$AH$125,'波及効果（総括表）'!$M$127,FALSE)</f>
        <v>0</v>
      </c>
      <c r="R68" s="236">
        <f t="shared" si="54"/>
        <v>0</v>
      </c>
      <c r="S68" s="258">
        <f t="shared" si="55"/>
        <v>0</v>
      </c>
      <c r="T68" s="258">
        <f t="shared" si="56"/>
        <v>0</v>
      </c>
      <c r="U68" s="258">
        <f t="shared" si="57"/>
        <v>0</v>
      </c>
      <c r="V68" s="258">
        <f t="shared" si="58"/>
        <v>0</v>
      </c>
      <c r="W68" s="258">
        <f t="shared" si="59"/>
        <v>0</v>
      </c>
      <c r="X68" s="258">
        <f t="shared" si="60"/>
        <v>0</v>
      </c>
      <c r="Y68" s="258">
        <f t="shared" si="61"/>
        <v>0</v>
      </c>
      <c r="Z68" s="258">
        <f t="shared" si="62"/>
        <v>0</v>
      </c>
      <c r="AA68" s="258">
        <f>VLOOKUP($E68,'波及効果（総括表）'!$A$9:$AH$125,'波及効果（総括表）'!$Q$127,FALSE)</f>
        <v>0</v>
      </c>
      <c r="AB68" s="236">
        <f t="shared" si="63"/>
        <v>0</v>
      </c>
      <c r="AC68" s="258">
        <f t="shared" si="64"/>
        <v>0</v>
      </c>
      <c r="AD68" s="258">
        <f t="shared" si="65"/>
        <v>0</v>
      </c>
      <c r="AE68" s="258">
        <f t="shared" si="66"/>
        <v>0</v>
      </c>
      <c r="AF68" s="258">
        <f t="shared" si="67"/>
        <v>0</v>
      </c>
      <c r="AG68" s="258">
        <f t="shared" si="68"/>
        <v>0</v>
      </c>
      <c r="AH68" s="258">
        <f t="shared" si="69"/>
        <v>0</v>
      </c>
      <c r="AI68" s="258">
        <f t="shared" si="70"/>
        <v>0</v>
      </c>
      <c r="AJ68" s="258">
        <f t="shared" si="71"/>
        <v>0</v>
      </c>
      <c r="AK68" s="258">
        <f>VLOOKUP($E68,'波及効果（総括表）'!$A$9:$AH$125,'波及効果（総括表）'!$U$127,FALSE)</f>
        <v>0</v>
      </c>
      <c r="AL68" s="236">
        <f t="shared" si="72"/>
        <v>0</v>
      </c>
      <c r="AM68" s="258">
        <f t="shared" si="73"/>
        <v>0</v>
      </c>
      <c r="AN68" s="258">
        <f t="shared" si="74"/>
        <v>0</v>
      </c>
      <c r="AO68" s="258">
        <f t="shared" si="75"/>
        <v>0</v>
      </c>
      <c r="AP68" s="258">
        <f t="shared" si="76"/>
        <v>0</v>
      </c>
      <c r="AQ68" s="258">
        <f t="shared" si="77"/>
        <v>0</v>
      </c>
      <c r="AR68" s="258">
        <f t="shared" si="78"/>
        <v>0</v>
      </c>
      <c r="AS68" s="258">
        <f t="shared" si="79"/>
        <v>0</v>
      </c>
      <c r="AT68" s="258">
        <f t="shared" si="80"/>
        <v>0</v>
      </c>
      <c r="AU68" s="258">
        <f>VLOOKUP($E68,'波及効果（総括表）'!$A$9:$AH$125,'波及効果（総括表）'!$AC$127,FALSE)</f>
        <v>0</v>
      </c>
      <c r="AV68" s="236">
        <f t="shared" si="81"/>
        <v>0</v>
      </c>
      <c r="AW68" s="258">
        <f t="shared" si="82"/>
        <v>0</v>
      </c>
      <c r="AX68" s="258">
        <f t="shared" si="83"/>
        <v>0</v>
      </c>
      <c r="AY68" s="258">
        <f t="shared" si="84"/>
        <v>0</v>
      </c>
      <c r="AZ68" s="258">
        <f t="shared" si="85"/>
        <v>0</v>
      </c>
      <c r="BA68" s="258">
        <f t="shared" si="86"/>
        <v>0</v>
      </c>
      <c r="BB68" s="258">
        <f t="shared" si="87"/>
        <v>0</v>
      </c>
      <c r="BC68" s="258">
        <f t="shared" si="88"/>
        <v>0</v>
      </c>
      <c r="BD68" s="258">
        <f t="shared" si="89"/>
        <v>0</v>
      </c>
      <c r="BE68" s="258">
        <f>VLOOKUP($E68,'波及効果（総括表）'!$A$9:$AH$125,'波及効果（総括表）'!$AG$127,FALSE)</f>
        <v>0</v>
      </c>
      <c r="BF68" s="13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496">
        <v>0.66064077322355463</v>
      </c>
      <c r="CB68" s="496">
        <v>8.9493466976910685E-3</v>
      </c>
      <c r="CC68" s="496">
        <v>0.23500984428136745</v>
      </c>
      <c r="CD68" s="496">
        <v>-5.9065688204761055E-3</v>
      </c>
      <c r="CE68" s="496">
        <v>2.0762484338643278E-2</v>
      </c>
      <c r="CF68" s="496">
        <v>0</v>
      </c>
      <c r="CG68" s="496">
        <v>8.0544120279219616E-2</v>
      </c>
      <c r="CH68" s="496">
        <v>0</v>
      </c>
      <c r="CI68" s="496">
        <v>0.33935922677644531</v>
      </c>
      <c r="CJ68" s="496">
        <v>1</v>
      </c>
    </row>
    <row r="69" spans="1:88" s="81" customFormat="1">
      <c r="A69" s="412" t="s">
        <v>447</v>
      </c>
      <c r="B69" s="137" t="s">
        <v>180</v>
      </c>
      <c r="C69" s="412" t="s">
        <v>448</v>
      </c>
      <c r="D69" s="137" t="s">
        <v>180</v>
      </c>
      <c r="E69" s="418" t="s">
        <v>333</v>
      </c>
      <c r="F69" s="102" t="s">
        <v>50</v>
      </c>
      <c r="G69" s="257">
        <f>VLOOKUP($E69,'与件データ（生産者価格表示）（分析年価格）'!$A$8:$I$114,9,FALSE)</f>
        <v>0</v>
      </c>
      <c r="H69" s="236">
        <f t="shared" si="45"/>
        <v>0</v>
      </c>
      <c r="I69" s="258">
        <f t="shared" si="46"/>
        <v>0</v>
      </c>
      <c r="J69" s="258">
        <f t="shared" si="47"/>
        <v>0</v>
      </c>
      <c r="K69" s="258">
        <f t="shared" si="48"/>
        <v>0</v>
      </c>
      <c r="L69" s="258">
        <f t="shared" si="49"/>
        <v>0</v>
      </c>
      <c r="M69" s="258">
        <f t="shared" si="50"/>
        <v>0</v>
      </c>
      <c r="N69" s="258">
        <f t="shared" si="51"/>
        <v>0</v>
      </c>
      <c r="O69" s="258">
        <f t="shared" si="52"/>
        <v>0</v>
      </c>
      <c r="P69" s="258">
        <f t="shared" si="53"/>
        <v>0</v>
      </c>
      <c r="Q69" s="258">
        <f>VLOOKUP($E69,'波及効果（総括表）'!$A$9:$AH$125,'波及効果（総括表）'!$M$127,FALSE)</f>
        <v>0</v>
      </c>
      <c r="R69" s="236">
        <f t="shared" si="54"/>
        <v>0</v>
      </c>
      <c r="S69" s="258">
        <f t="shared" si="55"/>
        <v>0</v>
      </c>
      <c r="T69" s="258">
        <f t="shared" si="56"/>
        <v>0</v>
      </c>
      <c r="U69" s="258">
        <f t="shared" si="57"/>
        <v>0</v>
      </c>
      <c r="V69" s="258">
        <f t="shared" si="58"/>
        <v>0</v>
      </c>
      <c r="W69" s="258">
        <f t="shared" si="59"/>
        <v>0</v>
      </c>
      <c r="X69" s="258">
        <f t="shared" si="60"/>
        <v>0</v>
      </c>
      <c r="Y69" s="258">
        <f t="shared" si="61"/>
        <v>0</v>
      </c>
      <c r="Z69" s="258">
        <f t="shared" si="62"/>
        <v>0</v>
      </c>
      <c r="AA69" s="258">
        <f>VLOOKUP($E69,'波及効果（総括表）'!$A$9:$AH$125,'波及効果（総括表）'!$Q$127,FALSE)</f>
        <v>0</v>
      </c>
      <c r="AB69" s="236">
        <f t="shared" si="63"/>
        <v>0</v>
      </c>
      <c r="AC69" s="258">
        <f t="shared" si="64"/>
        <v>0</v>
      </c>
      <c r="AD69" s="258">
        <f t="shared" si="65"/>
        <v>0</v>
      </c>
      <c r="AE69" s="258">
        <f t="shared" si="66"/>
        <v>0</v>
      </c>
      <c r="AF69" s="258">
        <f t="shared" si="67"/>
        <v>0</v>
      </c>
      <c r="AG69" s="258">
        <f t="shared" si="68"/>
        <v>0</v>
      </c>
      <c r="AH69" s="258">
        <f t="shared" si="69"/>
        <v>0</v>
      </c>
      <c r="AI69" s="258">
        <f t="shared" si="70"/>
        <v>0</v>
      </c>
      <c r="AJ69" s="258">
        <f t="shared" si="71"/>
        <v>0</v>
      </c>
      <c r="AK69" s="258">
        <f>VLOOKUP($E69,'波及効果（総括表）'!$A$9:$AH$125,'波及効果（総括表）'!$U$127,FALSE)</f>
        <v>0</v>
      </c>
      <c r="AL69" s="236">
        <f t="shared" si="72"/>
        <v>0</v>
      </c>
      <c r="AM69" s="258">
        <f t="shared" si="73"/>
        <v>0</v>
      </c>
      <c r="AN69" s="258">
        <f t="shared" si="74"/>
        <v>0</v>
      </c>
      <c r="AO69" s="258">
        <f t="shared" si="75"/>
        <v>0</v>
      </c>
      <c r="AP69" s="258">
        <f t="shared" si="76"/>
        <v>0</v>
      </c>
      <c r="AQ69" s="258">
        <f t="shared" si="77"/>
        <v>0</v>
      </c>
      <c r="AR69" s="258">
        <f t="shared" si="78"/>
        <v>0</v>
      </c>
      <c r="AS69" s="258">
        <f t="shared" si="79"/>
        <v>0</v>
      </c>
      <c r="AT69" s="258">
        <f t="shared" si="80"/>
        <v>0</v>
      </c>
      <c r="AU69" s="258">
        <f>VLOOKUP($E69,'波及効果（総括表）'!$A$9:$AH$125,'波及効果（総括表）'!$AC$127,FALSE)</f>
        <v>0</v>
      </c>
      <c r="AV69" s="236">
        <f t="shared" si="81"/>
        <v>0</v>
      </c>
      <c r="AW69" s="258">
        <f t="shared" si="82"/>
        <v>0</v>
      </c>
      <c r="AX69" s="258">
        <f t="shared" si="83"/>
        <v>0</v>
      </c>
      <c r="AY69" s="258">
        <f t="shared" si="84"/>
        <v>0</v>
      </c>
      <c r="AZ69" s="258">
        <f t="shared" si="85"/>
        <v>0</v>
      </c>
      <c r="BA69" s="258">
        <f t="shared" si="86"/>
        <v>0</v>
      </c>
      <c r="BB69" s="258">
        <f t="shared" si="87"/>
        <v>0</v>
      </c>
      <c r="BC69" s="258">
        <f t="shared" si="88"/>
        <v>0</v>
      </c>
      <c r="BD69" s="258">
        <f t="shared" si="89"/>
        <v>0</v>
      </c>
      <c r="BE69" s="258">
        <f>VLOOKUP($E69,'波及効果（総括表）'!$A$9:$AH$125,'波及効果（総括表）'!$AG$127,FALSE)</f>
        <v>0</v>
      </c>
      <c r="BF69" s="13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496">
        <v>0.52472282400917547</v>
      </c>
      <c r="CB69" s="496">
        <v>2.4021919204791641E-2</v>
      </c>
      <c r="CC69" s="496">
        <v>0.3243430610424366</v>
      </c>
      <c r="CD69" s="496">
        <v>6.2862240346629281E-2</v>
      </c>
      <c r="CE69" s="496">
        <v>2.6662418758761311E-2</v>
      </c>
      <c r="CF69" s="496">
        <v>0</v>
      </c>
      <c r="CG69" s="496">
        <v>3.7400280361921751E-2</v>
      </c>
      <c r="CH69" s="496">
        <v>-1.2743723716069835E-5</v>
      </c>
      <c r="CI69" s="496">
        <v>0.47527717599082453</v>
      </c>
      <c r="CJ69" s="496">
        <v>1</v>
      </c>
    </row>
    <row r="70" spans="1:88" s="81" customFormat="1">
      <c r="A70" s="412" t="s">
        <v>447</v>
      </c>
      <c r="B70" s="137" t="s">
        <v>180</v>
      </c>
      <c r="C70" s="412" t="s">
        <v>448</v>
      </c>
      <c r="D70" s="137" t="s">
        <v>180</v>
      </c>
      <c r="E70" s="418" t="s">
        <v>334</v>
      </c>
      <c r="F70" s="102" t="s">
        <v>51</v>
      </c>
      <c r="G70" s="257">
        <f>VLOOKUP($E70,'与件データ（生産者価格表示）（分析年価格）'!$A$8:$I$114,9,FALSE)</f>
        <v>0</v>
      </c>
      <c r="H70" s="236">
        <f t="shared" si="45"/>
        <v>0</v>
      </c>
      <c r="I70" s="258">
        <f t="shared" si="46"/>
        <v>0</v>
      </c>
      <c r="J70" s="258">
        <f t="shared" si="47"/>
        <v>0</v>
      </c>
      <c r="K70" s="258">
        <f t="shared" si="48"/>
        <v>0</v>
      </c>
      <c r="L70" s="258">
        <f t="shared" si="49"/>
        <v>0</v>
      </c>
      <c r="M70" s="258">
        <f t="shared" si="50"/>
        <v>0</v>
      </c>
      <c r="N70" s="258">
        <f t="shared" si="51"/>
        <v>0</v>
      </c>
      <c r="O70" s="258">
        <f t="shared" si="52"/>
        <v>0</v>
      </c>
      <c r="P70" s="258">
        <f t="shared" si="53"/>
        <v>0</v>
      </c>
      <c r="Q70" s="258">
        <f>VLOOKUP($E70,'波及効果（総括表）'!$A$9:$AH$125,'波及効果（総括表）'!$M$127,FALSE)</f>
        <v>0</v>
      </c>
      <c r="R70" s="236">
        <f t="shared" si="54"/>
        <v>0</v>
      </c>
      <c r="S70" s="258">
        <f t="shared" si="55"/>
        <v>0</v>
      </c>
      <c r="T70" s="258">
        <f t="shared" si="56"/>
        <v>0</v>
      </c>
      <c r="U70" s="258">
        <f t="shared" si="57"/>
        <v>0</v>
      </c>
      <c r="V70" s="258">
        <f t="shared" si="58"/>
        <v>0</v>
      </c>
      <c r="W70" s="258">
        <f t="shared" si="59"/>
        <v>0</v>
      </c>
      <c r="X70" s="258">
        <f t="shared" si="60"/>
        <v>0</v>
      </c>
      <c r="Y70" s="258">
        <f t="shared" si="61"/>
        <v>0</v>
      </c>
      <c r="Z70" s="258">
        <f t="shared" si="62"/>
        <v>0</v>
      </c>
      <c r="AA70" s="258">
        <f>VLOOKUP($E70,'波及効果（総括表）'!$A$9:$AH$125,'波及効果（総括表）'!$Q$127,FALSE)</f>
        <v>0</v>
      </c>
      <c r="AB70" s="236">
        <f t="shared" si="63"/>
        <v>0</v>
      </c>
      <c r="AC70" s="258">
        <f t="shared" si="64"/>
        <v>0</v>
      </c>
      <c r="AD70" s="258">
        <f t="shared" si="65"/>
        <v>0</v>
      </c>
      <c r="AE70" s="258">
        <f t="shared" si="66"/>
        <v>0</v>
      </c>
      <c r="AF70" s="258">
        <f t="shared" si="67"/>
        <v>0</v>
      </c>
      <c r="AG70" s="258">
        <f t="shared" si="68"/>
        <v>0</v>
      </c>
      <c r="AH70" s="258">
        <f t="shared" si="69"/>
        <v>0</v>
      </c>
      <c r="AI70" s="258">
        <f t="shared" si="70"/>
        <v>0</v>
      </c>
      <c r="AJ70" s="258">
        <f t="shared" si="71"/>
        <v>0</v>
      </c>
      <c r="AK70" s="258">
        <f>VLOOKUP($E70,'波及効果（総括表）'!$A$9:$AH$125,'波及効果（総括表）'!$U$127,FALSE)</f>
        <v>0</v>
      </c>
      <c r="AL70" s="236">
        <f t="shared" si="72"/>
        <v>0</v>
      </c>
      <c r="AM70" s="258">
        <f t="shared" si="73"/>
        <v>0</v>
      </c>
      <c r="AN70" s="258">
        <f t="shared" si="74"/>
        <v>0</v>
      </c>
      <c r="AO70" s="258">
        <f t="shared" si="75"/>
        <v>0</v>
      </c>
      <c r="AP70" s="258">
        <f t="shared" si="76"/>
        <v>0</v>
      </c>
      <c r="AQ70" s="258">
        <f t="shared" si="77"/>
        <v>0</v>
      </c>
      <c r="AR70" s="258">
        <f t="shared" si="78"/>
        <v>0</v>
      </c>
      <c r="AS70" s="258">
        <f t="shared" si="79"/>
        <v>0</v>
      </c>
      <c r="AT70" s="258">
        <f t="shared" si="80"/>
        <v>0</v>
      </c>
      <c r="AU70" s="258">
        <f>VLOOKUP($E70,'波及効果（総括表）'!$A$9:$AH$125,'波及効果（総括表）'!$AC$127,FALSE)</f>
        <v>0</v>
      </c>
      <c r="AV70" s="236">
        <f t="shared" si="81"/>
        <v>0</v>
      </c>
      <c r="AW70" s="258">
        <f t="shared" si="82"/>
        <v>0</v>
      </c>
      <c r="AX70" s="258">
        <f t="shared" si="83"/>
        <v>0</v>
      </c>
      <c r="AY70" s="258">
        <f t="shared" si="84"/>
        <v>0</v>
      </c>
      <c r="AZ70" s="258">
        <f t="shared" si="85"/>
        <v>0</v>
      </c>
      <c r="BA70" s="258">
        <f t="shared" si="86"/>
        <v>0</v>
      </c>
      <c r="BB70" s="258">
        <f t="shared" si="87"/>
        <v>0</v>
      </c>
      <c r="BC70" s="258">
        <f t="shared" si="88"/>
        <v>0</v>
      </c>
      <c r="BD70" s="258">
        <f t="shared" si="89"/>
        <v>0</v>
      </c>
      <c r="BE70" s="258">
        <f>VLOOKUP($E70,'波及効果（総括表）'!$A$9:$AH$125,'波及効果（総括表）'!$AG$127,FALSE)</f>
        <v>0</v>
      </c>
      <c r="BF70" s="13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496">
        <v>0.53976315883765091</v>
      </c>
      <c r="CB70" s="496">
        <v>1.5048908954100828E-2</v>
      </c>
      <c r="CC70" s="496">
        <v>0.33826901716292235</v>
      </c>
      <c r="CD70" s="496">
        <v>4.6759109964527569E-2</v>
      </c>
      <c r="CE70" s="496">
        <v>2.5466695331255149E-2</v>
      </c>
      <c r="CF70" s="496">
        <v>0</v>
      </c>
      <c r="CG70" s="496">
        <v>3.4728940485148158E-2</v>
      </c>
      <c r="CH70" s="496">
        <v>-3.5830735605001968E-5</v>
      </c>
      <c r="CI70" s="496">
        <v>0.46023684116234909</v>
      </c>
      <c r="CJ70" s="496">
        <v>1</v>
      </c>
    </row>
    <row r="71" spans="1:88" s="81" customFormat="1">
      <c r="A71" s="412" t="s">
        <v>447</v>
      </c>
      <c r="B71" s="137" t="s">
        <v>180</v>
      </c>
      <c r="C71" s="412" t="s">
        <v>448</v>
      </c>
      <c r="D71" s="137" t="s">
        <v>180</v>
      </c>
      <c r="E71" s="418" t="s">
        <v>335</v>
      </c>
      <c r="F71" s="102" t="s">
        <v>52</v>
      </c>
      <c r="G71" s="257">
        <f>VLOOKUP($E71,'与件データ（生産者価格表示）（分析年価格）'!$A$8:$I$114,9,FALSE)</f>
        <v>0</v>
      </c>
      <c r="H71" s="236">
        <f t="shared" si="45"/>
        <v>0</v>
      </c>
      <c r="I71" s="258">
        <f t="shared" si="46"/>
        <v>0</v>
      </c>
      <c r="J71" s="258">
        <f t="shared" si="47"/>
        <v>0</v>
      </c>
      <c r="K71" s="258">
        <f t="shared" si="48"/>
        <v>0</v>
      </c>
      <c r="L71" s="258">
        <f t="shared" si="49"/>
        <v>0</v>
      </c>
      <c r="M71" s="258">
        <f t="shared" si="50"/>
        <v>0</v>
      </c>
      <c r="N71" s="258">
        <f t="shared" si="51"/>
        <v>0</v>
      </c>
      <c r="O71" s="258">
        <f t="shared" si="52"/>
        <v>0</v>
      </c>
      <c r="P71" s="258">
        <f t="shared" si="53"/>
        <v>0</v>
      </c>
      <c r="Q71" s="258">
        <f>VLOOKUP($E71,'波及効果（総括表）'!$A$9:$AH$125,'波及効果（総括表）'!$M$127,FALSE)</f>
        <v>0</v>
      </c>
      <c r="R71" s="236">
        <f t="shared" si="54"/>
        <v>0</v>
      </c>
      <c r="S71" s="258">
        <f t="shared" si="55"/>
        <v>0</v>
      </c>
      <c r="T71" s="258">
        <f t="shared" si="56"/>
        <v>0</v>
      </c>
      <c r="U71" s="258">
        <f t="shared" si="57"/>
        <v>0</v>
      </c>
      <c r="V71" s="258">
        <f t="shared" si="58"/>
        <v>0</v>
      </c>
      <c r="W71" s="258">
        <f t="shared" si="59"/>
        <v>0</v>
      </c>
      <c r="X71" s="258">
        <f t="shared" si="60"/>
        <v>0</v>
      </c>
      <c r="Y71" s="258">
        <f t="shared" si="61"/>
        <v>0</v>
      </c>
      <c r="Z71" s="258">
        <f t="shared" si="62"/>
        <v>0</v>
      </c>
      <c r="AA71" s="258">
        <f>VLOOKUP($E71,'波及効果（総括表）'!$A$9:$AH$125,'波及効果（総括表）'!$Q$127,FALSE)</f>
        <v>0</v>
      </c>
      <c r="AB71" s="236">
        <f t="shared" si="63"/>
        <v>0</v>
      </c>
      <c r="AC71" s="258">
        <f t="shared" si="64"/>
        <v>0</v>
      </c>
      <c r="AD71" s="258">
        <f t="shared" si="65"/>
        <v>0</v>
      </c>
      <c r="AE71" s="258">
        <f t="shared" si="66"/>
        <v>0</v>
      </c>
      <c r="AF71" s="258">
        <f t="shared" si="67"/>
        <v>0</v>
      </c>
      <c r="AG71" s="258">
        <f t="shared" si="68"/>
        <v>0</v>
      </c>
      <c r="AH71" s="258">
        <f t="shared" si="69"/>
        <v>0</v>
      </c>
      <c r="AI71" s="258">
        <f t="shared" si="70"/>
        <v>0</v>
      </c>
      <c r="AJ71" s="258">
        <f t="shared" si="71"/>
        <v>0</v>
      </c>
      <c r="AK71" s="258">
        <f>VLOOKUP($E71,'波及効果（総括表）'!$A$9:$AH$125,'波及効果（総括表）'!$U$127,FALSE)</f>
        <v>0</v>
      </c>
      <c r="AL71" s="236">
        <f t="shared" si="72"/>
        <v>0</v>
      </c>
      <c r="AM71" s="258">
        <f t="shared" si="73"/>
        <v>0</v>
      </c>
      <c r="AN71" s="258">
        <f t="shared" si="74"/>
        <v>0</v>
      </c>
      <c r="AO71" s="258">
        <f t="shared" si="75"/>
        <v>0</v>
      </c>
      <c r="AP71" s="258">
        <f t="shared" si="76"/>
        <v>0</v>
      </c>
      <c r="AQ71" s="258">
        <f t="shared" si="77"/>
        <v>0</v>
      </c>
      <c r="AR71" s="258">
        <f t="shared" si="78"/>
        <v>0</v>
      </c>
      <c r="AS71" s="258">
        <f t="shared" si="79"/>
        <v>0</v>
      </c>
      <c r="AT71" s="258">
        <f t="shared" si="80"/>
        <v>0</v>
      </c>
      <c r="AU71" s="258">
        <f>VLOOKUP($E71,'波及効果（総括表）'!$A$9:$AH$125,'波及効果（総括表）'!$AC$127,FALSE)</f>
        <v>0</v>
      </c>
      <c r="AV71" s="236">
        <f t="shared" si="81"/>
        <v>0</v>
      </c>
      <c r="AW71" s="258">
        <f t="shared" si="82"/>
        <v>0</v>
      </c>
      <c r="AX71" s="258">
        <f t="shared" si="83"/>
        <v>0</v>
      </c>
      <c r="AY71" s="258">
        <f t="shared" si="84"/>
        <v>0</v>
      </c>
      <c r="AZ71" s="258">
        <f t="shared" si="85"/>
        <v>0</v>
      </c>
      <c r="BA71" s="258">
        <f t="shared" si="86"/>
        <v>0</v>
      </c>
      <c r="BB71" s="258">
        <f t="shared" si="87"/>
        <v>0</v>
      </c>
      <c r="BC71" s="258">
        <f t="shared" si="88"/>
        <v>0</v>
      </c>
      <c r="BD71" s="258">
        <f t="shared" si="89"/>
        <v>0</v>
      </c>
      <c r="BE71" s="258">
        <f>VLOOKUP($E71,'波及効果（総括表）'!$A$9:$AH$125,'波及効果（総括表）'!$AG$127,FALSE)</f>
        <v>0</v>
      </c>
      <c r="BF71" s="13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496">
        <v>0.4977039332621509</v>
      </c>
      <c r="CB71" s="496">
        <v>1.8579766255486976E-2</v>
      </c>
      <c r="CC71" s="496">
        <v>0.31470726957588596</v>
      </c>
      <c r="CD71" s="496">
        <v>6.9781909829827751E-2</v>
      </c>
      <c r="CE71" s="496">
        <v>6.4420080384037778E-2</v>
      </c>
      <c r="CF71" s="496">
        <v>0</v>
      </c>
      <c r="CG71" s="496">
        <v>3.7767187224204336E-2</v>
      </c>
      <c r="CH71" s="496">
        <v>-2.9601465315937047E-3</v>
      </c>
      <c r="CI71" s="496">
        <v>0.5022960667378491</v>
      </c>
      <c r="CJ71" s="496">
        <v>1</v>
      </c>
    </row>
    <row r="72" spans="1:88" s="81" customFormat="1">
      <c r="A72" s="414" t="s">
        <v>447</v>
      </c>
      <c r="B72" s="373" t="s">
        <v>180</v>
      </c>
      <c r="C72" s="414" t="s">
        <v>448</v>
      </c>
      <c r="D72" s="373" t="s">
        <v>180</v>
      </c>
      <c r="E72" s="417" t="s">
        <v>336</v>
      </c>
      <c r="F72" s="374" t="s">
        <v>53</v>
      </c>
      <c r="G72" s="259">
        <f>VLOOKUP($E72,'与件データ（生産者価格表示）（分析年価格）'!$A$8:$I$114,9,FALSE)</f>
        <v>0</v>
      </c>
      <c r="H72" s="260">
        <f t="shared" ref="H72:H103" si="90">Q72*$CA72</f>
        <v>0</v>
      </c>
      <c r="I72" s="261">
        <f t="shared" ref="I72:I103" si="91">Q72*$CB72</f>
        <v>0</v>
      </c>
      <c r="J72" s="261">
        <f t="shared" ref="J72:J103" si="92">Q72*$CC72</f>
        <v>0</v>
      </c>
      <c r="K72" s="261">
        <f t="shared" ref="K72:K103" si="93">Q72*$CD72</f>
        <v>0</v>
      </c>
      <c r="L72" s="261">
        <f t="shared" ref="L72:L103" si="94">Q72*$CE72</f>
        <v>0</v>
      </c>
      <c r="M72" s="261">
        <f t="shared" ref="M72:M103" si="95">Q72*$CF72</f>
        <v>0</v>
      </c>
      <c r="N72" s="261">
        <f t="shared" ref="N72:N103" si="96">Q72*$CG72</f>
        <v>0</v>
      </c>
      <c r="O72" s="261">
        <f t="shared" ref="O72:O103" si="97">Q72*$CH72</f>
        <v>0</v>
      </c>
      <c r="P72" s="261">
        <f t="shared" ref="P72:P103" si="98">Q72*$CI72</f>
        <v>0</v>
      </c>
      <c r="Q72" s="261">
        <f>VLOOKUP($E72,'波及効果（総括表）'!$A$9:$AH$125,'波及効果（総括表）'!$M$127,FALSE)</f>
        <v>0</v>
      </c>
      <c r="R72" s="260">
        <f t="shared" ref="R72:R103" si="99">AA72*$CA72</f>
        <v>0</v>
      </c>
      <c r="S72" s="261">
        <f t="shared" ref="S72:S103" si="100">AA72*$CB72</f>
        <v>0</v>
      </c>
      <c r="T72" s="261">
        <f t="shared" ref="T72:T103" si="101">AA72*$CC72</f>
        <v>0</v>
      </c>
      <c r="U72" s="261">
        <f t="shared" ref="U72:U103" si="102">AA72*$CD72</f>
        <v>0</v>
      </c>
      <c r="V72" s="261">
        <f t="shared" ref="V72:V103" si="103">AA72*$CE72</f>
        <v>0</v>
      </c>
      <c r="W72" s="261">
        <f t="shared" ref="W72:W103" si="104">AA72*$CF72</f>
        <v>0</v>
      </c>
      <c r="X72" s="261">
        <f t="shared" ref="X72:X103" si="105">AA72*$CG72</f>
        <v>0</v>
      </c>
      <c r="Y72" s="261">
        <f t="shared" ref="Y72:Y103" si="106">AA72*$CH72</f>
        <v>0</v>
      </c>
      <c r="Z72" s="261">
        <f t="shared" ref="Z72:Z103" si="107">AA72*$CI72</f>
        <v>0</v>
      </c>
      <c r="AA72" s="261">
        <f>VLOOKUP($E72,'波及効果（総括表）'!$A$9:$AH$125,'波及効果（総括表）'!$Q$127,FALSE)</f>
        <v>0</v>
      </c>
      <c r="AB72" s="260">
        <f t="shared" ref="AB72:AB103" si="108">AK72*$CA72</f>
        <v>0</v>
      </c>
      <c r="AC72" s="261">
        <f t="shared" ref="AC72:AC103" si="109">AK72*$CB72</f>
        <v>0</v>
      </c>
      <c r="AD72" s="261">
        <f t="shared" ref="AD72:AD103" si="110">AK72*$CC72</f>
        <v>0</v>
      </c>
      <c r="AE72" s="261">
        <f t="shared" ref="AE72:AE103" si="111">AK72*$CD72</f>
        <v>0</v>
      </c>
      <c r="AF72" s="261">
        <f t="shared" ref="AF72:AF103" si="112">AK72*$CE72</f>
        <v>0</v>
      </c>
      <c r="AG72" s="261">
        <f t="shared" ref="AG72:AG103" si="113">AK72*$CF72</f>
        <v>0</v>
      </c>
      <c r="AH72" s="261">
        <f t="shared" ref="AH72:AH103" si="114">AK72*$CG72</f>
        <v>0</v>
      </c>
      <c r="AI72" s="261">
        <f t="shared" ref="AI72:AI103" si="115">AK72*$CH72</f>
        <v>0</v>
      </c>
      <c r="AJ72" s="261">
        <f t="shared" ref="AJ72:AJ103" si="116">AK72*$CI72</f>
        <v>0</v>
      </c>
      <c r="AK72" s="261">
        <f>VLOOKUP($E72,'波及効果（総括表）'!$A$9:$AH$125,'波及効果（総括表）'!$U$127,FALSE)</f>
        <v>0</v>
      </c>
      <c r="AL72" s="260">
        <f t="shared" ref="AL72:AL103" si="117">AU72*$CA72</f>
        <v>0</v>
      </c>
      <c r="AM72" s="261">
        <f t="shared" ref="AM72:AM103" si="118">AU72*$CB72</f>
        <v>0</v>
      </c>
      <c r="AN72" s="261">
        <f t="shared" ref="AN72:AN103" si="119">AU72*$CC72</f>
        <v>0</v>
      </c>
      <c r="AO72" s="261">
        <f t="shared" ref="AO72:AO103" si="120">AU72*$CD72</f>
        <v>0</v>
      </c>
      <c r="AP72" s="261">
        <f t="shared" ref="AP72:AP103" si="121">AU72*$CE72</f>
        <v>0</v>
      </c>
      <c r="AQ72" s="261">
        <f t="shared" ref="AQ72:AQ103" si="122">AU72*$CF72</f>
        <v>0</v>
      </c>
      <c r="AR72" s="261">
        <f t="shared" ref="AR72:AR103" si="123">AU72*$CG72</f>
        <v>0</v>
      </c>
      <c r="AS72" s="261">
        <f t="shared" ref="AS72:AS103" si="124">AU72*$CH72</f>
        <v>0</v>
      </c>
      <c r="AT72" s="261">
        <f t="shared" ref="AT72:AT103" si="125">AU72*$CI72</f>
        <v>0</v>
      </c>
      <c r="AU72" s="261">
        <f>VLOOKUP($E72,'波及効果（総括表）'!$A$9:$AH$125,'波及効果（総括表）'!$AC$127,FALSE)</f>
        <v>0</v>
      </c>
      <c r="AV72" s="260">
        <f t="shared" ref="AV72:AV103" si="126">BE72*$CA72</f>
        <v>0</v>
      </c>
      <c r="AW72" s="261">
        <f t="shared" ref="AW72:AW103" si="127">BE72*$CB72</f>
        <v>0</v>
      </c>
      <c r="AX72" s="261">
        <f t="shared" ref="AX72:AX103" si="128">BE72*$CC72</f>
        <v>0</v>
      </c>
      <c r="AY72" s="261">
        <f t="shared" ref="AY72:AY103" si="129">BE72*$CD72</f>
        <v>0</v>
      </c>
      <c r="AZ72" s="261">
        <f t="shared" ref="AZ72:AZ103" si="130">BE72*$CE72</f>
        <v>0</v>
      </c>
      <c r="BA72" s="261">
        <f t="shared" ref="BA72:BA103" si="131">BE72*$CF72</f>
        <v>0</v>
      </c>
      <c r="BB72" s="261">
        <f t="shared" ref="BB72:BB103" si="132">BE72*$CG72</f>
        <v>0</v>
      </c>
      <c r="BC72" s="261">
        <f t="shared" ref="BC72:BC103" si="133">BE72*$CH72</f>
        <v>0</v>
      </c>
      <c r="BD72" s="261">
        <f t="shared" ref="BD72:BD103" si="134">BE72*$CI72</f>
        <v>0</v>
      </c>
      <c r="BE72" s="261">
        <f>VLOOKUP($E72,'波及効果（総括表）'!$A$9:$AH$125,'波及効果（総括表）'!$AG$127,FALSE)</f>
        <v>0</v>
      </c>
      <c r="BF72" s="13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496">
        <v>0.48812671747809405</v>
      </c>
      <c r="CB72" s="496">
        <v>1.0265982267848811E-2</v>
      </c>
      <c r="CC72" s="496">
        <v>0.3338907035827241</v>
      </c>
      <c r="CD72" s="496">
        <v>0.14478664385337273</v>
      </c>
      <c r="CE72" s="496">
        <v>3.2042308290558409E-2</v>
      </c>
      <c r="CF72" s="496">
        <v>0</v>
      </c>
      <c r="CG72" s="496">
        <v>2.626121221548193E-2</v>
      </c>
      <c r="CH72" s="496">
        <v>-3.5373567688080053E-2</v>
      </c>
      <c r="CI72" s="496">
        <v>0.51187328252190589</v>
      </c>
      <c r="CJ72" s="496">
        <v>1</v>
      </c>
    </row>
    <row r="73" spans="1:88" s="81" customFormat="1">
      <c r="A73" s="412" t="s">
        <v>449</v>
      </c>
      <c r="B73" s="137" t="s">
        <v>450</v>
      </c>
      <c r="C73" s="412" t="s">
        <v>451</v>
      </c>
      <c r="D73" s="137" t="s">
        <v>182</v>
      </c>
      <c r="E73" s="418" t="s">
        <v>337</v>
      </c>
      <c r="F73" s="102" t="s">
        <v>54</v>
      </c>
      <c r="G73" s="257">
        <f>VLOOKUP($E73,'与件データ（生産者価格表示）（分析年価格）'!$A$8:$I$114,9,FALSE)</f>
        <v>0</v>
      </c>
      <c r="H73" s="236">
        <f t="shared" si="90"/>
        <v>0</v>
      </c>
      <c r="I73" s="258">
        <f t="shared" si="91"/>
        <v>0</v>
      </c>
      <c r="J73" s="258">
        <f t="shared" si="92"/>
        <v>0</v>
      </c>
      <c r="K73" s="258">
        <f t="shared" si="93"/>
        <v>0</v>
      </c>
      <c r="L73" s="258">
        <f t="shared" si="94"/>
        <v>0</v>
      </c>
      <c r="M73" s="258">
        <f t="shared" si="95"/>
        <v>0</v>
      </c>
      <c r="N73" s="258">
        <f t="shared" si="96"/>
        <v>0</v>
      </c>
      <c r="O73" s="258">
        <f t="shared" si="97"/>
        <v>0</v>
      </c>
      <c r="P73" s="258">
        <f t="shared" si="98"/>
        <v>0</v>
      </c>
      <c r="Q73" s="258">
        <f>VLOOKUP($E73,'波及効果（総括表）'!$A$9:$AH$125,'波及効果（総括表）'!$M$127,FALSE)</f>
        <v>0</v>
      </c>
      <c r="R73" s="236">
        <f t="shared" si="99"/>
        <v>0</v>
      </c>
      <c r="S73" s="258">
        <f t="shared" si="100"/>
        <v>0</v>
      </c>
      <c r="T73" s="258">
        <f t="shared" si="101"/>
        <v>0</v>
      </c>
      <c r="U73" s="258">
        <f t="shared" si="102"/>
        <v>0</v>
      </c>
      <c r="V73" s="258">
        <f t="shared" si="103"/>
        <v>0</v>
      </c>
      <c r="W73" s="258">
        <f t="shared" si="104"/>
        <v>0</v>
      </c>
      <c r="X73" s="258">
        <f t="shared" si="105"/>
        <v>0</v>
      </c>
      <c r="Y73" s="258">
        <f t="shared" si="106"/>
        <v>0</v>
      </c>
      <c r="Z73" s="258">
        <f t="shared" si="107"/>
        <v>0</v>
      </c>
      <c r="AA73" s="258">
        <f>VLOOKUP($E73,'波及効果（総括表）'!$A$9:$AH$125,'波及効果（総括表）'!$Q$127,FALSE)</f>
        <v>0</v>
      </c>
      <c r="AB73" s="236">
        <f t="shared" si="108"/>
        <v>0</v>
      </c>
      <c r="AC73" s="258">
        <f t="shared" si="109"/>
        <v>0</v>
      </c>
      <c r="AD73" s="258">
        <f t="shared" si="110"/>
        <v>0</v>
      </c>
      <c r="AE73" s="258">
        <f t="shared" si="111"/>
        <v>0</v>
      </c>
      <c r="AF73" s="258">
        <f t="shared" si="112"/>
        <v>0</v>
      </c>
      <c r="AG73" s="258">
        <f t="shared" si="113"/>
        <v>0</v>
      </c>
      <c r="AH73" s="258">
        <f t="shared" si="114"/>
        <v>0</v>
      </c>
      <c r="AI73" s="258">
        <f t="shared" si="115"/>
        <v>0</v>
      </c>
      <c r="AJ73" s="258">
        <f t="shared" si="116"/>
        <v>0</v>
      </c>
      <c r="AK73" s="258">
        <f>VLOOKUP($E73,'波及効果（総括表）'!$A$9:$AH$125,'波及効果（総括表）'!$U$127,FALSE)</f>
        <v>0</v>
      </c>
      <c r="AL73" s="236">
        <f t="shared" si="117"/>
        <v>0</v>
      </c>
      <c r="AM73" s="258">
        <f t="shared" si="118"/>
        <v>0</v>
      </c>
      <c r="AN73" s="258">
        <f t="shared" si="119"/>
        <v>0</v>
      </c>
      <c r="AO73" s="258">
        <f t="shared" si="120"/>
        <v>0</v>
      </c>
      <c r="AP73" s="258">
        <f t="shared" si="121"/>
        <v>0</v>
      </c>
      <c r="AQ73" s="258">
        <f t="shared" si="122"/>
        <v>0</v>
      </c>
      <c r="AR73" s="258">
        <f t="shared" si="123"/>
        <v>0</v>
      </c>
      <c r="AS73" s="258">
        <f t="shared" si="124"/>
        <v>0</v>
      </c>
      <c r="AT73" s="258">
        <f t="shared" si="125"/>
        <v>0</v>
      </c>
      <c r="AU73" s="258">
        <f>VLOOKUP($E73,'波及効果（総括表）'!$A$9:$AH$125,'波及効果（総括表）'!$AC$127,FALSE)</f>
        <v>0</v>
      </c>
      <c r="AV73" s="236">
        <f t="shared" si="126"/>
        <v>0</v>
      </c>
      <c r="AW73" s="258">
        <f t="shared" si="127"/>
        <v>0</v>
      </c>
      <c r="AX73" s="258">
        <f t="shared" si="128"/>
        <v>0</v>
      </c>
      <c r="AY73" s="258">
        <f t="shared" si="129"/>
        <v>0</v>
      </c>
      <c r="AZ73" s="258">
        <f t="shared" si="130"/>
        <v>0</v>
      </c>
      <c r="BA73" s="258">
        <f t="shared" si="131"/>
        <v>0</v>
      </c>
      <c r="BB73" s="258">
        <f t="shared" si="132"/>
        <v>0</v>
      </c>
      <c r="BC73" s="258">
        <f t="shared" si="133"/>
        <v>0</v>
      </c>
      <c r="BD73" s="258">
        <f t="shared" si="134"/>
        <v>0</v>
      </c>
      <c r="BE73" s="258">
        <f>VLOOKUP($E73,'波及効果（総括表）'!$A$9:$AH$125,'波及効果（総括表）'!$AG$127,FALSE)</f>
        <v>0</v>
      </c>
      <c r="BF73" s="13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496">
        <v>0.51318789863879888</v>
      </c>
      <c r="CB73" s="496">
        <v>1.8855592234507019E-2</v>
      </c>
      <c r="CC73" s="496">
        <v>0.11919965630312888</v>
      </c>
      <c r="CD73" s="496">
        <v>2.1150576683692393E-3</v>
      </c>
      <c r="CE73" s="496">
        <v>0.29074331792327773</v>
      </c>
      <c r="CF73" s="496">
        <v>0</v>
      </c>
      <c r="CG73" s="496">
        <v>5.6008636485479171E-2</v>
      </c>
      <c r="CH73" s="496">
        <v>-1.1015925356089788E-4</v>
      </c>
      <c r="CI73" s="496">
        <v>0.48681210136120118</v>
      </c>
      <c r="CJ73" s="496">
        <v>1</v>
      </c>
    </row>
    <row r="74" spans="1:88" s="81" customFormat="1">
      <c r="A74" s="412" t="s">
        <v>449</v>
      </c>
      <c r="B74" s="137" t="s">
        <v>450</v>
      </c>
      <c r="C74" s="412" t="s">
        <v>451</v>
      </c>
      <c r="D74" s="137" t="s">
        <v>182</v>
      </c>
      <c r="E74" s="418" t="s">
        <v>338</v>
      </c>
      <c r="F74" s="102" t="s">
        <v>55</v>
      </c>
      <c r="G74" s="257">
        <f>VLOOKUP($E74,'与件データ（生産者価格表示）（分析年価格）'!$A$8:$I$114,9,FALSE)</f>
        <v>0</v>
      </c>
      <c r="H74" s="236">
        <f t="shared" si="90"/>
        <v>0</v>
      </c>
      <c r="I74" s="258">
        <f t="shared" si="91"/>
        <v>0</v>
      </c>
      <c r="J74" s="258">
        <f t="shared" si="92"/>
        <v>0</v>
      </c>
      <c r="K74" s="258">
        <f t="shared" si="93"/>
        <v>0</v>
      </c>
      <c r="L74" s="258">
        <f t="shared" si="94"/>
        <v>0</v>
      </c>
      <c r="M74" s="258">
        <f t="shared" si="95"/>
        <v>0</v>
      </c>
      <c r="N74" s="258">
        <f t="shared" si="96"/>
        <v>0</v>
      </c>
      <c r="O74" s="258">
        <f t="shared" si="97"/>
        <v>0</v>
      </c>
      <c r="P74" s="258">
        <f t="shared" si="98"/>
        <v>0</v>
      </c>
      <c r="Q74" s="258">
        <f>VLOOKUP($E74,'波及効果（総括表）'!$A$9:$AH$125,'波及効果（総括表）'!$M$127,FALSE)</f>
        <v>0</v>
      </c>
      <c r="R74" s="236">
        <f t="shared" si="99"/>
        <v>0</v>
      </c>
      <c r="S74" s="258">
        <f t="shared" si="100"/>
        <v>0</v>
      </c>
      <c r="T74" s="258">
        <f t="shared" si="101"/>
        <v>0</v>
      </c>
      <c r="U74" s="258">
        <f t="shared" si="102"/>
        <v>0</v>
      </c>
      <c r="V74" s="258">
        <f t="shared" si="103"/>
        <v>0</v>
      </c>
      <c r="W74" s="258">
        <f t="shared" si="104"/>
        <v>0</v>
      </c>
      <c r="X74" s="258">
        <f t="shared" si="105"/>
        <v>0</v>
      </c>
      <c r="Y74" s="258">
        <f t="shared" si="106"/>
        <v>0</v>
      </c>
      <c r="Z74" s="258">
        <f t="shared" si="107"/>
        <v>0</v>
      </c>
      <c r="AA74" s="258">
        <f>VLOOKUP($E74,'波及効果（総括表）'!$A$9:$AH$125,'波及効果（総括表）'!$Q$127,FALSE)</f>
        <v>0</v>
      </c>
      <c r="AB74" s="236">
        <f t="shared" si="108"/>
        <v>0</v>
      </c>
      <c r="AC74" s="258">
        <f t="shared" si="109"/>
        <v>0</v>
      </c>
      <c r="AD74" s="258">
        <f t="shared" si="110"/>
        <v>0</v>
      </c>
      <c r="AE74" s="258">
        <f t="shared" si="111"/>
        <v>0</v>
      </c>
      <c r="AF74" s="258">
        <f t="shared" si="112"/>
        <v>0</v>
      </c>
      <c r="AG74" s="258">
        <f t="shared" si="113"/>
        <v>0</v>
      </c>
      <c r="AH74" s="258">
        <f t="shared" si="114"/>
        <v>0</v>
      </c>
      <c r="AI74" s="258">
        <f t="shared" si="115"/>
        <v>0</v>
      </c>
      <c r="AJ74" s="258">
        <f t="shared" si="116"/>
        <v>0</v>
      </c>
      <c r="AK74" s="258">
        <f>VLOOKUP($E74,'波及効果（総括表）'!$A$9:$AH$125,'波及効果（総括表）'!$U$127,FALSE)</f>
        <v>0</v>
      </c>
      <c r="AL74" s="236">
        <f t="shared" si="117"/>
        <v>0</v>
      </c>
      <c r="AM74" s="258">
        <f t="shared" si="118"/>
        <v>0</v>
      </c>
      <c r="AN74" s="258">
        <f t="shared" si="119"/>
        <v>0</v>
      </c>
      <c r="AO74" s="258">
        <f t="shared" si="120"/>
        <v>0</v>
      </c>
      <c r="AP74" s="258">
        <f t="shared" si="121"/>
        <v>0</v>
      </c>
      <c r="AQ74" s="258">
        <f t="shared" si="122"/>
        <v>0</v>
      </c>
      <c r="AR74" s="258">
        <f t="shared" si="123"/>
        <v>0</v>
      </c>
      <c r="AS74" s="258">
        <f t="shared" si="124"/>
        <v>0</v>
      </c>
      <c r="AT74" s="258">
        <f t="shared" si="125"/>
        <v>0</v>
      </c>
      <c r="AU74" s="258">
        <f>VLOOKUP($E74,'波及効果（総括表）'!$A$9:$AH$125,'波及効果（総括表）'!$AC$127,FALSE)</f>
        <v>0</v>
      </c>
      <c r="AV74" s="236">
        <f t="shared" si="126"/>
        <v>0</v>
      </c>
      <c r="AW74" s="258">
        <f t="shared" si="127"/>
        <v>0</v>
      </c>
      <c r="AX74" s="258">
        <f t="shared" si="128"/>
        <v>0</v>
      </c>
      <c r="AY74" s="258">
        <f t="shared" si="129"/>
        <v>0</v>
      </c>
      <c r="AZ74" s="258">
        <f t="shared" si="130"/>
        <v>0</v>
      </c>
      <c r="BA74" s="258">
        <f t="shared" si="131"/>
        <v>0</v>
      </c>
      <c r="BB74" s="258">
        <f t="shared" si="132"/>
        <v>0</v>
      </c>
      <c r="BC74" s="258">
        <f t="shared" si="133"/>
        <v>0</v>
      </c>
      <c r="BD74" s="258">
        <f t="shared" si="134"/>
        <v>0</v>
      </c>
      <c r="BE74" s="258">
        <f>VLOOKUP($E74,'波及効果（総括表）'!$A$9:$AH$125,'波及効果（総括表）'!$AG$127,FALSE)</f>
        <v>0</v>
      </c>
      <c r="BF74" s="13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496">
        <v>0.67467088867387925</v>
      </c>
      <c r="CB74" s="496">
        <v>1.2020992758084851E-2</v>
      </c>
      <c r="CC74" s="496">
        <v>8.8808748937168322E-2</v>
      </c>
      <c r="CD74" s="496">
        <v>4.6354120854956458E-2</v>
      </c>
      <c r="CE74" s="496">
        <v>0.15873574339578386</v>
      </c>
      <c r="CF74" s="496">
        <v>0</v>
      </c>
      <c r="CG74" s="496">
        <v>2.1197994546574016E-2</v>
      </c>
      <c r="CH74" s="496">
        <v>-1.7884891664467705E-3</v>
      </c>
      <c r="CI74" s="496">
        <v>0.32532911132612075</v>
      </c>
      <c r="CJ74" s="496">
        <v>1</v>
      </c>
    </row>
    <row r="75" spans="1:88" s="81" customFormat="1">
      <c r="A75" s="412" t="s">
        <v>449</v>
      </c>
      <c r="B75" s="137" t="s">
        <v>450</v>
      </c>
      <c r="C75" s="412" t="s">
        <v>452</v>
      </c>
      <c r="D75" s="137" t="s">
        <v>56</v>
      </c>
      <c r="E75" s="418" t="s">
        <v>339</v>
      </c>
      <c r="F75" s="102" t="s">
        <v>56</v>
      </c>
      <c r="G75" s="257">
        <f>VLOOKUP($E75,'与件データ（生産者価格表示）（分析年価格）'!$A$8:$I$114,9,FALSE)</f>
        <v>0</v>
      </c>
      <c r="H75" s="236">
        <f t="shared" si="90"/>
        <v>0</v>
      </c>
      <c r="I75" s="258">
        <f t="shared" si="91"/>
        <v>0</v>
      </c>
      <c r="J75" s="258">
        <f t="shared" si="92"/>
        <v>0</v>
      </c>
      <c r="K75" s="258">
        <f t="shared" si="93"/>
        <v>0</v>
      </c>
      <c r="L75" s="258">
        <f t="shared" si="94"/>
        <v>0</v>
      </c>
      <c r="M75" s="258">
        <f t="shared" si="95"/>
        <v>0</v>
      </c>
      <c r="N75" s="258">
        <f t="shared" si="96"/>
        <v>0</v>
      </c>
      <c r="O75" s="258">
        <f t="shared" si="97"/>
        <v>0</v>
      </c>
      <c r="P75" s="258">
        <f t="shared" si="98"/>
        <v>0</v>
      </c>
      <c r="Q75" s="258">
        <f>VLOOKUP($E75,'波及効果（総括表）'!$A$9:$AH$125,'波及効果（総括表）'!$M$127,FALSE)</f>
        <v>0</v>
      </c>
      <c r="R75" s="236">
        <f t="shared" si="99"/>
        <v>0</v>
      </c>
      <c r="S75" s="258">
        <f t="shared" si="100"/>
        <v>0</v>
      </c>
      <c r="T75" s="258">
        <f t="shared" si="101"/>
        <v>0</v>
      </c>
      <c r="U75" s="258">
        <f t="shared" si="102"/>
        <v>0</v>
      </c>
      <c r="V75" s="258">
        <f t="shared" si="103"/>
        <v>0</v>
      </c>
      <c r="W75" s="258">
        <f t="shared" si="104"/>
        <v>0</v>
      </c>
      <c r="X75" s="258">
        <f t="shared" si="105"/>
        <v>0</v>
      </c>
      <c r="Y75" s="258">
        <f t="shared" si="106"/>
        <v>0</v>
      </c>
      <c r="Z75" s="258">
        <f t="shared" si="107"/>
        <v>0</v>
      </c>
      <c r="AA75" s="258">
        <f>VLOOKUP($E75,'波及効果（総括表）'!$A$9:$AH$125,'波及効果（総括表）'!$Q$127,FALSE)</f>
        <v>0</v>
      </c>
      <c r="AB75" s="236">
        <f t="shared" si="108"/>
        <v>0</v>
      </c>
      <c r="AC75" s="258">
        <f t="shared" si="109"/>
        <v>0</v>
      </c>
      <c r="AD75" s="258">
        <f t="shared" si="110"/>
        <v>0</v>
      </c>
      <c r="AE75" s="258">
        <f t="shared" si="111"/>
        <v>0</v>
      </c>
      <c r="AF75" s="258">
        <f t="shared" si="112"/>
        <v>0</v>
      </c>
      <c r="AG75" s="258">
        <f t="shared" si="113"/>
        <v>0</v>
      </c>
      <c r="AH75" s="258">
        <f t="shared" si="114"/>
        <v>0</v>
      </c>
      <c r="AI75" s="258">
        <f t="shared" si="115"/>
        <v>0</v>
      </c>
      <c r="AJ75" s="258">
        <f t="shared" si="116"/>
        <v>0</v>
      </c>
      <c r="AK75" s="258">
        <f>VLOOKUP($E75,'波及効果（総括表）'!$A$9:$AH$125,'波及効果（総括表）'!$U$127,FALSE)</f>
        <v>0</v>
      </c>
      <c r="AL75" s="236">
        <f t="shared" si="117"/>
        <v>0</v>
      </c>
      <c r="AM75" s="258">
        <f t="shared" si="118"/>
        <v>0</v>
      </c>
      <c r="AN75" s="258">
        <f t="shared" si="119"/>
        <v>0</v>
      </c>
      <c r="AO75" s="258">
        <f t="shared" si="120"/>
        <v>0</v>
      </c>
      <c r="AP75" s="258">
        <f t="shared" si="121"/>
        <v>0</v>
      </c>
      <c r="AQ75" s="258">
        <f t="shared" si="122"/>
        <v>0</v>
      </c>
      <c r="AR75" s="258">
        <f t="shared" si="123"/>
        <v>0</v>
      </c>
      <c r="AS75" s="258">
        <f t="shared" si="124"/>
        <v>0</v>
      </c>
      <c r="AT75" s="258">
        <f t="shared" si="125"/>
        <v>0</v>
      </c>
      <c r="AU75" s="258">
        <f>VLOOKUP($E75,'波及効果（総括表）'!$A$9:$AH$125,'波及効果（総括表）'!$AC$127,FALSE)</f>
        <v>0</v>
      </c>
      <c r="AV75" s="236">
        <f t="shared" si="126"/>
        <v>0</v>
      </c>
      <c r="AW75" s="258">
        <f t="shared" si="127"/>
        <v>0</v>
      </c>
      <c r="AX75" s="258">
        <f t="shared" si="128"/>
        <v>0</v>
      </c>
      <c r="AY75" s="258">
        <f t="shared" si="129"/>
        <v>0</v>
      </c>
      <c r="AZ75" s="258">
        <f t="shared" si="130"/>
        <v>0</v>
      </c>
      <c r="BA75" s="258">
        <f t="shared" si="131"/>
        <v>0</v>
      </c>
      <c r="BB75" s="258">
        <f t="shared" si="132"/>
        <v>0</v>
      </c>
      <c r="BC75" s="258">
        <f t="shared" si="133"/>
        <v>0</v>
      </c>
      <c r="BD75" s="258">
        <f t="shared" si="134"/>
        <v>0</v>
      </c>
      <c r="BE75" s="258">
        <f>VLOOKUP($E75,'波及効果（総括表）'!$A$9:$AH$125,'波及効果（総括表）'!$AG$127,FALSE)</f>
        <v>0</v>
      </c>
      <c r="BF75" s="13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496">
        <v>0.49263279324629017</v>
      </c>
      <c r="CB75" s="496">
        <v>1.4175100064670617E-2</v>
      </c>
      <c r="CC75" s="496">
        <v>0.14323667697900827</v>
      </c>
      <c r="CD75" s="496">
        <v>0.13243493611591772</v>
      </c>
      <c r="CE75" s="496">
        <v>0.1924038243056648</v>
      </c>
      <c r="CF75" s="496">
        <v>2.3333857689685912E-2</v>
      </c>
      <c r="CG75" s="496">
        <v>4.4867425235523395E-2</v>
      </c>
      <c r="CH75" s="496">
        <v>-4.3084613636760874E-2</v>
      </c>
      <c r="CI75" s="496">
        <v>0.50736720675370983</v>
      </c>
      <c r="CJ75" s="496">
        <v>1</v>
      </c>
    </row>
    <row r="76" spans="1:88" s="81" customFormat="1">
      <c r="A76" s="412" t="s">
        <v>464</v>
      </c>
      <c r="B76" s="137" t="s">
        <v>185</v>
      </c>
      <c r="C76" s="412" t="s">
        <v>453</v>
      </c>
      <c r="D76" s="137" t="s">
        <v>57</v>
      </c>
      <c r="E76" s="418" t="s">
        <v>340</v>
      </c>
      <c r="F76" s="102" t="s">
        <v>57</v>
      </c>
      <c r="G76" s="257">
        <f>VLOOKUP($E76,'与件データ（生産者価格表示）（分析年価格）'!$A$8:$I$114,9,FALSE)</f>
        <v>0</v>
      </c>
      <c r="H76" s="236">
        <f t="shared" si="90"/>
        <v>0</v>
      </c>
      <c r="I76" s="258">
        <f t="shared" si="91"/>
        <v>0</v>
      </c>
      <c r="J76" s="258">
        <f t="shared" si="92"/>
        <v>0</v>
      </c>
      <c r="K76" s="258">
        <f t="shared" si="93"/>
        <v>0</v>
      </c>
      <c r="L76" s="258">
        <f t="shared" si="94"/>
        <v>0</v>
      </c>
      <c r="M76" s="258">
        <f t="shared" si="95"/>
        <v>0</v>
      </c>
      <c r="N76" s="258">
        <f t="shared" si="96"/>
        <v>0</v>
      </c>
      <c r="O76" s="258">
        <f t="shared" si="97"/>
        <v>0</v>
      </c>
      <c r="P76" s="258">
        <f t="shared" si="98"/>
        <v>0</v>
      </c>
      <c r="Q76" s="258">
        <f>VLOOKUP($E76,'波及効果（総括表）'!$A$9:$AH$125,'波及効果（総括表）'!$M$127,FALSE)</f>
        <v>0</v>
      </c>
      <c r="R76" s="236">
        <f t="shared" si="99"/>
        <v>0</v>
      </c>
      <c r="S76" s="258">
        <f t="shared" si="100"/>
        <v>0</v>
      </c>
      <c r="T76" s="258">
        <f t="shared" si="101"/>
        <v>0</v>
      </c>
      <c r="U76" s="258">
        <f t="shared" si="102"/>
        <v>0</v>
      </c>
      <c r="V76" s="258">
        <f t="shared" si="103"/>
        <v>0</v>
      </c>
      <c r="W76" s="258">
        <f t="shared" si="104"/>
        <v>0</v>
      </c>
      <c r="X76" s="258">
        <f t="shared" si="105"/>
        <v>0</v>
      </c>
      <c r="Y76" s="258">
        <f t="shared" si="106"/>
        <v>0</v>
      </c>
      <c r="Z76" s="258">
        <f t="shared" si="107"/>
        <v>0</v>
      </c>
      <c r="AA76" s="258">
        <f>VLOOKUP($E76,'波及効果（総括表）'!$A$9:$AH$125,'波及効果（総括表）'!$Q$127,FALSE)</f>
        <v>0</v>
      </c>
      <c r="AB76" s="236">
        <f t="shared" si="108"/>
        <v>0</v>
      </c>
      <c r="AC76" s="258">
        <f t="shared" si="109"/>
        <v>0</v>
      </c>
      <c r="AD76" s="258">
        <f t="shared" si="110"/>
        <v>0</v>
      </c>
      <c r="AE76" s="258">
        <f t="shared" si="111"/>
        <v>0</v>
      </c>
      <c r="AF76" s="258">
        <f t="shared" si="112"/>
        <v>0</v>
      </c>
      <c r="AG76" s="258">
        <f t="shared" si="113"/>
        <v>0</v>
      </c>
      <c r="AH76" s="258">
        <f t="shared" si="114"/>
        <v>0</v>
      </c>
      <c r="AI76" s="258">
        <f t="shared" si="115"/>
        <v>0</v>
      </c>
      <c r="AJ76" s="258">
        <f t="shared" si="116"/>
        <v>0</v>
      </c>
      <c r="AK76" s="258">
        <f>VLOOKUP($E76,'波及効果（総括表）'!$A$9:$AH$125,'波及効果（総括表）'!$U$127,FALSE)</f>
        <v>0</v>
      </c>
      <c r="AL76" s="236">
        <f t="shared" si="117"/>
        <v>0</v>
      </c>
      <c r="AM76" s="258">
        <f t="shared" si="118"/>
        <v>0</v>
      </c>
      <c r="AN76" s="258">
        <f t="shared" si="119"/>
        <v>0</v>
      </c>
      <c r="AO76" s="258">
        <f t="shared" si="120"/>
        <v>0</v>
      </c>
      <c r="AP76" s="258">
        <f t="shared" si="121"/>
        <v>0</v>
      </c>
      <c r="AQ76" s="258">
        <f t="shared" si="122"/>
        <v>0</v>
      </c>
      <c r="AR76" s="258">
        <f t="shared" si="123"/>
        <v>0</v>
      </c>
      <c r="AS76" s="258">
        <f t="shared" si="124"/>
        <v>0</v>
      </c>
      <c r="AT76" s="258">
        <f t="shared" si="125"/>
        <v>0</v>
      </c>
      <c r="AU76" s="258">
        <f>VLOOKUP($E76,'波及効果（総括表）'!$A$9:$AH$125,'波及効果（総括表）'!$AC$127,FALSE)</f>
        <v>0</v>
      </c>
      <c r="AV76" s="236">
        <f t="shared" si="126"/>
        <v>0</v>
      </c>
      <c r="AW76" s="258">
        <f t="shared" si="127"/>
        <v>0</v>
      </c>
      <c r="AX76" s="258">
        <f t="shared" si="128"/>
        <v>0</v>
      </c>
      <c r="AY76" s="258">
        <f t="shared" si="129"/>
        <v>0</v>
      </c>
      <c r="AZ76" s="258">
        <f t="shared" si="130"/>
        <v>0</v>
      </c>
      <c r="BA76" s="258">
        <f t="shared" si="131"/>
        <v>0</v>
      </c>
      <c r="BB76" s="258">
        <f t="shared" si="132"/>
        <v>0</v>
      </c>
      <c r="BC76" s="258">
        <f t="shared" si="133"/>
        <v>0</v>
      </c>
      <c r="BD76" s="258">
        <f t="shared" si="134"/>
        <v>0</v>
      </c>
      <c r="BE76" s="258">
        <f>VLOOKUP($E76,'波及効果（総括表）'!$A$9:$AH$125,'波及効果（総括表）'!$AG$127,FALSE)</f>
        <v>0</v>
      </c>
      <c r="BF76" s="13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496">
        <v>0.32495412608589652</v>
      </c>
      <c r="CB76" s="496">
        <v>2.5265940383159463E-2</v>
      </c>
      <c r="CC76" s="496">
        <v>0.47756348564756002</v>
      </c>
      <c r="CD76" s="496">
        <v>7.3026138507140931E-2</v>
      </c>
      <c r="CE76" s="496">
        <v>4.8581437425414792E-2</v>
      </c>
      <c r="CF76" s="496">
        <v>3.2721253416483811E-2</v>
      </c>
      <c r="CG76" s="496">
        <v>1.7887618534344483E-2</v>
      </c>
      <c r="CH76" s="496">
        <v>0</v>
      </c>
      <c r="CI76" s="496">
        <v>0.67504587391410353</v>
      </c>
      <c r="CJ76" s="496">
        <v>1</v>
      </c>
    </row>
    <row r="77" spans="1:88" s="81" customFormat="1">
      <c r="A77" s="414" t="s">
        <v>427</v>
      </c>
      <c r="B77" s="373" t="s">
        <v>58</v>
      </c>
      <c r="C77" s="414" t="s">
        <v>454</v>
      </c>
      <c r="D77" s="373" t="s">
        <v>58</v>
      </c>
      <c r="E77" s="417" t="s">
        <v>341</v>
      </c>
      <c r="F77" s="374" t="s">
        <v>58</v>
      </c>
      <c r="G77" s="259">
        <f>VLOOKUP($E77,'与件データ（生産者価格表示）（分析年価格）'!$A$8:$I$114,9,FALSE)</f>
        <v>0</v>
      </c>
      <c r="H77" s="260">
        <f t="shared" si="90"/>
        <v>0</v>
      </c>
      <c r="I77" s="261">
        <f t="shared" si="91"/>
        <v>0</v>
      </c>
      <c r="J77" s="261">
        <f t="shared" si="92"/>
        <v>0</v>
      </c>
      <c r="K77" s="261">
        <f t="shared" si="93"/>
        <v>0</v>
      </c>
      <c r="L77" s="261">
        <f t="shared" si="94"/>
        <v>0</v>
      </c>
      <c r="M77" s="261">
        <f t="shared" si="95"/>
        <v>0</v>
      </c>
      <c r="N77" s="261">
        <f t="shared" si="96"/>
        <v>0</v>
      </c>
      <c r="O77" s="261">
        <f t="shared" si="97"/>
        <v>0</v>
      </c>
      <c r="P77" s="261">
        <f t="shared" si="98"/>
        <v>0</v>
      </c>
      <c r="Q77" s="261">
        <f>VLOOKUP($E77,'波及効果（総括表）'!$A$9:$AH$125,'波及効果（総括表）'!$M$127,FALSE)</f>
        <v>0</v>
      </c>
      <c r="R77" s="260">
        <f t="shared" si="99"/>
        <v>0</v>
      </c>
      <c r="S77" s="261">
        <f t="shared" si="100"/>
        <v>0</v>
      </c>
      <c r="T77" s="261">
        <f t="shared" si="101"/>
        <v>0</v>
      </c>
      <c r="U77" s="261">
        <f t="shared" si="102"/>
        <v>0</v>
      </c>
      <c r="V77" s="261">
        <f t="shared" si="103"/>
        <v>0</v>
      </c>
      <c r="W77" s="261">
        <f t="shared" si="104"/>
        <v>0</v>
      </c>
      <c r="X77" s="261">
        <f t="shared" si="105"/>
        <v>0</v>
      </c>
      <c r="Y77" s="261">
        <f t="shared" si="106"/>
        <v>0</v>
      </c>
      <c r="Z77" s="261">
        <f t="shared" si="107"/>
        <v>0</v>
      </c>
      <c r="AA77" s="261">
        <f>VLOOKUP($E77,'波及効果（総括表）'!$A$9:$AH$125,'波及効果（総括表）'!$Q$127,FALSE)</f>
        <v>0</v>
      </c>
      <c r="AB77" s="260">
        <f t="shared" si="108"/>
        <v>0</v>
      </c>
      <c r="AC77" s="261">
        <f t="shared" si="109"/>
        <v>0</v>
      </c>
      <c r="AD77" s="261">
        <f t="shared" si="110"/>
        <v>0</v>
      </c>
      <c r="AE77" s="261">
        <f t="shared" si="111"/>
        <v>0</v>
      </c>
      <c r="AF77" s="261">
        <f t="shared" si="112"/>
        <v>0</v>
      </c>
      <c r="AG77" s="261">
        <f t="shared" si="113"/>
        <v>0</v>
      </c>
      <c r="AH77" s="261">
        <f t="shared" si="114"/>
        <v>0</v>
      </c>
      <c r="AI77" s="261">
        <f t="shared" si="115"/>
        <v>0</v>
      </c>
      <c r="AJ77" s="261">
        <f t="shared" si="116"/>
        <v>0</v>
      </c>
      <c r="AK77" s="261">
        <f>VLOOKUP($E77,'波及効果（総括表）'!$A$9:$AH$125,'波及効果（総括表）'!$U$127,FALSE)</f>
        <v>0</v>
      </c>
      <c r="AL77" s="260">
        <f t="shared" si="117"/>
        <v>0</v>
      </c>
      <c r="AM77" s="261">
        <f t="shared" si="118"/>
        <v>0</v>
      </c>
      <c r="AN77" s="261">
        <f t="shared" si="119"/>
        <v>0</v>
      </c>
      <c r="AO77" s="261">
        <f t="shared" si="120"/>
        <v>0</v>
      </c>
      <c r="AP77" s="261">
        <f t="shared" si="121"/>
        <v>0</v>
      </c>
      <c r="AQ77" s="261">
        <f t="shared" si="122"/>
        <v>0</v>
      </c>
      <c r="AR77" s="261">
        <f t="shared" si="123"/>
        <v>0</v>
      </c>
      <c r="AS77" s="261">
        <f t="shared" si="124"/>
        <v>0</v>
      </c>
      <c r="AT77" s="261">
        <f t="shared" si="125"/>
        <v>0</v>
      </c>
      <c r="AU77" s="261">
        <f>VLOOKUP($E77,'波及効果（総括表）'!$A$9:$AH$125,'波及効果（総括表）'!$AC$127,FALSE)</f>
        <v>0</v>
      </c>
      <c r="AV77" s="260">
        <f t="shared" si="126"/>
        <v>0</v>
      </c>
      <c r="AW77" s="261">
        <f t="shared" si="127"/>
        <v>0</v>
      </c>
      <c r="AX77" s="261">
        <f t="shared" si="128"/>
        <v>0</v>
      </c>
      <c r="AY77" s="261">
        <f t="shared" si="129"/>
        <v>0</v>
      </c>
      <c r="AZ77" s="261">
        <f t="shared" si="130"/>
        <v>0</v>
      </c>
      <c r="BA77" s="261">
        <f t="shared" si="131"/>
        <v>0</v>
      </c>
      <c r="BB77" s="261">
        <f t="shared" si="132"/>
        <v>0</v>
      </c>
      <c r="BC77" s="261">
        <f t="shared" si="133"/>
        <v>0</v>
      </c>
      <c r="BD77" s="261">
        <f t="shared" si="134"/>
        <v>0</v>
      </c>
      <c r="BE77" s="261">
        <f>VLOOKUP($E77,'波及効果（総括表）'!$A$9:$AH$125,'波及効果（総括表）'!$AG$127,FALSE)</f>
        <v>0</v>
      </c>
      <c r="BF77" s="13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496">
        <v>0.28673036897422155</v>
      </c>
      <c r="CB77" s="496">
        <v>2.2477640758483762E-2</v>
      </c>
      <c r="CC77" s="496">
        <v>0.39440465313815515</v>
      </c>
      <c r="CD77" s="496">
        <v>0.16682501167215202</v>
      </c>
      <c r="CE77" s="496">
        <v>8.8784092510552873E-2</v>
      </c>
      <c r="CF77" s="496">
        <v>0</v>
      </c>
      <c r="CG77" s="496">
        <v>4.1263334295227314E-2</v>
      </c>
      <c r="CH77" s="496">
        <v>-4.8510134879266325E-4</v>
      </c>
      <c r="CI77" s="496">
        <v>0.71326963102577845</v>
      </c>
      <c r="CJ77" s="496">
        <v>1</v>
      </c>
    </row>
    <row r="78" spans="1:88" s="81" customFormat="1">
      <c r="A78" s="412" t="s">
        <v>455</v>
      </c>
      <c r="B78" s="137" t="s">
        <v>59</v>
      </c>
      <c r="C78" s="412" t="s">
        <v>456</v>
      </c>
      <c r="D78" s="137" t="s">
        <v>59</v>
      </c>
      <c r="E78" s="418" t="s">
        <v>342</v>
      </c>
      <c r="F78" s="102" t="s">
        <v>59</v>
      </c>
      <c r="G78" s="257">
        <f>VLOOKUP($E78,'与件データ（生産者価格表示）（分析年価格）'!$A$8:$I$114,9,FALSE)</f>
        <v>0</v>
      </c>
      <c r="H78" s="236">
        <f t="shared" si="90"/>
        <v>0</v>
      </c>
      <c r="I78" s="258">
        <f t="shared" si="91"/>
        <v>0</v>
      </c>
      <c r="J78" s="258">
        <f t="shared" si="92"/>
        <v>0</v>
      </c>
      <c r="K78" s="258">
        <f t="shared" si="93"/>
        <v>0</v>
      </c>
      <c r="L78" s="258">
        <f t="shared" si="94"/>
        <v>0</v>
      </c>
      <c r="M78" s="258">
        <f t="shared" si="95"/>
        <v>0</v>
      </c>
      <c r="N78" s="258">
        <f t="shared" si="96"/>
        <v>0</v>
      </c>
      <c r="O78" s="258">
        <f t="shared" si="97"/>
        <v>0</v>
      </c>
      <c r="P78" s="258">
        <f t="shared" si="98"/>
        <v>0</v>
      </c>
      <c r="Q78" s="258">
        <f>VLOOKUP($E78,'波及効果（総括表）'!$A$9:$AH$125,'波及効果（総括表）'!$M$127,FALSE)</f>
        <v>0</v>
      </c>
      <c r="R78" s="236">
        <f t="shared" si="99"/>
        <v>0</v>
      </c>
      <c r="S78" s="258">
        <f t="shared" si="100"/>
        <v>0</v>
      </c>
      <c r="T78" s="258">
        <f t="shared" si="101"/>
        <v>0</v>
      </c>
      <c r="U78" s="258">
        <f t="shared" si="102"/>
        <v>0</v>
      </c>
      <c r="V78" s="258">
        <f t="shared" si="103"/>
        <v>0</v>
      </c>
      <c r="W78" s="258">
        <f t="shared" si="104"/>
        <v>0</v>
      </c>
      <c r="X78" s="258">
        <f t="shared" si="105"/>
        <v>0</v>
      </c>
      <c r="Y78" s="258">
        <f t="shared" si="106"/>
        <v>0</v>
      </c>
      <c r="Z78" s="258">
        <f t="shared" si="107"/>
        <v>0</v>
      </c>
      <c r="AA78" s="258">
        <f>VLOOKUP($E78,'波及効果（総括表）'!$A$9:$AH$125,'波及効果（総括表）'!$Q$127,FALSE)</f>
        <v>0</v>
      </c>
      <c r="AB78" s="236">
        <f t="shared" si="108"/>
        <v>0</v>
      </c>
      <c r="AC78" s="258">
        <f t="shared" si="109"/>
        <v>0</v>
      </c>
      <c r="AD78" s="258">
        <f t="shared" si="110"/>
        <v>0</v>
      </c>
      <c r="AE78" s="258">
        <f t="shared" si="111"/>
        <v>0</v>
      </c>
      <c r="AF78" s="258">
        <f t="shared" si="112"/>
        <v>0</v>
      </c>
      <c r="AG78" s="258">
        <f t="shared" si="113"/>
        <v>0</v>
      </c>
      <c r="AH78" s="258">
        <f t="shared" si="114"/>
        <v>0</v>
      </c>
      <c r="AI78" s="258">
        <f t="shared" si="115"/>
        <v>0</v>
      </c>
      <c r="AJ78" s="258">
        <f t="shared" si="116"/>
        <v>0</v>
      </c>
      <c r="AK78" s="258">
        <f>VLOOKUP($E78,'波及効果（総括表）'!$A$9:$AH$125,'波及効果（総括表）'!$U$127,FALSE)</f>
        <v>0</v>
      </c>
      <c r="AL78" s="236">
        <f t="shared" si="117"/>
        <v>0</v>
      </c>
      <c r="AM78" s="258">
        <f t="shared" si="118"/>
        <v>0</v>
      </c>
      <c r="AN78" s="258">
        <f t="shared" si="119"/>
        <v>0</v>
      </c>
      <c r="AO78" s="258">
        <f t="shared" si="120"/>
        <v>0</v>
      </c>
      <c r="AP78" s="258">
        <f t="shared" si="121"/>
        <v>0</v>
      </c>
      <c r="AQ78" s="258">
        <f t="shared" si="122"/>
        <v>0</v>
      </c>
      <c r="AR78" s="258">
        <f t="shared" si="123"/>
        <v>0</v>
      </c>
      <c r="AS78" s="258">
        <f t="shared" si="124"/>
        <v>0</v>
      </c>
      <c r="AT78" s="258">
        <f t="shared" si="125"/>
        <v>0</v>
      </c>
      <c r="AU78" s="258">
        <f>VLOOKUP($E78,'波及効果（総括表）'!$A$9:$AH$125,'波及効果（総括表）'!$AC$127,FALSE)</f>
        <v>0</v>
      </c>
      <c r="AV78" s="236">
        <f t="shared" si="126"/>
        <v>0</v>
      </c>
      <c r="AW78" s="258">
        <f t="shared" si="127"/>
        <v>0</v>
      </c>
      <c r="AX78" s="258">
        <f t="shared" si="128"/>
        <v>0</v>
      </c>
      <c r="AY78" s="258">
        <f t="shared" si="129"/>
        <v>0</v>
      </c>
      <c r="AZ78" s="258">
        <f t="shared" si="130"/>
        <v>0</v>
      </c>
      <c r="BA78" s="258">
        <f t="shared" si="131"/>
        <v>0</v>
      </c>
      <c r="BB78" s="258">
        <f t="shared" si="132"/>
        <v>0</v>
      </c>
      <c r="BC78" s="258">
        <f t="shared" si="133"/>
        <v>0</v>
      </c>
      <c r="BD78" s="258">
        <f t="shared" si="134"/>
        <v>0</v>
      </c>
      <c r="BE78" s="258">
        <f>VLOOKUP($E78,'波及効果（総括表）'!$A$9:$AH$125,'波及効果（総括表）'!$AG$127,FALSE)</f>
        <v>0</v>
      </c>
      <c r="BF78" s="13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496">
        <v>0.30512332272172799</v>
      </c>
      <c r="CB78" s="496">
        <v>3.0189149385617804E-2</v>
      </c>
      <c r="CC78" s="496">
        <v>0.30657374073963883</v>
      </c>
      <c r="CD78" s="496">
        <v>0.28111704501502482</v>
      </c>
      <c r="CE78" s="496">
        <v>7.1963047811728298E-2</v>
      </c>
      <c r="CF78" s="496">
        <v>0</v>
      </c>
      <c r="CG78" s="496">
        <v>2.0839531700931242E-2</v>
      </c>
      <c r="CH78" s="496">
        <v>-1.5805837374669007E-2</v>
      </c>
      <c r="CI78" s="496">
        <v>0.69487667727827196</v>
      </c>
      <c r="CJ78" s="496">
        <v>1</v>
      </c>
    </row>
    <row r="79" spans="1:88" s="81" customFormat="1">
      <c r="A79" s="412" t="s">
        <v>457</v>
      </c>
      <c r="B79" s="137" t="s">
        <v>183</v>
      </c>
      <c r="C79" s="412" t="s">
        <v>458</v>
      </c>
      <c r="D79" s="137" t="s">
        <v>183</v>
      </c>
      <c r="E79" s="418" t="s">
        <v>343</v>
      </c>
      <c r="F79" s="102" t="s">
        <v>60</v>
      </c>
      <c r="G79" s="257">
        <f>VLOOKUP($E79,'与件データ（生産者価格表示）（分析年価格）'!$A$8:$I$114,9,FALSE)</f>
        <v>0</v>
      </c>
      <c r="H79" s="236">
        <f t="shared" si="90"/>
        <v>0</v>
      </c>
      <c r="I79" s="258">
        <f t="shared" si="91"/>
        <v>0</v>
      </c>
      <c r="J79" s="258">
        <f t="shared" si="92"/>
        <v>0</v>
      </c>
      <c r="K79" s="258">
        <f t="shared" si="93"/>
        <v>0</v>
      </c>
      <c r="L79" s="258">
        <f t="shared" si="94"/>
        <v>0</v>
      </c>
      <c r="M79" s="258">
        <f t="shared" si="95"/>
        <v>0</v>
      </c>
      <c r="N79" s="258">
        <f t="shared" si="96"/>
        <v>0</v>
      </c>
      <c r="O79" s="258">
        <f t="shared" si="97"/>
        <v>0</v>
      </c>
      <c r="P79" s="258">
        <f t="shared" si="98"/>
        <v>0</v>
      </c>
      <c r="Q79" s="258">
        <f>VLOOKUP($E79,'波及効果（総括表）'!$A$9:$AH$125,'波及効果（総括表）'!$M$127,FALSE)</f>
        <v>0</v>
      </c>
      <c r="R79" s="236">
        <f t="shared" si="99"/>
        <v>0</v>
      </c>
      <c r="S79" s="258">
        <f t="shared" si="100"/>
        <v>0</v>
      </c>
      <c r="T79" s="258">
        <f t="shared" si="101"/>
        <v>0</v>
      </c>
      <c r="U79" s="258">
        <f t="shared" si="102"/>
        <v>0</v>
      </c>
      <c r="V79" s="258">
        <f t="shared" si="103"/>
        <v>0</v>
      </c>
      <c r="W79" s="258">
        <f t="shared" si="104"/>
        <v>0</v>
      </c>
      <c r="X79" s="258">
        <f t="shared" si="105"/>
        <v>0</v>
      </c>
      <c r="Y79" s="258">
        <f t="shared" si="106"/>
        <v>0</v>
      </c>
      <c r="Z79" s="258">
        <f t="shared" si="107"/>
        <v>0</v>
      </c>
      <c r="AA79" s="258">
        <f>VLOOKUP($E79,'波及効果（総括表）'!$A$9:$AH$125,'波及効果（総括表）'!$Q$127,FALSE)</f>
        <v>0</v>
      </c>
      <c r="AB79" s="236">
        <f t="shared" si="108"/>
        <v>0</v>
      </c>
      <c r="AC79" s="258">
        <f t="shared" si="109"/>
        <v>0</v>
      </c>
      <c r="AD79" s="258">
        <f t="shared" si="110"/>
        <v>0</v>
      </c>
      <c r="AE79" s="258">
        <f t="shared" si="111"/>
        <v>0</v>
      </c>
      <c r="AF79" s="258">
        <f t="shared" si="112"/>
        <v>0</v>
      </c>
      <c r="AG79" s="258">
        <f t="shared" si="113"/>
        <v>0</v>
      </c>
      <c r="AH79" s="258">
        <f t="shared" si="114"/>
        <v>0</v>
      </c>
      <c r="AI79" s="258">
        <f t="shared" si="115"/>
        <v>0</v>
      </c>
      <c r="AJ79" s="258">
        <f t="shared" si="116"/>
        <v>0</v>
      </c>
      <c r="AK79" s="258">
        <f>VLOOKUP($E79,'波及効果（総括表）'!$A$9:$AH$125,'波及効果（総括表）'!$U$127,FALSE)</f>
        <v>0</v>
      </c>
      <c r="AL79" s="236">
        <f t="shared" si="117"/>
        <v>0</v>
      </c>
      <c r="AM79" s="258">
        <f t="shared" si="118"/>
        <v>0</v>
      </c>
      <c r="AN79" s="258">
        <f t="shared" si="119"/>
        <v>0</v>
      </c>
      <c r="AO79" s="258">
        <f t="shared" si="120"/>
        <v>0</v>
      </c>
      <c r="AP79" s="258">
        <f t="shared" si="121"/>
        <v>0</v>
      </c>
      <c r="AQ79" s="258">
        <f t="shared" si="122"/>
        <v>0</v>
      </c>
      <c r="AR79" s="258">
        <f t="shared" si="123"/>
        <v>0</v>
      </c>
      <c r="AS79" s="258">
        <f t="shared" si="124"/>
        <v>0</v>
      </c>
      <c r="AT79" s="258">
        <f t="shared" si="125"/>
        <v>0</v>
      </c>
      <c r="AU79" s="258">
        <f>VLOOKUP($E79,'波及効果（総括表）'!$A$9:$AH$125,'波及効果（総括表）'!$AC$127,FALSE)</f>
        <v>0</v>
      </c>
      <c r="AV79" s="236">
        <f t="shared" si="126"/>
        <v>0</v>
      </c>
      <c r="AW79" s="258">
        <f t="shared" si="127"/>
        <v>0</v>
      </c>
      <c r="AX79" s="258">
        <f t="shared" si="128"/>
        <v>0</v>
      </c>
      <c r="AY79" s="258">
        <f t="shared" si="129"/>
        <v>0</v>
      </c>
      <c r="AZ79" s="258">
        <f t="shared" si="130"/>
        <v>0</v>
      </c>
      <c r="BA79" s="258">
        <f t="shared" si="131"/>
        <v>0</v>
      </c>
      <c r="BB79" s="258">
        <f t="shared" si="132"/>
        <v>0</v>
      </c>
      <c r="BC79" s="258">
        <f t="shared" si="133"/>
        <v>0</v>
      </c>
      <c r="BD79" s="258">
        <f t="shared" si="134"/>
        <v>0</v>
      </c>
      <c r="BE79" s="258">
        <f>VLOOKUP($E79,'波及効果（総括表）'!$A$9:$AH$125,'波及効果（総括表）'!$AG$127,FALSE)</f>
        <v>0</v>
      </c>
      <c r="BF79" s="13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496">
        <v>0.28457476778441376</v>
      </c>
      <c r="CB79" s="496">
        <v>9.3610650525604074E-3</v>
      </c>
      <c r="CC79" s="496">
        <v>0.13676169931904891</v>
      </c>
      <c r="CD79" s="496">
        <v>0.18411436114554322</v>
      </c>
      <c r="CE79" s="496">
        <v>0.30235515703729937</v>
      </c>
      <c r="CF79" s="496">
        <v>0</v>
      </c>
      <c r="CG79" s="496">
        <v>8.2840998728247392E-2</v>
      </c>
      <c r="CH79" s="496">
        <v>-8.0490671131215892E-6</v>
      </c>
      <c r="CI79" s="496">
        <v>0.71542523221558618</v>
      </c>
      <c r="CJ79" s="496">
        <v>1</v>
      </c>
    </row>
    <row r="80" spans="1:88" s="81" customFormat="1">
      <c r="A80" s="412" t="s">
        <v>457</v>
      </c>
      <c r="B80" s="137" t="s">
        <v>183</v>
      </c>
      <c r="C80" s="412" t="s">
        <v>458</v>
      </c>
      <c r="D80" s="137" t="s">
        <v>183</v>
      </c>
      <c r="E80" s="418" t="s">
        <v>344</v>
      </c>
      <c r="F80" s="102" t="s">
        <v>61</v>
      </c>
      <c r="G80" s="257">
        <f>VLOOKUP($E80,'与件データ（生産者価格表示）（分析年価格）'!$A$8:$I$114,9,FALSE)</f>
        <v>0</v>
      </c>
      <c r="H80" s="236">
        <f t="shared" si="90"/>
        <v>0</v>
      </c>
      <c r="I80" s="258">
        <f t="shared" si="91"/>
        <v>0</v>
      </c>
      <c r="J80" s="258">
        <f t="shared" si="92"/>
        <v>0</v>
      </c>
      <c r="K80" s="258">
        <f t="shared" si="93"/>
        <v>0</v>
      </c>
      <c r="L80" s="258">
        <f t="shared" si="94"/>
        <v>0</v>
      </c>
      <c r="M80" s="258">
        <f t="shared" si="95"/>
        <v>0</v>
      </c>
      <c r="N80" s="258">
        <f t="shared" si="96"/>
        <v>0</v>
      </c>
      <c r="O80" s="258">
        <f t="shared" si="97"/>
        <v>0</v>
      </c>
      <c r="P80" s="258">
        <f t="shared" si="98"/>
        <v>0</v>
      </c>
      <c r="Q80" s="258">
        <f>VLOOKUP($E80,'波及効果（総括表）'!$A$9:$AH$125,'波及効果（総括表）'!$M$127,FALSE)</f>
        <v>0</v>
      </c>
      <c r="R80" s="236">
        <f t="shared" si="99"/>
        <v>0</v>
      </c>
      <c r="S80" s="258">
        <f t="shared" si="100"/>
        <v>0</v>
      </c>
      <c r="T80" s="258">
        <f t="shared" si="101"/>
        <v>0</v>
      </c>
      <c r="U80" s="258">
        <f t="shared" si="102"/>
        <v>0</v>
      </c>
      <c r="V80" s="258">
        <f t="shared" si="103"/>
        <v>0</v>
      </c>
      <c r="W80" s="258">
        <f t="shared" si="104"/>
        <v>0</v>
      </c>
      <c r="X80" s="258">
        <f t="shared" si="105"/>
        <v>0</v>
      </c>
      <c r="Y80" s="258">
        <f t="shared" si="106"/>
        <v>0</v>
      </c>
      <c r="Z80" s="258">
        <f t="shared" si="107"/>
        <v>0</v>
      </c>
      <c r="AA80" s="258">
        <f>VLOOKUP($E80,'波及効果（総括表）'!$A$9:$AH$125,'波及効果（総括表）'!$Q$127,FALSE)</f>
        <v>0</v>
      </c>
      <c r="AB80" s="236">
        <f t="shared" si="108"/>
        <v>0</v>
      </c>
      <c r="AC80" s="258">
        <f t="shared" si="109"/>
        <v>0</v>
      </c>
      <c r="AD80" s="258">
        <f t="shared" si="110"/>
        <v>0</v>
      </c>
      <c r="AE80" s="258">
        <f t="shared" si="111"/>
        <v>0</v>
      </c>
      <c r="AF80" s="258">
        <f t="shared" si="112"/>
        <v>0</v>
      </c>
      <c r="AG80" s="258">
        <f t="shared" si="113"/>
        <v>0</v>
      </c>
      <c r="AH80" s="258">
        <f t="shared" si="114"/>
        <v>0</v>
      </c>
      <c r="AI80" s="258">
        <f t="shared" si="115"/>
        <v>0</v>
      </c>
      <c r="AJ80" s="258">
        <f t="shared" si="116"/>
        <v>0</v>
      </c>
      <c r="AK80" s="258">
        <f>VLOOKUP($E80,'波及効果（総括表）'!$A$9:$AH$125,'波及効果（総括表）'!$U$127,FALSE)</f>
        <v>0</v>
      </c>
      <c r="AL80" s="236">
        <f t="shared" si="117"/>
        <v>0</v>
      </c>
      <c r="AM80" s="258">
        <f t="shared" si="118"/>
        <v>0</v>
      </c>
      <c r="AN80" s="258">
        <f t="shared" si="119"/>
        <v>0</v>
      </c>
      <c r="AO80" s="258">
        <f t="shared" si="120"/>
        <v>0</v>
      </c>
      <c r="AP80" s="258">
        <f t="shared" si="121"/>
        <v>0</v>
      </c>
      <c r="AQ80" s="258">
        <f t="shared" si="122"/>
        <v>0</v>
      </c>
      <c r="AR80" s="258">
        <f t="shared" si="123"/>
        <v>0</v>
      </c>
      <c r="AS80" s="258">
        <f t="shared" si="124"/>
        <v>0</v>
      </c>
      <c r="AT80" s="258">
        <f t="shared" si="125"/>
        <v>0</v>
      </c>
      <c r="AU80" s="258">
        <f>VLOOKUP($E80,'波及効果（総括表）'!$A$9:$AH$125,'波及効果（総括表）'!$AC$127,FALSE)</f>
        <v>0</v>
      </c>
      <c r="AV80" s="236">
        <f t="shared" si="126"/>
        <v>0</v>
      </c>
      <c r="AW80" s="258">
        <f t="shared" si="127"/>
        <v>0</v>
      </c>
      <c r="AX80" s="258">
        <f t="shared" si="128"/>
        <v>0</v>
      </c>
      <c r="AY80" s="258">
        <f t="shared" si="129"/>
        <v>0</v>
      </c>
      <c r="AZ80" s="258">
        <f t="shared" si="130"/>
        <v>0</v>
      </c>
      <c r="BA80" s="258">
        <f t="shared" si="131"/>
        <v>0</v>
      </c>
      <c r="BB80" s="258">
        <f t="shared" si="132"/>
        <v>0</v>
      </c>
      <c r="BC80" s="258">
        <f t="shared" si="133"/>
        <v>0</v>
      </c>
      <c r="BD80" s="258">
        <f t="shared" si="134"/>
        <v>0</v>
      </c>
      <c r="BE80" s="258">
        <f>VLOOKUP($E80,'波及効果（総括表）'!$A$9:$AH$125,'波及効果（総括表）'!$AG$127,FALSE)</f>
        <v>0</v>
      </c>
      <c r="BF80" s="13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496">
        <v>0.25185974681341627</v>
      </c>
      <c r="CB80" s="496">
        <v>1.0060033932222561E-2</v>
      </c>
      <c r="CC80" s="496">
        <v>0.15417409840344543</v>
      </c>
      <c r="CD80" s="496">
        <v>0.2758733197024405</v>
      </c>
      <c r="CE80" s="496">
        <v>0.27133814764867098</v>
      </c>
      <c r="CF80" s="496">
        <v>0</v>
      </c>
      <c r="CG80" s="496">
        <v>3.8326010353678164E-2</v>
      </c>
      <c r="CH80" s="496">
        <v>-1.6313568538739289E-3</v>
      </c>
      <c r="CI80" s="496">
        <v>0.74814025318658373</v>
      </c>
      <c r="CJ80" s="496">
        <v>1</v>
      </c>
    </row>
    <row r="81" spans="1:88" s="81" customFormat="1">
      <c r="A81" s="412" t="s">
        <v>457</v>
      </c>
      <c r="B81" s="137" t="s">
        <v>183</v>
      </c>
      <c r="C81" s="412" t="s">
        <v>458</v>
      </c>
      <c r="D81" s="137" t="s">
        <v>183</v>
      </c>
      <c r="E81" s="418" t="s">
        <v>345</v>
      </c>
      <c r="F81" s="102" t="s">
        <v>62</v>
      </c>
      <c r="G81" s="257">
        <f>VLOOKUP($E81,'与件データ（生産者価格表示）（分析年価格）'!$A$8:$I$114,9,FALSE)</f>
        <v>0</v>
      </c>
      <c r="H81" s="236">
        <f t="shared" si="90"/>
        <v>0</v>
      </c>
      <c r="I81" s="258">
        <f t="shared" si="91"/>
        <v>0</v>
      </c>
      <c r="J81" s="258">
        <f t="shared" si="92"/>
        <v>0</v>
      </c>
      <c r="K81" s="258">
        <f t="shared" si="93"/>
        <v>0</v>
      </c>
      <c r="L81" s="258">
        <f t="shared" si="94"/>
        <v>0</v>
      </c>
      <c r="M81" s="258">
        <f t="shared" si="95"/>
        <v>0</v>
      </c>
      <c r="N81" s="258">
        <f t="shared" si="96"/>
        <v>0</v>
      </c>
      <c r="O81" s="258">
        <f t="shared" si="97"/>
        <v>0</v>
      </c>
      <c r="P81" s="258">
        <f t="shared" si="98"/>
        <v>0</v>
      </c>
      <c r="Q81" s="258">
        <f>VLOOKUP($E81,'波及効果（総括表）'!$A$9:$AH$125,'波及効果（総括表）'!$M$127,FALSE)</f>
        <v>0</v>
      </c>
      <c r="R81" s="236">
        <f t="shared" si="99"/>
        <v>0</v>
      </c>
      <c r="S81" s="258">
        <f t="shared" si="100"/>
        <v>0</v>
      </c>
      <c r="T81" s="258">
        <f t="shared" si="101"/>
        <v>0</v>
      </c>
      <c r="U81" s="258">
        <f t="shared" si="102"/>
        <v>0</v>
      </c>
      <c r="V81" s="258">
        <f t="shared" si="103"/>
        <v>0</v>
      </c>
      <c r="W81" s="258">
        <f t="shared" si="104"/>
        <v>0</v>
      </c>
      <c r="X81" s="258">
        <f t="shared" si="105"/>
        <v>0</v>
      </c>
      <c r="Y81" s="258">
        <f t="shared" si="106"/>
        <v>0</v>
      </c>
      <c r="Z81" s="258">
        <f t="shared" si="107"/>
        <v>0</v>
      </c>
      <c r="AA81" s="258">
        <f>VLOOKUP($E81,'波及効果（総括表）'!$A$9:$AH$125,'波及効果（総括表）'!$Q$127,FALSE)</f>
        <v>0</v>
      </c>
      <c r="AB81" s="236">
        <f t="shared" si="108"/>
        <v>0</v>
      </c>
      <c r="AC81" s="258">
        <f t="shared" si="109"/>
        <v>0</v>
      </c>
      <c r="AD81" s="258">
        <f t="shared" si="110"/>
        <v>0</v>
      </c>
      <c r="AE81" s="258">
        <f t="shared" si="111"/>
        <v>0</v>
      </c>
      <c r="AF81" s="258">
        <f t="shared" si="112"/>
        <v>0</v>
      </c>
      <c r="AG81" s="258">
        <f t="shared" si="113"/>
        <v>0</v>
      </c>
      <c r="AH81" s="258">
        <f t="shared" si="114"/>
        <v>0</v>
      </c>
      <c r="AI81" s="258">
        <f t="shared" si="115"/>
        <v>0</v>
      </c>
      <c r="AJ81" s="258">
        <f t="shared" si="116"/>
        <v>0</v>
      </c>
      <c r="AK81" s="258">
        <f>VLOOKUP($E81,'波及効果（総括表）'!$A$9:$AH$125,'波及効果（総括表）'!$U$127,FALSE)</f>
        <v>0</v>
      </c>
      <c r="AL81" s="236">
        <f t="shared" si="117"/>
        <v>0</v>
      </c>
      <c r="AM81" s="258">
        <f t="shared" si="118"/>
        <v>0</v>
      </c>
      <c r="AN81" s="258">
        <f t="shared" si="119"/>
        <v>0</v>
      </c>
      <c r="AO81" s="258">
        <f t="shared" si="120"/>
        <v>0</v>
      </c>
      <c r="AP81" s="258">
        <f t="shared" si="121"/>
        <v>0</v>
      </c>
      <c r="AQ81" s="258">
        <f t="shared" si="122"/>
        <v>0</v>
      </c>
      <c r="AR81" s="258">
        <f t="shared" si="123"/>
        <v>0</v>
      </c>
      <c r="AS81" s="258">
        <f t="shared" si="124"/>
        <v>0</v>
      </c>
      <c r="AT81" s="258">
        <f t="shared" si="125"/>
        <v>0</v>
      </c>
      <c r="AU81" s="258">
        <f>VLOOKUP($E81,'波及効果（総括表）'!$A$9:$AH$125,'波及効果（総括表）'!$AC$127,FALSE)</f>
        <v>0</v>
      </c>
      <c r="AV81" s="236">
        <f t="shared" si="126"/>
        <v>0</v>
      </c>
      <c r="AW81" s="258">
        <f t="shared" si="127"/>
        <v>0</v>
      </c>
      <c r="AX81" s="258">
        <f t="shared" si="128"/>
        <v>0</v>
      </c>
      <c r="AY81" s="258">
        <f t="shared" si="129"/>
        <v>0</v>
      </c>
      <c r="AZ81" s="258">
        <f t="shared" si="130"/>
        <v>0</v>
      </c>
      <c r="BA81" s="258">
        <f t="shared" si="131"/>
        <v>0</v>
      </c>
      <c r="BB81" s="258">
        <f t="shared" si="132"/>
        <v>0</v>
      </c>
      <c r="BC81" s="258">
        <f t="shared" si="133"/>
        <v>0</v>
      </c>
      <c r="BD81" s="258">
        <f t="shared" si="134"/>
        <v>0</v>
      </c>
      <c r="BE81" s="258">
        <f>VLOOKUP($E81,'波及効果（総括表）'!$A$9:$AH$125,'波及効果（総括表）'!$AG$127,FALSE)</f>
        <v>0</v>
      </c>
      <c r="BF81" s="13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496">
        <v>8.1791097806020424E-2</v>
      </c>
      <c r="CB81" s="496">
        <v>0</v>
      </c>
      <c r="CC81" s="496">
        <v>0</v>
      </c>
      <c r="CD81" s="496">
        <v>0.5146705429613323</v>
      </c>
      <c r="CE81" s="496">
        <v>0.3603777706824407</v>
      </c>
      <c r="CF81" s="496">
        <v>0</v>
      </c>
      <c r="CG81" s="496">
        <v>4.3160588550206581E-2</v>
      </c>
      <c r="CH81" s="496">
        <v>0</v>
      </c>
      <c r="CI81" s="496">
        <v>0.91820890219397955</v>
      </c>
      <c r="CJ81" s="496">
        <v>1</v>
      </c>
    </row>
    <row r="82" spans="1:88" s="81" customFormat="1">
      <c r="A82" s="414" t="s">
        <v>459</v>
      </c>
      <c r="B82" s="373" t="s">
        <v>423</v>
      </c>
      <c r="C82" s="414" t="s">
        <v>460</v>
      </c>
      <c r="D82" s="373" t="s">
        <v>423</v>
      </c>
      <c r="E82" s="417" t="s">
        <v>346</v>
      </c>
      <c r="F82" s="374" t="s">
        <v>63</v>
      </c>
      <c r="G82" s="259">
        <f>VLOOKUP($E82,'与件データ（生産者価格表示）（分析年価格）'!$A$8:$I$114,9,FALSE)</f>
        <v>0</v>
      </c>
      <c r="H82" s="260">
        <f t="shared" si="90"/>
        <v>0</v>
      </c>
      <c r="I82" s="261">
        <f t="shared" si="91"/>
        <v>0</v>
      </c>
      <c r="J82" s="261">
        <f t="shared" si="92"/>
        <v>0</v>
      </c>
      <c r="K82" s="261">
        <f t="shared" si="93"/>
        <v>0</v>
      </c>
      <c r="L82" s="261">
        <f t="shared" si="94"/>
        <v>0</v>
      </c>
      <c r="M82" s="261">
        <f t="shared" si="95"/>
        <v>0</v>
      </c>
      <c r="N82" s="261">
        <f t="shared" si="96"/>
        <v>0</v>
      </c>
      <c r="O82" s="261">
        <f t="shared" si="97"/>
        <v>0</v>
      </c>
      <c r="P82" s="261">
        <f t="shared" si="98"/>
        <v>0</v>
      </c>
      <c r="Q82" s="261">
        <f>VLOOKUP($E82,'波及効果（総括表）'!$A$9:$AH$125,'波及効果（総括表）'!$M$127,FALSE)</f>
        <v>0</v>
      </c>
      <c r="R82" s="260">
        <f t="shared" si="99"/>
        <v>0</v>
      </c>
      <c r="S82" s="261">
        <f t="shared" si="100"/>
        <v>0</v>
      </c>
      <c r="T82" s="261">
        <f t="shared" si="101"/>
        <v>0</v>
      </c>
      <c r="U82" s="261">
        <f t="shared" si="102"/>
        <v>0</v>
      </c>
      <c r="V82" s="261">
        <f t="shared" si="103"/>
        <v>0</v>
      </c>
      <c r="W82" s="261">
        <f t="shared" si="104"/>
        <v>0</v>
      </c>
      <c r="X82" s="261">
        <f t="shared" si="105"/>
        <v>0</v>
      </c>
      <c r="Y82" s="261">
        <f t="shared" si="106"/>
        <v>0</v>
      </c>
      <c r="Z82" s="261">
        <f t="shared" si="107"/>
        <v>0</v>
      </c>
      <c r="AA82" s="261">
        <f>VLOOKUP($E82,'波及効果（総括表）'!$A$9:$AH$125,'波及効果（総括表）'!$Q$127,FALSE)</f>
        <v>0</v>
      </c>
      <c r="AB82" s="260">
        <f t="shared" si="108"/>
        <v>0</v>
      </c>
      <c r="AC82" s="261">
        <f t="shared" si="109"/>
        <v>0</v>
      </c>
      <c r="AD82" s="261">
        <f t="shared" si="110"/>
        <v>0</v>
      </c>
      <c r="AE82" s="261">
        <f t="shared" si="111"/>
        <v>0</v>
      </c>
      <c r="AF82" s="261">
        <f t="shared" si="112"/>
        <v>0</v>
      </c>
      <c r="AG82" s="261">
        <f t="shared" si="113"/>
        <v>0</v>
      </c>
      <c r="AH82" s="261">
        <f t="shared" si="114"/>
        <v>0</v>
      </c>
      <c r="AI82" s="261">
        <f t="shared" si="115"/>
        <v>0</v>
      </c>
      <c r="AJ82" s="261">
        <f t="shared" si="116"/>
        <v>0</v>
      </c>
      <c r="AK82" s="261">
        <f>VLOOKUP($E82,'波及効果（総括表）'!$A$9:$AH$125,'波及効果（総括表）'!$U$127,FALSE)</f>
        <v>0</v>
      </c>
      <c r="AL82" s="260">
        <f t="shared" si="117"/>
        <v>0</v>
      </c>
      <c r="AM82" s="261">
        <f t="shared" si="118"/>
        <v>0</v>
      </c>
      <c r="AN82" s="261">
        <f t="shared" si="119"/>
        <v>0</v>
      </c>
      <c r="AO82" s="261">
        <f t="shared" si="120"/>
        <v>0</v>
      </c>
      <c r="AP82" s="261">
        <f t="shared" si="121"/>
        <v>0</v>
      </c>
      <c r="AQ82" s="261">
        <f t="shared" si="122"/>
        <v>0</v>
      </c>
      <c r="AR82" s="261">
        <f t="shared" si="123"/>
        <v>0</v>
      </c>
      <c r="AS82" s="261">
        <f t="shared" si="124"/>
        <v>0</v>
      </c>
      <c r="AT82" s="261">
        <f t="shared" si="125"/>
        <v>0</v>
      </c>
      <c r="AU82" s="261">
        <f>VLOOKUP($E82,'波及効果（総括表）'!$A$9:$AH$125,'波及効果（総括表）'!$AC$127,FALSE)</f>
        <v>0</v>
      </c>
      <c r="AV82" s="260">
        <f t="shared" si="126"/>
        <v>0</v>
      </c>
      <c r="AW82" s="261">
        <f t="shared" si="127"/>
        <v>0</v>
      </c>
      <c r="AX82" s="261">
        <f t="shared" si="128"/>
        <v>0</v>
      </c>
      <c r="AY82" s="261">
        <f t="shared" si="129"/>
        <v>0</v>
      </c>
      <c r="AZ82" s="261">
        <f t="shared" si="130"/>
        <v>0</v>
      </c>
      <c r="BA82" s="261">
        <f t="shared" si="131"/>
        <v>0</v>
      </c>
      <c r="BB82" s="261">
        <f t="shared" si="132"/>
        <v>0</v>
      </c>
      <c r="BC82" s="261">
        <f t="shared" si="133"/>
        <v>0</v>
      </c>
      <c r="BD82" s="261">
        <f t="shared" si="134"/>
        <v>0</v>
      </c>
      <c r="BE82" s="261">
        <f>VLOOKUP($E82,'波及効果（総括表）'!$A$9:$AH$125,'波及効果（総括表）'!$AG$127,FALSE)</f>
        <v>0</v>
      </c>
      <c r="BF82" s="13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496">
        <v>0.31440063901409254</v>
      </c>
      <c r="CB82" s="496">
        <v>1.6888229588634677E-2</v>
      </c>
      <c r="CC82" s="496">
        <v>0.25129799737547781</v>
      </c>
      <c r="CD82" s="496">
        <v>5.9679351857134709E-2</v>
      </c>
      <c r="CE82" s="496">
        <v>0.31525646145946257</v>
      </c>
      <c r="CF82" s="496">
        <v>0</v>
      </c>
      <c r="CG82" s="496">
        <v>4.9352427683003366E-2</v>
      </c>
      <c r="CH82" s="496">
        <v>-6.8751069778056713E-3</v>
      </c>
      <c r="CI82" s="496">
        <v>0.68559936098590746</v>
      </c>
      <c r="CJ82" s="496">
        <v>1</v>
      </c>
    </row>
    <row r="83" spans="1:88" s="81" customFormat="1">
      <c r="A83" s="412" t="s">
        <v>459</v>
      </c>
      <c r="B83" s="137" t="s">
        <v>423</v>
      </c>
      <c r="C83" s="412" t="s">
        <v>460</v>
      </c>
      <c r="D83" s="137" t="s">
        <v>423</v>
      </c>
      <c r="E83" s="418" t="s">
        <v>347</v>
      </c>
      <c r="F83" s="102" t="s">
        <v>401</v>
      </c>
      <c r="G83" s="257">
        <f>VLOOKUP($E83,'与件データ（生産者価格表示）（分析年価格）'!$A$8:$I$114,9,FALSE)</f>
        <v>0</v>
      </c>
      <c r="H83" s="236">
        <f t="shared" si="90"/>
        <v>0</v>
      </c>
      <c r="I83" s="258">
        <f t="shared" si="91"/>
        <v>0</v>
      </c>
      <c r="J83" s="258">
        <f t="shared" si="92"/>
        <v>0</v>
      </c>
      <c r="K83" s="258">
        <f t="shared" si="93"/>
        <v>0</v>
      </c>
      <c r="L83" s="258">
        <f t="shared" si="94"/>
        <v>0</v>
      </c>
      <c r="M83" s="258">
        <f t="shared" si="95"/>
        <v>0</v>
      </c>
      <c r="N83" s="258">
        <f t="shared" si="96"/>
        <v>0</v>
      </c>
      <c r="O83" s="258">
        <f t="shared" si="97"/>
        <v>0</v>
      </c>
      <c r="P83" s="258">
        <f t="shared" si="98"/>
        <v>0</v>
      </c>
      <c r="Q83" s="258">
        <f>VLOOKUP($E83,'波及効果（総括表）'!$A$9:$AH$125,'波及効果（総括表）'!$M$127,FALSE)</f>
        <v>0</v>
      </c>
      <c r="R83" s="236">
        <f t="shared" si="99"/>
        <v>0</v>
      </c>
      <c r="S83" s="258">
        <f t="shared" si="100"/>
        <v>0</v>
      </c>
      <c r="T83" s="258">
        <f t="shared" si="101"/>
        <v>0</v>
      </c>
      <c r="U83" s="258">
        <f t="shared" si="102"/>
        <v>0</v>
      </c>
      <c r="V83" s="258">
        <f t="shared" si="103"/>
        <v>0</v>
      </c>
      <c r="W83" s="258">
        <f t="shared" si="104"/>
        <v>0</v>
      </c>
      <c r="X83" s="258">
        <f t="shared" si="105"/>
        <v>0</v>
      </c>
      <c r="Y83" s="258">
        <f t="shared" si="106"/>
        <v>0</v>
      </c>
      <c r="Z83" s="258">
        <f t="shared" si="107"/>
        <v>0</v>
      </c>
      <c r="AA83" s="258">
        <f>VLOOKUP($E83,'波及効果（総括表）'!$A$9:$AH$125,'波及効果（総括表）'!$Q$127,FALSE)</f>
        <v>0</v>
      </c>
      <c r="AB83" s="236">
        <f t="shared" si="108"/>
        <v>0</v>
      </c>
      <c r="AC83" s="258">
        <f t="shared" si="109"/>
        <v>0</v>
      </c>
      <c r="AD83" s="258">
        <f t="shared" si="110"/>
        <v>0</v>
      </c>
      <c r="AE83" s="258">
        <f t="shared" si="111"/>
        <v>0</v>
      </c>
      <c r="AF83" s="258">
        <f t="shared" si="112"/>
        <v>0</v>
      </c>
      <c r="AG83" s="258">
        <f t="shared" si="113"/>
        <v>0</v>
      </c>
      <c r="AH83" s="258">
        <f t="shared" si="114"/>
        <v>0</v>
      </c>
      <c r="AI83" s="258">
        <f t="shared" si="115"/>
        <v>0</v>
      </c>
      <c r="AJ83" s="258">
        <f t="shared" si="116"/>
        <v>0</v>
      </c>
      <c r="AK83" s="258">
        <f>VLOOKUP($E83,'波及効果（総括表）'!$A$9:$AH$125,'波及効果（総括表）'!$U$127,FALSE)</f>
        <v>0</v>
      </c>
      <c r="AL83" s="236">
        <f t="shared" si="117"/>
        <v>0</v>
      </c>
      <c r="AM83" s="258">
        <f t="shared" si="118"/>
        <v>0</v>
      </c>
      <c r="AN83" s="258">
        <f t="shared" si="119"/>
        <v>0</v>
      </c>
      <c r="AO83" s="258">
        <f t="shared" si="120"/>
        <v>0</v>
      </c>
      <c r="AP83" s="258">
        <f t="shared" si="121"/>
        <v>0</v>
      </c>
      <c r="AQ83" s="258">
        <f t="shared" si="122"/>
        <v>0</v>
      </c>
      <c r="AR83" s="258">
        <f t="shared" si="123"/>
        <v>0</v>
      </c>
      <c r="AS83" s="258">
        <f t="shared" si="124"/>
        <v>0</v>
      </c>
      <c r="AT83" s="258">
        <f t="shared" si="125"/>
        <v>0</v>
      </c>
      <c r="AU83" s="258">
        <f>VLOOKUP($E83,'波及効果（総括表）'!$A$9:$AH$125,'波及効果（総括表）'!$AC$127,FALSE)</f>
        <v>0</v>
      </c>
      <c r="AV83" s="236">
        <f t="shared" si="126"/>
        <v>0</v>
      </c>
      <c r="AW83" s="258">
        <f t="shared" si="127"/>
        <v>0</v>
      </c>
      <c r="AX83" s="258">
        <f t="shared" si="128"/>
        <v>0</v>
      </c>
      <c r="AY83" s="258">
        <f t="shared" si="129"/>
        <v>0</v>
      </c>
      <c r="AZ83" s="258">
        <f t="shared" si="130"/>
        <v>0</v>
      </c>
      <c r="BA83" s="258">
        <f t="shared" si="131"/>
        <v>0</v>
      </c>
      <c r="BB83" s="258">
        <f t="shared" si="132"/>
        <v>0</v>
      </c>
      <c r="BC83" s="258">
        <f t="shared" si="133"/>
        <v>0</v>
      </c>
      <c r="BD83" s="258">
        <f t="shared" si="134"/>
        <v>0</v>
      </c>
      <c r="BE83" s="258">
        <f>VLOOKUP($E83,'波及効果（総括表）'!$A$9:$AH$125,'波及効果（総括表）'!$AG$127,FALSE)</f>
        <v>0</v>
      </c>
      <c r="BF83" s="13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496">
        <v>0.22566981002923248</v>
      </c>
      <c r="CB83" s="496">
        <v>1.558662232136386E-2</v>
      </c>
      <c r="CC83" s="496">
        <v>0.51159232386029618</v>
      </c>
      <c r="CD83" s="496">
        <v>8.0828172688984276E-2</v>
      </c>
      <c r="CE83" s="496">
        <v>8.3143416252607169E-2</v>
      </c>
      <c r="CF83" s="496">
        <v>0</v>
      </c>
      <c r="CG83" s="496">
        <v>8.5599587685320153E-2</v>
      </c>
      <c r="CH83" s="496">
        <v>-2.4199328378041022E-3</v>
      </c>
      <c r="CI83" s="496">
        <v>0.77433018997076752</v>
      </c>
      <c r="CJ83" s="496">
        <v>1</v>
      </c>
    </row>
    <row r="84" spans="1:88" s="81" customFormat="1">
      <c r="A84" s="412" t="s">
        <v>459</v>
      </c>
      <c r="B84" s="137" t="s">
        <v>423</v>
      </c>
      <c r="C84" s="412" t="s">
        <v>460</v>
      </c>
      <c r="D84" s="137" t="s">
        <v>423</v>
      </c>
      <c r="E84" s="418" t="s">
        <v>348</v>
      </c>
      <c r="F84" s="102" t="s">
        <v>65</v>
      </c>
      <c r="G84" s="257">
        <f>VLOOKUP($E84,'与件データ（生産者価格表示）（分析年価格）'!$A$8:$I$114,9,FALSE)</f>
        <v>0</v>
      </c>
      <c r="H84" s="236">
        <f t="shared" si="90"/>
        <v>0</v>
      </c>
      <c r="I84" s="258">
        <f t="shared" si="91"/>
        <v>0</v>
      </c>
      <c r="J84" s="258">
        <f t="shared" si="92"/>
        <v>0</v>
      </c>
      <c r="K84" s="258">
        <f t="shared" si="93"/>
        <v>0</v>
      </c>
      <c r="L84" s="258">
        <f t="shared" si="94"/>
        <v>0</v>
      </c>
      <c r="M84" s="258">
        <f t="shared" si="95"/>
        <v>0</v>
      </c>
      <c r="N84" s="258">
        <f t="shared" si="96"/>
        <v>0</v>
      </c>
      <c r="O84" s="258">
        <f t="shared" si="97"/>
        <v>0</v>
      </c>
      <c r="P84" s="258">
        <f t="shared" si="98"/>
        <v>0</v>
      </c>
      <c r="Q84" s="258">
        <f>VLOOKUP($E84,'波及効果（総括表）'!$A$9:$AH$125,'波及効果（総括表）'!$M$127,FALSE)</f>
        <v>0</v>
      </c>
      <c r="R84" s="236">
        <f t="shared" si="99"/>
        <v>0</v>
      </c>
      <c r="S84" s="258">
        <f t="shared" si="100"/>
        <v>0</v>
      </c>
      <c r="T84" s="258">
        <f t="shared" si="101"/>
        <v>0</v>
      </c>
      <c r="U84" s="258">
        <f t="shared" si="102"/>
        <v>0</v>
      </c>
      <c r="V84" s="258">
        <f t="shared" si="103"/>
        <v>0</v>
      </c>
      <c r="W84" s="258">
        <f t="shared" si="104"/>
        <v>0</v>
      </c>
      <c r="X84" s="258">
        <f t="shared" si="105"/>
        <v>0</v>
      </c>
      <c r="Y84" s="258">
        <f t="shared" si="106"/>
        <v>0</v>
      </c>
      <c r="Z84" s="258">
        <f t="shared" si="107"/>
        <v>0</v>
      </c>
      <c r="AA84" s="258">
        <f>VLOOKUP($E84,'波及効果（総括表）'!$A$9:$AH$125,'波及効果（総括表）'!$Q$127,FALSE)</f>
        <v>0</v>
      </c>
      <c r="AB84" s="236">
        <f t="shared" si="108"/>
        <v>0</v>
      </c>
      <c r="AC84" s="258">
        <f t="shared" si="109"/>
        <v>0</v>
      </c>
      <c r="AD84" s="258">
        <f t="shared" si="110"/>
        <v>0</v>
      </c>
      <c r="AE84" s="258">
        <f t="shared" si="111"/>
        <v>0</v>
      </c>
      <c r="AF84" s="258">
        <f t="shared" si="112"/>
        <v>0</v>
      </c>
      <c r="AG84" s="258">
        <f t="shared" si="113"/>
        <v>0</v>
      </c>
      <c r="AH84" s="258">
        <f t="shared" si="114"/>
        <v>0</v>
      </c>
      <c r="AI84" s="258">
        <f t="shared" si="115"/>
        <v>0</v>
      </c>
      <c r="AJ84" s="258">
        <f t="shared" si="116"/>
        <v>0</v>
      </c>
      <c r="AK84" s="258">
        <f>VLOOKUP($E84,'波及効果（総括表）'!$A$9:$AH$125,'波及効果（総括表）'!$U$127,FALSE)</f>
        <v>0</v>
      </c>
      <c r="AL84" s="236">
        <f t="shared" si="117"/>
        <v>0</v>
      </c>
      <c r="AM84" s="258">
        <f t="shared" si="118"/>
        <v>0</v>
      </c>
      <c r="AN84" s="258">
        <f t="shared" si="119"/>
        <v>0</v>
      </c>
      <c r="AO84" s="258">
        <f t="shared" si="120"/>
        <v>0</v>
      </c>
      <c r="AP84" s="258">
        <f t="shared" si="121"/>
        <v>0</v>
      </c>
      <c r="AQ84" s="258">
        <f t="shared" si="122"/>
        <v>0</v>
      </c>
      <c r="AR84" s="258">
        <f t="shared" si="123"/>
        <v>0</v>
      </c>
      <c r="AS84" s="258">
        <f t="shared" si="124"/>
        <v>0</v>
      </c>
      <c r="AT84" s="258">
        <f t="shared" si="125"/>
        <v>0</v>
      </c>
      <c r="AU84" s="258">
        <f>VLOOKUP($E84,'波及効果（総括表）'!$A$9:$AH$125,'波及効果（総括表）'!$AC$127,FALSE)</f>
        <v>0</v>
      </c>
      <c r="AV84" s="236">
        <f t="shared" si="126"/>
        <v>0</v>
      </c>
      <c r="AW84" s="258">
        <f t="shared" si="127"/>
        <v>0</v>
      </c>
      <c r="AX84" s="258">
        <f t="shared" si="128"/>
        <v>0</v>
      </c>
      <c r="AY84" s="258">
        <f t="shared" si="129"/>
        <v>0</v>
      </c>
      <c r="AZ84" s="258">
        <f t="shared" si="130"/>
        <v>0</v>
      </c>
      <c r="BA84" s="258">
        <f t="shared" si="131"/>
        <v>0</v>
      </c>
      <c r="BB84" s="258">
        <f t="shared" si="132"/>
        <v>0</v>
      </c>
      <c r="BC84" s="258">
        <f t="shared" si="133"/>
        <v>0</v>
      </c>
      <c r="BD84" s="258">
        <f t="shared" si="134"/>
        <v>0</v>
      </c>
      <c r="BE84" s="258">
        <f>VLOOKUP($E84,'波及効果（総括表）'!$A$9:$AH$125,'波及効果（総括表）'!$AG$127,FALSE)</f>
        <v>0</v>
      </c>
      <c r="BF84" s="134"/>
      <c r="BG84" s="264"/>
      <c r="BH84" s="264"/>
      <c r="BI84" s="264"/>
      <c r="BJ84" s="264"/>
      <c r="BK84" s="264"/>
      <c r="BL84" s="264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496">
        <v>1</v>
      </c>
      <c r="CB84" s="496">
        <v>0</v>
      </c>
      <c r="CC84" s="496">
        <v>0</v>
      </c>
      <c r="CD84" s="496">
        <v>0</v>
      </c>
      <c r="CE84" s="496">
        <v>0</v>
      </c>
      <c r="CF84" s="496">
        <v>0</v>
      </c>
      <c r="CG84" s="496">
        <v>0</v>
      </c>
      <c r="CH84" s="496">
        <v>0</v>
      </c>
      <c r="CI84" s="496">
        <v>0</v>
      </c>
      <c r="CJ84" s="496">
        <v>1</v>
      </c>
    </row>
    <row r="85" spans="1:88" s="81" customFormat="1">
      <c r="A85" s="412" t="s">
        <v>459</v>
      </c>
      <c r="B85" s="137" t="s">
        <v>423</v>
      </c>
      <c r="C85" s="412" t="s">
        <v>460</v>
      </c>
      <c r="D85" s="137" t="s">
        <v>423</v>
      </c>
      <c r="E85" s="418" t="s">
        <v>349</v>
      </c>
      <c r="F85" s="102" t="s">
        <v>66</v>
      </c>
      <c r="G85" s="257">
        <f>VLOOKUP($E85,'与件データ（生産者価格表示）（分析年価格）'!$A$8:$I$114,9,FALSE)</f>
        <v>0</v>
      </c>
      <c r="H85" s="236">
        <f t="shared" si="90"/>
        <v>0</v>
      </c>
      <c r="I85" s="258">
        <f t="shared" si="91"/>
        <v>0</v>
      </c>
      <c r="J85" s="258">
        <f t="shared" si="92"/>
        <v>0</v>
      </c>
      <c r="K85" s="258">
        <f t="shared" si="93"/>
        <v>0</v>
      </c>
      <c r="L85" s="258">
        <f t="shared" si="94"/>
        <v>0</v>
      </c>
      <c r="M85" s="258">
        <f t="shared" si="95"/>
        <v>0</v>
      </c>
      <c r="N85" s="258">
        <f t="shared" si="96"/>
        <v>0</v>
      </c>
      <c r="O85" s="258">
        <f t="shared" si="97"/>
        <v>0</v>
      </c>
      <c r="P85" s="258">
        <f t="shared" si="98"/>
        <v>0</v>
      </c>
      <c r="Q85" s="258">
        <f>VLOOKUP($E85,'波及効果（総括表）'!$A$9:$AH$125,'波及効果（総括表）'!$M$127,FALSE)</f>
        <v>0</v>
      </c>
      <c r="R85" s="236">
        <f t="shared" si="99"/>
        <v>0</v>
      </c>
      <c r="S85" s="258">
        <f t="shared" si="100"/>
        <v>0</v>
      </c>
      <c r="T85" s="258">
        <f t="shared" si="101"/>
        <v>0</v>
      </c>
      <c r="U85" s="258">
        <f t="shared" si="102"/>
        <v>0</v>
      </c>
      <c r="V85" s="258">
        <f t="shared" si="103"/>
        <v>0</v>
      </c>
      <c r="W85" s="258">
        <f t="shared" si="104"/>
        <v>0</v>
      </c>
      <c r="X85" s="258">
        <f t="shared" si="105"/>
        <v>0</v>
      </c>
      <c r="Y85" s="258">
        <f t="shared" si="106"/>
        <v>0</v>
      </c>
      <c r="Z85" s="258">
        <f t="shared" si="107"/>
        <v>0</v>
      </c>
      <c r="AA85" s="258">
        <f>VLOOKUP($E85,'波及効果（総括表）'!$A$9:$AH$125,'波及効果（総括表）'!$Q$127,FALSE)</f>
        <v>0</v>
      </c>
      <c r="AB85" s="236">
        <f t="shared" si="108"/>
        <v>0</v>
      </c>
      <c r="AC85" s="258">
        <f t="shared" si="109"/>
        <v>0</v>
      </c>
      <c r="AD85" s="258">
        <f t="shared" si="110"/>
        <v>0</v>
      </c>
      <c r="AE85" s="258">
        <f t="shared" si="111"/>
        <v>0</v>
      </c>
      <c r="AF85" s="258">
        <f t="shared" si="112"/>
        <v>0</v>
      </c>
      <c r="AG85" s="258">
        <f t="shared" si="113"/>
        <v>0</v>
      </c>
      <c r="AH85" s="258">
        <f t="shared" si="114"/>
        <v>0</v>
      </c>
      <c r="AI85" s="258">
        <f t="shared" si="115"/>
        <v>0</v>
      </c>
      <c r="AJ85" s="258">
        <f t="shared" si="116"/>
        <v>0</v>
      </c>
      <c r="AK85" s="258">
        <f>VLOOKUP($E85,'波及効果（総括表）'!$A$9:$AH$125,'波及効果（総括表）'!$U$127,FALSE)</f>
        <v>0</v>
      </c>
      <c r="AL85" s="236">
        <f t="shared" si="117"/>
        <v>0</v>
      </c>
      <c r="AM85" s="258">
        <f t="shared" si="118"/>
        <v>0</v>
      </c>
      <c r="AN85" s="258">
        <f t="shared" si="119"/>
        <v>0</v>
      </c>
      <c r="AO85" s="258">
        <f t="shared" si="120"/>
        <v>0</v>
      </c>
      <c r="AP85" s="258">
        <f t="shared" si="121"/>
        <v>0</v>
      </c>
      <c r="AQ85" s="258">
        <f t="shared" si="122"/>
        <v>0</v>
      </c>
      <c r="AR85" s="258">
        <f t="shared" si="123"/>
        <v>0</v>
      </c>
      <c r="AS85" s="258">
        <f t="shared" si="124"/>
        <v>0</v>
      </c>
      <c r="AT85" s="258">
        <f t="shared" si="125"/>
        <v>0</v>
      </c>
      <c r="AU85" s="258">
        <f>VLOOKUP($E85,'波及効果（総括表）'!$A$9:$AH$125,'波及効果（総括表）'!$AC$127,FALSE)</f>
        <v>0</v>
      </c>
      <c r="AV85" s="236">
        <f t="shared" si="126"/>
        <v>0</v>
      </c>
      <c r="AW85" s="258">
        <f t="shared" si="127"/>
        <v>0</v>
      </c>
      <c r="AX85" s="258">
        <f t="shared" si="128"/>
        <v>0</v>
      </c>
      <c r="AY85" s="258">
        <f t="shared" si="129"/>
        <v>0</v>
      </c>
      <c r="AZ85" s="258">
        <f t="shared" si="130"/>
        <v>0</v>
      </c>
      <c r="BA85" s="258">
        <f t="shared" si="131"/>
        <v>0</v>
      </c>
      <c r="BB85" s="258">
        <f t="shared" si="132"/>
        <v>0</v>
      </c>
      <c r="BC85" s="258">
        <f t="shared" si="133"/>
        <v>0</v>
      </c>
      <c r="BD85" s="258">
        <f t="shared" si="134"/>
        <v>0</v>
      </c>
      <c r="BE85" s="258">
        <f>VLOOKUP($E85,'波及効果（総括表）'!$A$9:$AH$125,'波及効果（総括表）'!$AG$127,FALSE)</f>
        <v>0</v>
      </c>
      <c r="BF85" s="13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496">
        <v>0.54104477611940294</v>
      </c>
      <c r="CB85" s="496">
        <v>1.8656716417910446E-2</v>
      </c>
      <c r="CC85" s="496">
        <v>0.17537313432835822</v>
      </c>
      <c r="CD85" s="496">
        <v>5.5970149253731345E-2</v>
      </c>
      <c r="CE85" s="496">
        <v>0.18283582089552239</v>
      </c>
      <c r="CF85" s="496">
        <v>0</v>
      </c>
      <c r="CG85" s="496">
        <v>4.4776119402985072E-2</v>
      </c>
      <c r="CH85" s="496">
        <v>-1.8656716417910446E-2</v>
      </c>
      <c r="CI85" s="496">
        <v>0.45895522388059701</v>
      </c>
      <c r="CJ85" s="496">
        <v>1</v>
      </c>
    </row>
    <row r="86" spans="1:88" s="81" customFormat="1">
      <c r="A86" s="412" t="s">
        <v>459</v>
      </c>
      <c r="B86" s="137" t="s">
        <v>423</v>
      </c>
      <c r="C86" s="412" t="s">
        <v>460</v>
      </c>
      <c r="D86" s="137" t="s">
        <v>423</v>
      </c>
      <c r="E86" s="418" t="s">
        <v>350</v>
      </c>
      <c r="F86" s="102" t="s">
        <v>67</v>
      </c>
      <c r="G86" s="257">
        <f>VLOOKUP($E86,'与件データ（生産者価格表示）（分析年価格）'!$A$8:$I$114,9,FALSE)</f>
        <v>0</v>
      </c>
      <c r="H86" s="236">
        <f t="shared" si="90"/>
        <v>0</v>
      </c>
      <c r="I86" s="258">
        <f t="shared" si="91"/>
        <v>0</v>
      </c>
      <c r="J86" s="258">
        <f t="shared" si="92"/>
        <v>0</v>
      </c>
      <c r="K86" s="258">
        <f t="shared" si="93"/>
        <v>0</v>
      </c>
      <c r="L86" s="258">
        <f t="shared" si="94"/>
        <v>0</v>
      </c>
      <c r="M86" s="258">
        <f t="shared" si="95"/>
        <v>0</v>
      </c>
      <c r="N86" s="258">
        <f t="shared" si="96"/>
        <v>0</v>
      </c>
      <c r="O86" s="258">
        <f t="shared" si="97"/>
        <v>0</v>
      </c>
      <c r="P86" s="258">
        <f t="shared" si="98"/>
        <v>0</v>
      </c>
      <c r="Q86" s="258">
        <f>VLOOKUP($E86,'波及効果（総括表）'!$A$9:$AH$125,'波及効果（総括表）'!$M$127,FALSE)</f>
        <v>0</v>
      </c>
      <c r="R86" s="236">
        <f t="shared" si="99"/>
        <v>0</v>
      </c>
      <c r="S86" s="258">
        <f t="shared" si="100"/>
        <v>0</v>
      </c>
      <c r="T86" s="258">
        <f t="shared" si="101"/>
        <v>0</v>
      </c>
      <c r="U86" s="258">
        <f t="shared" si="102"/>
        <v>0</v>
      </c>
      <c r="V86" s="258">
        <f t="shared" si="103"/>
        <v>0</v>
      </c>
      <c r="W86" s="258">
        <f t="shared" si="104"/>
        <v>0</v>
      </c>
      <c r="X86" s="258">
        <f t="shared" si="105"/>
        <v>0</v>
      </c>
      <c r="Y86" s="258">
        <f t="shared" si="106"/>
        <v>0</v>
      </c>
      <c r="Z86" s="258">
        <f t="shared" si="107"/>
        <v>0</v>
      </c>
      <c r="AA86" s="258">
        <f>VLOOKUP($E86,'波及効果（総括表）'!$A$9:$AH$125,'波及効果（総括表）'!$Q$127,FALSE)</f>
        <v>0</v>
      </c>
      <c r="AB86" s="236">
        <f t="shared" si="108"/>
        <v>0</v>
      </c>
      <c r="AC86" s="258">
        <f t="shared" si="109"/>
        <v>0</v>
      </c>
      <c r="AD86" s="258">
        <f t="shared" si="110"/>
        <v>0</v>
      </c>
      <c r="AE86" s="258">
        <f t="shared" si="111"/>
        <v>0</v>
      </c>
      <c r="AF86" s="258">
        <f t="shared" si="112"/>
        <v>0</v>
      </c>
      <c r="AG86" s="258">
        <f t="shared" si="113"/>
        <v>0</v>
      </c>
      <c r="AH86" s="258">
        <f t="shared" si="114"/>
        <v>0</v>
      </c>
      <c r="AI86" s="258">
        <f t="shared" si="115"/>
        <v>0</v>
      </c>
      <c r="AJ86" s="258">
        <f t="shared" si="116"/>
        <v>0</v>
      </c>
      <c r="AK86" s="258">
        <f>VLOOKUP($E86,'波及効果（総括表）'!$A$9:$AH$125,'波及効果（総括表）'!$U$127,FALSE)</f>
        <v>0</v>
      </c>
      <c r="AL86" s="236">
        <f t="shared" si="117"/>
        <v>0</v>
      </c>
      <c r="AM86" s="258">
        <f t="shared" si="118"/>
        <v>0</v>
      </c>
      <c r="AN86" s="258">
        <f t="shared" si="119"/>
        <v>0</v>
      </c>
      <c r="AO86" s="258">
        <f t="shared" si="120"/>
        <v>0</v>
      </c>
      <c r="AP86" s="258">
        <f t="shared" si="121"/>
        <v>0</v>
      </c>
      <c r="AQ86" s="258">
        <f t="shared" si="122"/>
        <v>0</v>
      </c>
      <c r="AR86" s="258">
        <f t="shared" si="123"/>
        <v>0</v>
      </c>
      <c r="AS86" s="258">
        <f t="shared" si="124"/>
        <v>0</v>
      </c>
      <c r="AT86" s="258">
        <f t="shared" si="125"/>
        <v>0</v>
      </c>
      <c r="AU86" s="258">
        <f>VLOOKUP($E86,'波及効果（総括表）'!$A$9:$AH$125,'波及効果（総括表）'!$AC$127,FALSE)</f>
        <v>0</v>
      </c>
      <c r="AV86" s="236">
        <f t="shared" si="126"/>
        <v>0</v>
      </c>
      <c r="AW86" s="258">
        <f t="shared" si="127"/>
        <v>0</v>
      </c>
      <c r="AX86" s="258">
        <f t="shared" si="128"/>
        <v>0</v>
      </c>
      <c r="AY86" s="258">
        <f t="shared" si="129"/>
        <v>0</v>
      </c>
      <c r="AZ86" s="258">
        <f t="shared" si="130"/>
        <v>0</v>
      </c>
      <c r="BA86" s="258">
        <f t="shared" si="131"/>
        <v>0</v>
      </c>
      <c r="BB86" s="258">
        <f t="shared" si="132"/>
        <v>0</v>
      </c>
      <c r="BC86" s="258">
        <f t="shared" si="133"/>
        <v>0</v>
      </c>
      <c r="BD86" s="258">
        <f t="shared" si="134"/>
        <v>0</v>
      </c>
      <c r="BE86" s="258">
        <f>VLOOKUP($E86,'波及効果（総括表）'!$A$9:$AH$125,'波及効果（総括表）'!$AG$127,FALSE)</f>
        <v>0</v>
      </c>
      <c r="BF86" s="13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496">
        <v>0.84210526315789469</v>
      </c>
      <c r="CB86" s="496">
        <v>1.7543859649122806E-2</v>
      </c>
      <c r="CC86" s="496">
        <v>7.0175438596491224E-2</v>
      </c>
      <c r="CD86" s="496">
        <v>0.12280701754385964</v>
      </c>
      <c r="CE86" s="496">
        <v>8.771929824561403E-2</v>
      </c>
      <c r="CF86" s="496">
        <v>0</v>
      </c>
      <c r="CG86" s="496">
        <v>-0.14035087719298245</v>
      </c>
      <c r="CH86" s="496">
        <v>0</v>
      </c>
      <c r="CI86" s="496">
        <v>0.15789473684210525</v>
      </c>
      <c r="CJ86" s="496">
        <v>1</v>
      </c>
    </row>
    <row r="87" spans="1:88" s="81" customFormat="1">
      <c r="A87" s="414" t="s">
        <v>459</v>
      </c>
      <c r="B87" s="373" t="s">
        <v>423</v>
      </c>
      <c r="C87" s="414" t="s">
        <v>460</v>
      </c>
      <c r="D87" s="373" t="s">
        <v>423</v>
      </c>
      <c r="E87" s="417" t="s">
        <v>351</v>
      </c>
      <c r="F87" s="374" t="s">
        <v>68</v>
      </c>
      <c r="G87" s="259">
        <f>VLOOKUP($E87,'与件データ（生産者価格表示）（分析年価格）'!$A$8:$I$114,9,FALSE)</f>
        <v>0</v>
      </c>
      <c r="H87" s="260">
        <f t="shared" si="90"/>
        <v>0</v>
      </c>
      <c r="I87" s="261">
        <f t="shared" si="91"/>
        <v>0</v>
      </c>
      <c r="J87" s="261">
        <f t="shared" si="92"/>
        <v>0</v>
      </c>
      <c r="K87" s="261">
        <f t="shared" si="93"/>
        <v>0</v>
      </c>
      <c r="L87" s="261">
        <f t="shared" si="94"/>
        <v>0</v>
      </c>
      <c r="M87" s="261">
        <f t="shared" si="95"/>
        <v>0</v>
      </c>
      <c r="N87" s="261">
        <f t="shared" si="96"/>
        <v>0</v>
      </c>
      <c r="O87" s="261">
        <f t="shared" si="97"/>
        <v>0</v>
      </c>
      <c r="P87" s="261">
        <f t="shared" si="98"/>
        <v>0</v>
      </c>
      <c r="Q87" s="261">
        <f>VLOOKUP($E87,'波及効果（総括表）'!$A$9:$AH$125,'波及効果（総括表）'!$M$127,FALSE)</f>
        <v>0</v>
      </c>
      <c r="R87" s="260">
        <f t="shared" si="99"/>
        <v>0</v>
      </c>
      <c r="S87" s="261">
        <f t="shared" si="100"/>
        <v>0</v>
      </c>
      <c r="T87" s="261">
        <f t="shared" si="101"/>
        <v>0</v>
      </c>
      <c r="U87" s="261">
        <f t="shared" si="102"/>
        <v>0</v>
      </c>
      <c r="V87" s="261">
        <f t="shared" si="103"/>
        <v>0</v>
      </c>
      <c r="W87" s="261">
        <f t="shared" si="104"/>
        <v>0</v>
      </c>
      <c r="X87" s="261">
        <f t="shared" si="105"/>
        <v>0</v>
      </c>
      <c r="Y87" s="261">
        <f t="shared" si="106"/>
        <v>0</v>
      </c>
      <c r="Z87" s="261">
        <f t="shared" si="107"/>
        <v>0</v>
      </c>
      <c r="AA87" s="261">
        <f>VLOOKUP($E87,'波及効果（総括表）'!$A$9:$AH$125,'波及効果（総括表）'!$Q$127,FALSE)</f>
        <v>0</v>
      </c>
      <c r="AB87" s="260">
        <f t="shared" si="108"/>
        <v>0</v>
      </c>
      <c r="AC87" s="261">
        <f t="shared" si="109"/>
        <v>0</v>
      </c>
      <c r="AD87" s="261">
        <f t="shared" si="110"/>
        <v>0</v>
      </c>
      <c r="AE87" s="261">
        <f t="shared" si="111"/>
        <v>0</v>
      </c>
      <c r="AF87" s="261">
        <f t="shared" si="112"/>
        <v>0</v>
      </c>
      <c r="AG87" s="261">
        <f t="shared" si="113"/>
        <v>0</v>
      </c>
      <c r="AH87" s="261">
        <f t="shared" si="114"/>
        <v>0</v>
      </c>
      <c r="AI87" s="261">
        <f t="shared" si="115"/>
        <v>0</v>
      </c>
      <c r="AJ87" s="261">
        <f t="shared" si="116"/>
        <v>0</v>
      </c>
      <c r="AK87" s="261">
        <f>VLOOKUP($E87,'波及効果（総括表）'!$A$9:$AH$125,'波及効果（総括表）'!$U$127,FALSE)</f>
        <v>0</v>
      </c>
      <c r="AL87" s="260">
        <f t="shared" si="117"/>
        <v>0</v>
      </c>
      <c r="AM87" s="261">
        <f t="shared" si="118"/>
        <v>0</v>
      </c>
      <c r="AN87" s="261">
        <f t="shared" si="119"/>
        <v>0</v>
      </c>
      <c r="AO87" s="261">
        <f t="shared" si="120"/>
        <v>0</v>
      </c>
      <c r="AP87" s="261">
        <f t="shared" si="121"/>
        <v>0</v>
      </c>
      <c r="AQ87" s="261">
        <f t="shared" si="122"/>
        <v>0</v>
      </c>
      <c r="AR87" s="261">
        <f t="shared" si="123"/>
        <v>0</v>
      </c>
      <c r="AS87" s="261">
        <f t="shared" si="124"/>
        <v>0</v>
      </c>
      <c r="AT87" s="261">
        <f t="shared" si="125"/>
        <v>0</v>
      </c>
      <c r="AU87" s="261">
        <f>VLOOKUP($E87,'波及効果（総括表）'!$A$9:$AH$125,'波及効果（総括表）'!$AC$127,FALSE)</f>
        <v>0</v>
      </c>
      <c r="AV87" s="260">
        <f t="shared" si="126"/>
        <v>0</v>
      </c>
      <c r="AW87" s="261">
        <f t="shared" si="127"/>
        <v>0</v>
      </c>
      <c r="AX87" s="261">
        <f t="shared" si="128"/>
        <v>0</v>
      </c>
      <c r="AY87" s="261">
        <f t="shared" si="129"/>
        <v>0</v>
      </c>
      <c r="AZ87" s="261">
        <f t="shared" si="130"/>
        <v>0</v>
      </c>
      <c r="BA87" s="261">
        <f t="shared" si="131"/>
        <v>0</v>
      </c>
      <c r="BB87" s="261">
        <f t="shared" si="132"/>
        <v>0</v>
      </c>
      <c r="BC87" s="261">
        <f t="shared" si="133"/>
        <v>0</v>
      </c>
      <c r="BD87" s="261">
        <f t="shared" si="134"/>
        <v>0</v>
      </c>
      <c r="BE87" s="261">
        <f>VLOOKUP($E87,'波及効果（総括表）'!$A$9:$AH$125,'波及効果（総括表）'!$AG$127,FALSE)</f>
        <v>0</v>
      </c>
      <c r="BF87" s="134"/>
      <c r="BG87" s="264"/>
      <c r="BH87" s="264"/>
      <c r="BI87" s="264"/>
      <c r="BJ87" s="264"/>
      <c r="BK87" s="264"/>
      <c r="BL87" s="264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496">
        <v>0.2923431063726678</v>
      </c>
      <c r="CB87" s="496">
        <v>3.3196026169130116E-2</v>
      </c>
      <c r="CC87" s="496">
        <v>0.31863338987157741</v>
      </c>
      <c r="CD87" s="496">
        <v>8.723043372910104E-2</v>
      </c>
      <c r="CE87" s="496">
        <v>0.16840319844923674</v>
      </c>
      <c r="CF87" s="496">
        <v>0</v>
      </c>
      <c r="CG87" s="496">
        <v>0.10019384540828689</v>
      </c>
      <c r="CH87" s="496">
        <v>0</v>
      </c>
      <c r="CI87" s="496">
        <v>0.7076568936273322</v>
      </c>
      <c r="CJ87" s="496">
        <v>1</v>
      </c>
    </row>
    <row r="88" spans="1:88" s="81" customFormat="1">
      <c r="A88" s="412" t="s">
        <v>459</v>
      </c>
      <c r="B88" s="137" t="s">
        <v>423</v>
      </c>
      <c r="C88" s="412" t="s">
        <v>460</v>
      </c>
      <c r="D88" s="137" t="s">
        <v>423</v>
      </c>
      <c r="E88" s="418" t="s">
        <v>352</v>
      </c>
      <c r="F88" s="102" t="s">
        <v>69</v>
      </c>
      <c r="G88" s="257">
        <f>VLOOKUP($E88,'与件データ（生産者価格表示）（分析年価格）'!$A$8:$I$114,9,FALSE)</f>
        <v>0</v>
      </c>
      <c r="H88" s="236">
        <f t="shared" si="90"/>
        <v>0</v>
      </c>
      <c r="I88" s="258">
        <f t="shared" si="91"/>
        <v>0</v>
      </c>
      <c r="J88" s="258">
        <f t="shared" si="92"/>
        <v>0</v>
      </c>
      <c r="K88" s="258">
        <f t="shared" si="93"/>
        <v>0</v>
      </c>
      <c r="L88" s="258">
        <f t="shared" si="94"/>
        <v>0</v>
      </c>
      <c r="M88" s="258">
        <f t="shared" si="95"/>
        <v>0</v>
      </c>
      <c r="N88" s="258">
        <f t="shared" si="96"/>
        <v>0</v>
      </c>
      <c r="O88" s="258">
        <f t="shared" si="97"/>
        <v>0</v>
      </c>
      <c r="P88" s="258">
        <f t="shared" si="98"/>
        <v>0</v>
      </c>
      <c r="Q88" s="258">
        <f>VLOOKUP($E88,'波及効果（総括表）'!$A$9:$AH$125,'波及効果（総括表）'!$M$127,FALSE)</f>
        <v>0</v>
      </c>
      <c r="R88" s="236">
        <f t="shared" si="99"/>
        <v>0</v>
      </c>
      <c r="S88" s="258">
        <f t="shared" si="100"/>
        <v>0</v>
      </c>
      <c r="T88" s="258">
        <f t="shared" si="101"/>
        <v>0</v>
      </c>
      <c r="U88" s="258">
        <f t="shared" si="102"/>
        <v>0</v>
      </c>
      <c r="V88" s="258">
        <f t="shared" si="103"/>
        <v>0</v>
      </c>
      <c r="W88" s="258">
        <f t="shared" si="104"/>
        <v>0</v>
      </c>
      <c r="X88" s="258">
        <f t="shared" si="105"/>
        <v>0</v>
      </c>
      <c r="Y88" s="258">
        <f t="shared" si="106"/>
        <v>0</v>
      </c>
      <c r="Z88" s="258">
        <f t="shared" si="107"/>
        <v>0</v>
      </c>
      <c r="AA88" s="258">
        <f>VLOOKUP($E88,'波及効果（総括表）'!$A$9:$AH$125,'波及効果（総括表）'!$Q$127,FALSE)</f>
        <v>0</v>
      </c>
      <c r="AB88" s="236">
        <f t="shared" si="108"/>
        <v>0</v>
      </c>
      <c r="AC88" s="258">
        <f t="shared" si="109"/>
        <v>0</v>
      </c>
      <c r="AD88" s="258">
        <f t="shared" si="110"/>
        <v>0</v>
      </c>
      <c r="AE88" s="258">
        <f t="shared" si="111"/>
        <v>0</v>
      </c>
      <c r="AF88" s="258">
        <f t="shared" si="112"/>
        <v>0</v>
      </c>
      <c r="AG88" s="258">
        <f t="shared" si="113"/>
        <v>0</v>
      </c>
      <c r="AH88" s="258">
        <f t="shared" si="114"/>
        <v>0</v>
      </c>
      <c r="AI88" s="258">
        <f t="shared" si="115"/>
        <v>0</v>
      </c>
      <c r="AJ88" s="258">
        <f t="shared" si="116"/>
        <v>0</v>
      </c>
      <c r="AK88" s="258">
        <f>VLOOKUP($E88,'波及効果（総括表）'!$A$9:$AH$125,'波及効果（総括表）'!$U$127,FALSE)</f>
        <v>0</v>
      </c>
      <c r="AL88" s="236">
        <f t="shared" si="117"/>
        <v>0</v>
      </c>
      <c r="AM88" s="258">
        <f t="shared" si="118"/>
        <v>0</v>
      </c>
      <c r="AN88" s="258">
        <f t="shared" si="119"/>
        <v>0</v>
      </c>
      <c r="AO88" s="258">
        <f t="shared" si="120"/>
        <v>0</v>
      </c>
      <c r="AP88" s="258">
        <f t="shared" si="121"/>
        <v>0</v>
      </c>
      <c r="AQ88" s="258">
        <f t="shared" si="122"/>
        <v>0</v>
      </c>
      <c r="AR88" s="258">
        <f t="shared" si="123"/>
        <v>0</v>
      </c>
      <c r="AS88" s="258">
        <f t="shared" si="124"/>
        <v>0</v>
      </c>
      <c r="AT88" s="258">
        <f t="shared" si="125"/>
        <v>0</v>
      </c>
      <c r="AU88" s="258">
        <f>VLOOKUP($E88,'波及効果（総括表）'!$A$9:$AH$125,'波及効果（総括表）'!$AC$127,FALSE)</f>
        <v>0</v>
      </c>
      <c r="AV88" s="236">
        <f t="shared" si="126"/>
        <v>0</v>
      </c>
      <c r="AW88" s="258">
        <f t="shared" si="127"/>
        <v>0</v>
      </c>
      <c r="AX88" s="258">
        <f t="shared" si="128"/>
        <v>0</v>
      </c>
      <c r="AY88" s="258">
        <f t="shared" si="129"/>
        <v>0</v>
      </c>
      <c r="AZ88" s="258">
        <f t="shared" si="130"/>
        <v>0</v>
      </c>
      <c r="BA88" s="258">
        <f t="shared" si="131"/>
        <v>0</v>
      </c>
      <c r="BB88" s="258">
        <f t="shared" si="132"/>
        <v>0</v>
      </c>
      <c r="BC88" s="258">
        <f t="shared" si="133"/>
        <v>0</v>
      </c>
      <c r="BD88" s="258">
        <f t="shared" si="134"/>
        <v>0</v>
      </c>
      <c r="BE88" s="258">
        <f>VLOOKUP($E88,'波及効果（総括表）'!$A$9:$AH$125,'波及効果（総括表）'!$AG$127,FALSE)</f>
        <v>0</v>
      </c>
      <c r="BF88" s="134"/>
      <c r="BG88" s="264"/>
      <c r="BH88" s="264"/>
      <c r="BI88" s="264"/>
      <c r="BJ88" s="264"/>
      <c r="BK88" s="264"/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496">
        <v>0.34511080117774678</v>
      </c>
      <c r="CB88" s="496">
        <v>1.5806601580660159E-2</v>
      </c>
      <c r="CC88" s="496">
        <v>0.22702618936928559</v>
      </c>
      <c r="CD88" s="496">
        <v>7.0819773748644038E-2</v>
      </c>
      <c r="CE88" s="496">
        <v>0.21896792189679218</v>
      </c>
      <c r="CF88" s="496">
        <v>0</v>
      </c>
      <c r="CG88" s="496">
        <v>0.12226871222687122</v>
      </c>
      <c r="CH88" s="496">
        <v>0</v>
      </c>
      <c r="CI88" s="496">
        <v>0.65488919882225316</v>
      </c>
      <c r="CJ88" s="496">
        <v>1</v>
      </c>
    </row>
    <row r="89" spans="1:88" s="81" customFormat="1">
      <c r="A89" s="412" t="s">
        <v>459</v>
      </c>
      <c r="B89" s="137" t="s">
        <v>423</v>
      </c>
      <c r="C89" s="412" t="s">
        <v>460</v>
      </c>
      <c r="D89" s="137" t="s">
        <v>423</v>
      </c>
      <c r="E89" s="418" t="s">
        <v>353</v>
      </c>
      <c r="F89" s="102" t="s">
        <v>402</v>
      </c>
      <c r="G89" s="257">
        <f>VLOOKUP($E89,'与件データ（生産者価格表示）（分析年価格）'!$A$8:$I$114,9,FALSE)</f>
        <v>0</v>
      </c>
      <c r="H89" s="236">
        <f t="shared" si="90"/>
        <v>0</v>
      </c>
      <c r="I89" s="258">
        <f t="shared" si="91"/>
        <v>0</v>
      </c>
      <c r="J89" s="258">
        <f t="shared" si="92"/>
        <v>0</v>
      </c>
      <c r="K89" s="258">
        <f t="shared" si="93"/>
        <v>0</v>
      </c>
      <c r="L89" s="258">
        <f t="shared" si="94"/>
        <v>0</v>
      </c>
      <c r="M89" s="258">
        <f t="shared" si="95"/>
        <v>0</v>
      </c>
      <c r="N89" s="258">
        <f t="shared" si="96"/>
        <v>0</v>
      </c>
      <c r="O89" s="258">
        <f t="shared" si="97"/>
        <v>0</v>
      </c>
      <c r="P89" s="258">
        <f t="shared" si="98"/>
        <v>0</v>
      </c>
      <c r="Q89" s="258">
        <f>VLOOKUP($E89,'波及効果（総括表）'!$A$9:$AH$125,'波及効果（総括表）'!$M$127,FALSE)</f>
        <v>0</v>
      </c>
      <c r="R89" s="236">
        <f t="shared" si="99"/>
        <v>0</v>
      </c>
      <c r="S89" s="258">
        <f t="shared" si="100"/>
        <v>0</v>
      </c>
      <c r="T89" s="258">
        <f t="shared" si="101"/>
        <v>0</v>
      </c>
      <c r="U89" s="258">
        <f t="shared" si="102"/>
        <v>0</v>
      </c>
      <c r="V89" s="258">
        <f t="shared" si="103"/>
        <v>0</v>
      </c>
      <c r="W89" s="258">
        <f t="shared" si="104"/>
        <v>0</v>
      </c>
      <c r="X89" s="258">
        <f t="shared" si="105"/>
        <v>0</v>
      </c>
      <c r="Y89" s="258">
        <f t="shared" si="106"/>
        <v>0</v>
      </c>
      <c r="Z89" s="258">
        <f t="shared" si="107"/>
        <v>0</v>
      </c>
      <c r="AA89" s="258">
        <f>VLOOKUP($E89,'波及効果（総括表）'!$A$9:$AH$125,'波及効果（総括表）'!$Q$127,FALSE)</f>
        <v>0</v>
      </c>
      <c r="AB89" s="236">
        <f t="shared" si="108"/>
        <v>0</v>
      </c>
      <c r="AC89" s="258">
        <f t="shared" si="109"/>
        <v>0</v>
      </c>
      <c r="AD89" s="258">
        <f t="shared" si="110"/>
        <v>0</v>
      </c>
      <c r="AE89" s="258">
        <f t="shared" si="111"/>
        <v>0</v>
      </c>
      <c r="AF89" s="258">
        <f t="shared" si="112"/>
        <v>0</v>
      </c>
      <c r="AG89" s="258">
        <f t="shared" si="113"/>
        <v>0</v>
      </c>
      <c r="AH89" s="258">
        <f t="shared" si="114"/>
        <v>0</v>
      </c>
      <c r="AI89" s="258">
        <f t="shared" si="115"/>
        <v>0</v>
      </c>
      <c r="AJ89" s="258">
        <f t="shared" si="116"/>
        <v>0</v>
      </c>
      <c r="AK89" s="258">
        <f>VLOOKUP($E89,'波及効果（総括表）'!$A$9:$AH$125,'波及効果（総括表）'!$U$127,FALSE)</f>
        <v>0</v>
      </c>
      <c r="AL89" s="236">
        <f t="shared" si="117"/>
        <v>0</v>
      </c>
      <c r="AM89" s="258">
        <f t="shared" si="118"/>
        <v>0</v>
      </c>
      <c r="AN89" s="258">
        <f t="shared" si="119"/>
        <v>0</v>
      </c>
      <c r="AO89" s="258">
        <f t="shared" si="120"/>
        <v>0</v>
      </c>
      <c r="AP89" s="258">
        <f t="shared" si="121"/>
        <v>0</v>
      </c>
      <c r="AQ89" s="258">
        <f t="shared" si="122"/>
        <v>0</v>
      </c>
      <c r="AR89" s="258">
        <f t="shared" si="123"/>
        <v>0</v>
      </c>
      <c r="AS89" s="258">
        <f t="shared" si="124"/>
        <v>0</v>
      </c>
      <c r="AT89" s="258">
        <f t="shared" si="125"/>
        <v>0</v>
      </c>
      <c r="AU89" s="258">
        <f>VLOOKUP($E89,'波及効果（総括表）'!$A$9:$AH$125,'波及効果（総括表）'!$AC$127,FALSE)</f>
        <v>0</v>
      </c>
      <c r="AV89" s="236">
        <f t="shared" si="126"/>
        <v>0</v>
      </c>
      <c r="AW89" s="258">
        <f t="shared" si="127"/>
        <v>0</v>
      </c>
      <c r="AX89" s="258">
        <f t="shared" si="128"/>
        <v>0</v>
      </c>
      <c r="AY89" s="258">
        <f t="shared" si="129"/>
        <v>0</v>
      </c>
      <c r="AZ89" s="258">
        <f t="shared" si="130"/>
        <v>0</v>
      </c>
      <c r="BA89" s="258">
        <f t="shared" si="131"/>
        <v>0</v>
      </c>
      <c r="BB89" s="258">
        <f t="shared" si="132"/>
        <v>0</v>
      </c>
      <c r="BC89" s="258">
        <f t="shared" si="133"/>
        <v>0</v>
      </c>
      <c r="BD89" s="258">
        <f t="shared" si="134"/>
        <v>0</v>
      </c>
      <c r="BE89" s="258">
        <f>VLOOKUP($E89,'波及効果（総括表）'!$A$9:$AH$125,'波及効果（総括表）'!$AG$127,FALSE)</f>
        <v>0</v>
      </c>
      <c r="BF89" s="13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496">
        <v>0.31968867898674508</v>
      </c>
      <c r="CB89" s="496">
        <v>2.8720459673514876E-2</v>
      </c>
      <c r="CC89" s="496">
        <v>0.23484274086727749</v>
      </c>
      <c r="CD89" s="496">
        <v>0.24798801487179017</v>
      </c>
      <c r="CE89" s="496">
        <v>0.10038458376343988</v>
      </c>
      <c r="CF89" s="496">
        <v>0</v>
      </c>
      <c r="CG89" s="496">
        <v>7.1179968758278603E-2</v>
      </c>
      <c r="CH89" s="496">
        <v>-2.8044469210461408E-3</v>
      </c>
      <c r="CI89" s="496">
        <v>0.68031132101325487</v>
      </c>
      <c r="CJ89" s="496">
        <v>1</v>
      </c>
    </row>
    <row r="90" spans="1:88" s="81" customFormat="1">
      <c r="A90" s="412" t="s">
        <v>459</v>
      </c>
      <c r="B90" s="137" t="s">
        <v>423</v>
      </c>
      <c r="C90" s="412" t="s">
        <v>460</v>
      </c>
      <c r="D90" s="137" t="s">
        <v>423</v>
      </c>
      <c r="E90" s="418" t="s">
        <v>354</v>
      </c>
      <c r="F90" s="102" t="s">
        <v>403</v>
      </c>
      <c r="G90" s="257">
        <f>VLOOKUP($E90,'与件データ（生産者価格表示）（分析年価格）'!$A$8:$I$114,9,FALSE)</f>
        <v>0</v>
      </c>
      <c r="H90" s="236">
        <f t="shared" si="90"/>
        <v>0</v>
      </c>
      <c r="I90" s="258">
        <f t="shared" si="91"/>
        <v>0</v>
      </c>
      <c r="J90" s="258">
        <f t="shared" si="92"/>
        <v>0</v>
      </c>
      <c r="K90" s="258">
        <f t="shared" si="93"/>
        <v>0</v>
      </c>
      <c r="L90" s="258">
        <f t="shared" si="94"/>
        <v>0</v>
      </c>
      <c r="M90" s="258">
        <f t="shared" si="95"/>
        <v>0</v>
      </c>
      <c r="N90" s="258">
        <f t="shared" si="96"/>
        <v>0</v>
      </c>
      <c r="O90" s="258">
        <f t="shared" si="97"/>
        <v>0</v>
      </c>
      <c r="P90" s="258">
        <f t="shared" si="98"/>
        <v>0</v>
      </c>
      <c r="Q90" s="258">
        <f>VLOOKUP($E90,'波及効果（総括表）'!$A$9:$AH$125,'波及効果（総括表）'!$M$127,FALSE)</f>
        <v>0</v>
      </c>
      <c r="R90" s="236">
        <f t="shared" si="99"/>
        <v>0</v>
      </c>
      <c r="S90" s="258">
        <f t="shared" si="100"/>
        <v>0</v>
      </c>
      <c r="T90" s="258">
        <f t="shared" si="101"/>
        <v>0</v>
      </c>
      <c r="U90" s="258">
        <f t="shared" si="102"/>
        <v>0</v>
      </c>
      <c r="V90" s="258">
        <f t="shared" si="103"/>
        <v>0</v>
      </c>
      <c r="W90" s="258">
        <f t="shared" si="104"/>
        <v>0</v>
      </c>
      <c r="X90" s="258">
        <f t="shared" si="105"/>
        <v>0</v>
      </c>
      <c r="Y90" s="258">
        <f t="shared" si="106"/>
        <v>0</v>
      </c>
      <c r="Z90" s="258">
        <f t="shared" si="107"/>
        <v>0</v>
      </c>
      <c r="AA90" s="258">
        <f>VLOOKUP($E90,'波及効果（総括表）'!$A$9:$AH$125,'波及効果（総括表）'!$Q$127,FALSE)</f>
        <v>0</v>
      </c>
      <c r="AB90" s="236">
        <f t="shared" si="108"/>
        <v>0</v>
      </c>
      <c r="AC90" s="258">
        <f t="shared" si="109"/>
        <v>0</v>
      </c>
      <c r="AD90" s="258">
        <f t="shared" si="110"/>
        <v>0</v>
      </c>
      <c r="AE90" s="258">
        <f t="shared" si="111"/>
        <v>0</v>
      </c>
      <c r="AF90" s="258">
        <f t="shared" si="112"/>
        <v>0</v>
      </c>
      <c r="AG90" s="258">
        <f t="shared" si="113"/>
        <v>0</v>
      </c>
      <c r="AH90" s="258">
        <f t="shared" si="114"/>
        <v>0</v>
      </c>
      <c r="AI90" s="258">
        <f t="shared" si="115"/>
        <v>0</v>
      </c>
      <c r="AJ90" s="258">
        <f t="shared" si="116"/>
        <v>0</v>
      </c>
      <c r="AK90" s="258">
        <f>VLOOKUP($E90,'波及効果（総括表）'!$A$9:$AH$125,'波及効果（総括表）'!$U$127,FALSE)</f>
        <v>0</v>
      </c>
      <c r="AL90" s="236">
        <f t="shared" si="117"/>
        <v>0</v>
      </c>
      <c r="AM90" s="258">
        <f t="shared" si="118"/>
        <v>0</v>
      </c>
      <c r="AN90" s="258">
        <f t="shared" si="119"/>
        <v>0</v>
      </c>
      <c r="AO90" s="258">
        <f t="shared" si="120"/>
        <v>0</v>
      </c>
      <c r="AP90" s="258">
        <f t="shared" si="121"/>
        <v>0</v>
      </c>
      <c r="AQ90" s="258">
        <f t="shared" si="122"/>
        <v>0</v>
      </c>
      <c r="AR90" s="258">
        <f t="shared" si="123"/>
        <v>0</v>
      </c>
      <c r="AS90" s="258">
        <f t="shared" si="124"/>
        <v>0</v>
      </c>
      <c r="AT90" s="258">
        <f t="shared" si="125"/>
        <v>0</v>
      </c>
      <c r="AU90" s="258">
        <f>VLOOKUP($E90,'波及効果（総括表）'!$A$9:$AH$125,'波及効果（総括表）'!$AC$127,FALSE)</f>
        <v>0</v>
      </c>
      <c r="AV90" s="236">
        <f t="shared" si="126"/>
        <v>0</v>
      </c>
      <c r="AW90" s="258">
        <f t="shared" si="127"/>
        <v>0</v>
      </c>
      <c r="AX90" s="258">
        <f t="shared" si="128"/>
        <v>0</v>
      </c>
      <c r="AY90" s="258">
        <f t="shared" si="129"/>
        <v>0</v>
      </c>
      <c r="AZ90" s="258">
        <f t="shared" si="130"/>
        <v>0</v>
      </c>
      <c r="BA90" s="258">
        <f t="shared" si="131"/>
        <v>0</v>
      </c>
      <c r="BB90" s="258">
        <f t="shared" si="132"/>
        <v>0</v>
      </c>
      <c r="BC90" s="258">
        <f t="shared" si="133"/>
        <v>0</v>
      </c>
      <c r="BD90" s="258">
        <f t="shared" si="134"/>
        <v>0</v>
      </c>
      <c r="BE90" s="258">
        <f>VLOOKUP($E90,'波及効果（総括表）'!$A$9:$AH$125,'波及効果（総括表）'!$AG$127,FALSE)</f>
        <v>0</v>
      </c>
      <c r="BF90" s="134"/>
      <c r="BG90" s="264"/>
      <c r="BH90" s="264"/>
      <c r="BI90" s="264"/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496">
        <v>0.20814747382794721</v>
      </c>
      <c r="CB90" s="496">
        <v>3.0723714155666819E-2</v>
      </c>
      <c r="CC90" s="496">
        <v>0.66363222576240333</v>
      </c>
      <c r="CD90" s="496">
        <v>1.4474283113336367E-2</v>
      </c>
      <c r="CE90" s="496">
        <v>6.0901228948566227E-2</v>
      </c>
      <c r="CF90" s="496">
        <v>0</v>
      </c>
      <c r="CG90" s="496">
        <v>2.212107419208011E-2</v>
      </c>
      <c r="CH90" s="496">
        <v>0</v>
      </c>
      <c r="CI90" s="496">
        <v>0.79185252617205282</v>
      </c>
      <c r="CJ90" s="496">
        <v>1</v>
      </c>
    </row>
    <row r="91" spans="1:88" s="81" customFormat="1">
      <c r="A91" s="412" t="s">
        <v>461</v>
      </c>
      <c r="B91" s="137" t="s">
        <v>184</v>
      </c>
      <c r="C91" s="412" t="s">
        <v>462</v>
      </c>
      <c r="D91" s="137" t="s">
        <v>184</v>
      </c>
      <c r="E91" s="418" t="s">
        <v>355</v>
      </c>
      <c r="F91" s="102" t="s">
        <v>70</v>
      </c>
      <c r="G91" s="257">
        <f>VLOOKUP($E91,'与件データ（生産者価格表示）（分析年価格）'!$A$8:$I$114,9,FALSE)</f>
        <v>0</v>
      </c>
      <c r="H91" s="236">
        <f t="shared" si="90"/>
        <v>0</v>
      </c>
      <c r="I91" s="258">
        <f t="shared" si="91"/>
        <v>0</v>
      </c>
      <c r="J91" s="258">
        <f t="shared" si="92"/>
        <v>0</v>
      </c>
      <c r="K91" s="258">
        <f t="shared" si="93"/>
        <v>0</v>
      </c>
      <c r="L91" s="258">
        <f t="shared" si="94"/>
        <v>0</v>
      </c>
      <c r="M91" s="258">
        <f t="shared" si="95"/>
        <v>0</v>
      </c>
      <c r="N91" s="258">
        <f t="shared" si="96"/>
        <v>0</v>
      </c>
      <c r="O91" s="258">
        <f t="shared" si="97"/>
        <v>0</v>
      </c>
      <c r="P91" s="258">
        <f t="shared" si="98"/>
        <v>0</v>
      </c>
      <c r="Q91" s="258">
        <f>VLOOKUP($E91,'波及効果（総括表）'!$A$9:$AH$125,'波及効果（総括表）'!$M$127,FALSE)</f>
        <v>0</v>
      </c>
      <c r="R91" s="236">
        <f t="shared" si="99"/>
        <v>0</v>
      </c>
      <c r="S91" s="258">
        <f t="shared" si="100"/>
        <v>0</v>
      </c>
      <c r="T91" s="258">
        <f t="shared" si="101"/>
        <v>0</v>
      </c>
      <c r="U91" s="258">
        <f t="shared" si="102"/>
        <v>0</v>
      </c>
      <c r="V91" s="258">
        <f t="shared" si="103"/>
        <v>0</v>
      </c>
      <c r="W91" s="258">
        <f t="shared" si="104"/>
        <v>0</v>
      </c>
      <c r="X91" s="258">
        <f t="shared" si="105"/>
        <v>0</v>
      </c>
      <c r="Y91" s="258">
        <f t="shared" si="106"/>
        <v>0</v>
      </c>
      <c r="Z91" s="258">
        <f t="shared" si="107"/>
        <v>0</v>
      </c>
      <c r="AA91" s="258">
        <f>VLOOKUP($E91,'波及効果（総括表）'!$A$9:$AH$125,'波及効果（総括表）'!$Q$127,FALSE)</f>
        <v>0</v>
      </c>
      <c r="AB91" s="236">
        <f t="shared" si="108"/>
        <v>0</v>
      </c>
      <c r="AC91" s="258">
        <f t="shared" si="109"/>
        <v>0</v>
      </c>
      <c r="AD91" s="258">
        <f t="shared" si="110"/>
        <v>0</v>
      </c>
      <c r="AE91" s="258">
        <f t="shared" si="111"/>
        <v>0</v>
      </c>
      <c r="AF91" s="258">
        <f t="shared" si="112"/>
        <v>0</v>
      </c>
      <c r="AG91" s="258">
        <f t="shared" si="113"/>
        <v>0</v>
      </c>
      <c r="AH91" s="258">
        <f t="shared" si="114"/>
        <v>0</v>
      </c>
      <c r="AI91" s="258">
        <f t="shared" si="115"/>
        <v>0</v>
      </c>
      <c r="AJ91" s="258">
        <f t="shared" si="116"/>
        <v>0</v>
      </c>
      <c r="AK91" s="258">
        <f>VLOOKUP($E91,'波及効果（総括表）'!$A$9:$AH$125,'波及効果（総括表）'!$U$127,FALSE)</f>
        <v>0</v>
      </c>
      <c r="AL91" s="236">
        <f t="shared" si="117"/>
        <v>0</v>
      </c>
      <c r="AM91" s="258">
        <f t="shared" si="118"/>
        <v>0</v>
      </c>
      <c r="AN91" s="258">
        <f t="shared" si="119"/>
        <v>0</v>
      </c>
      <c r="AO91" s="258">
        <f t="shared" si="120"/>
        <v>0</v>
      </c>
      <c r="AP91" s="258">
        <f t="shared" si="121"/>
        <v>0</v>
      </c>
      <c r="AQ91" s="258">
        <f t="shared" si="122"/>
        <v>0</v>
      </c>
      <c r="AR91" s="258">
        <f t="shared" si="123"/>
        <v>0</v>
      </c>
      <c r="AS91" s="258">
        <f t="shared" si="124"/>
        <v>0</v>
      </c>
      <c r="AT91" s="258">
        <f t="shared" si="125"/>
        <v>0</v>
      </c>
      <c r="AU91" s="258">
        <f>VLOOKUP($E91,'波及効果（総括表）'!$A$9:$AH$125,'波及効果（総括表）'!$AC$127,FALSE)</f>
        <v>0</v>
      </c>
      <c r="AV91" s="236">
        <f t="shared" si="126"/>
        <v>0</v>
      </c>
      <c r="AW91" s="258">
        <f t="shared" si="127"/>
        <v>0</v>
      </c>
      <c r="AX91" s="258">
        <f t="shared" si="128"/>
        <v>0</v>
      </c>
      <c r="AY91" s="258">
        <f t="shared" si="129"/>
        <v>0</v>
      </c>
      <c r="AZ91" s="258">
        <f t="shared" si="130"/>
        <v>0</v>
      </c>
      <c r="BA91" s="258">
        <f t="shared" si="131"/>
        <v>0</v>
      </c>
      <c r="BB91" s="258">
        <f t="shared" si="132"/>
        <v>0</v>
      </c>
      <c r="BC91" s="258">
        <f t="shared" si="133"/>
        <v>0</v>
      </c>
      <c r="BD91" s="258">
        <f t="shared" si="134"/>
        <v>0</v>
      </c>
      <c r="BE91" s="258">
        <f>VLOOKUP($E91,'波及効果（総括表）'!$A$9:$AH$125,'波及効果（総括表）'!$AG$127,FALSE)</f>
        <v>0</v>
      </c>
      <c r="BF91" s="134"/>
      <c r="BG91" s="264"/>
      <c r="BH91" s="264"/>
      <c r="BI91" s="264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496">
        <v>0.41367866738312736</v>
      </c>
      <c r="CB91" s="496">
        <v>8.6491133799032772E-3</v>
      </c>
      <c r="CC91" s="496">
        <v>6.043202579258463E-2</v>
      </c>
      <c r="CD91" s="496">
        <v>0.29282751209027402</v>
      </c>
      <c r="CE91" s="496">
        <v>0.18806233207952713</v>
      </c>
      <c r="CF91" s="496">
        <v>0</v>
      </c>
      <c r="CG91" s="496">
        <v>3.6354648038688875E-2</v>
      </c>
      <c r="CH91" s="496">
        <v>-4.2987641053197202E-6</v>
      </c>
      <c r="CI91" s="496">
        <v>0.58632133261687269</v>
      </c>
      <c r="CJ91" s="496">
        <v>1</v>
      </c>
    </row>
    <row r="92" spans="1:88" s="81" customFormat="1">
      <c r="A92" s="414" t="s">
        <v>461</v>
      </c>
      <c r="B92" s="373" t="s">
        <v>184</v>
      </c>
      <c r="C92" s="414" t="s">
        <v>462</v>
      </c>
      <c r="D92" s="373" t="s">
        <v>184</v>
      </c>
      <c r="E92" s="417" t="s">
        <v>356</v>
      </c>
      <c r="F92" s="374" t="s">
        <v>71</v>
      </c>
      <c r="G92" s="259">
        <f>VLOOKUP($E92,'与件データ（生産者価格表示）（分析年価格）'!$A$8:$I$114,9,FALSE)</f>
        <v>0</v>
      </c>
      <c r="H92" s="260">
        <f t="shared" si="90"/>
        <v>0</v>
      </c>
      <c r="I92" s="261">
        <f t="shared" si="91"/>
        <v>0</v>
      </c>
      <c r="J92" s="261">
        <f t="shared" si="92"/>
        <v>0</v>
      </c>
      <c r="K92" s="261">
        <f t="shared" si="93"/>
        <v>0</v>
      </c>
      <c r="L92" s="261">
        <f t="shared" si="94"/>
        <v>0</v>
      </c>
      <c r="M92" s="261">
        <f t="shared" si="95"/>
        <v>0</v>
      </c>
      <c r="N92" s="261">
        <f t="shared" si="96"/>
        <v>0</v>
      </c>
      <c r="O92" s="261">
        <f t="shared" si="97"/>
        <v>0</v>
      </c>
      <c r="P92" s="261">
        <f t="shared" si="98"/>
        <v>0</v>
      </c>
      <c r="Q92" s="261">
        <f>VLOOKUP($E92,'波及効果（総括表）'!$A$9:$AH$125,'波及効果（総括表）'!$M$127,FALSE)</f>
        <v>0</v>
      </c>
      <c r="R92" s="260">
        <f t="shared" si="99"/>
        <v>0</v>
      </c>
      <c r="S92" s="261">
        <f t="shared" si="100"/>
        <v>0</v>
      </c>
      <c r="T92" s="261">
        <f t="shared" si="101"/>
        <v>0</v>
      </c>
      <c r="U92" s="261">
        <f t="shared" si="102"/>
        <v>0</v>
      </c>
      <c r="V92" s="261">
        <f t="shared" si="103"/>
        <v>0</v>
      </c>
      <c r="W92" s="261">
        <f t="shared" si="104"/>
        <v>0</v>
      </c>
      <c r="X92" s="261">
        <f t="shared" si="105"/>
        <v>0</v>
      </c>
      <c r="Y92" s="261">
        <f t="shared" si="106"/>
        <v>0</v>
      </c>
      <c r="Z92" s="261">
        <f t="shared" si="107"/>
        <v>0</v>
      </c>
      <c r="AA92" s="261">
        <f>VLOOKUP($E92,'波及効果（総括表）'!$A$9:$AH$125,'波及効果（総括表）'!$Q$127,FALSE)</f>
        <v>0</v>
      </c>
      <c r="AB92" s="260">
        <f t="shared" si="108"/>
        <v>0</v>
      </c>
      <c r="AC92" s="261">
        <f t="shared" si="109"/>
        <v>0</v>
      </c>
      <c r="AD92" s="261">
        <f t="shared" si="110"/>
        <v>0</v>
      </c>
      <c r="AE92" s="261">
        <f t="shared" si="111"/>
        <v>0</v>
      </c>
      <c r="AF92" s="261">
        <f t="shared" si="112"/>
        <v>0</v>
      </c>
      <c r="AG92" s="261">
        <f t="shared" si="113"/>
        <v>0</v>
      </c>
      <c r="AH92" s="261">
        <f t="shared" si="114"/>
        <v>0</v>
      </c>
      <c r="AI92" s="261">
        <f t="shared" si="115"/>
        <v>0</v>
      </c>
      <c r="AJ92" s="261">
        <f t="shared" si="116"/>
        <v>0</v>
      </c>
      <c r="AK92" s="261">
        <f>VLOOKUP($E92,'波及効果（総括表）'!$A$9:$AH$125,'波及効果（総括表）'!$U$127,FALSE)</f>
        <v>0</v>
      </c>
      <c r="AL92" s="260">
        <f t="shared" si="117"/>
        <v>0</v>
      </c>
      <c r="AM92" s="261">
        <f t="shared" si="118"/>
        <v>0</v>
      </c>
      <c r="AN92" s="261">
        <f t="shared" si="119"/>
        <v>0</v>
      </c>
      <c r="AO92" s="261">
        <f t="shared" si="120"/>
        <v>0</v>
      </c>
      <c r="AP92" s="261">
        <f t="shared" si="121"/>
        <v>0</v>
      </c>
      <c r="AQ92" s="261">
        <f t="shared" si="122"/>
        <v>0</v>
      </c>
      <c r="AR92" s="261">
        <f t="shared" si="123"/>
        <v>0</v>
      </c>
      <c r="AS92" s="261">
        <f t="shared" si="124"/>
        <v>0</v>
      </c>
      <c r="AT92" s="261">
        <f t="shared" si="125"/>
        <v>0</v>
      </c>
      <c r="AU92" s="261">
        <f>VLOOKUP($E92,'波及効果（総括表）'!$A$9:$AH$125,'波及効果（総括表）'!$AC$127,FALSE)</f>
        <v>0</v>
      </c>
      <c r="AV92" s="260">
        <f t="shared" si="126"/>
        <v>0</v>
      </c>
      <c r="AW92" s="261">
        <f t="shared" si="127"/>
        <v>0</v>
      </c>
      <c r="AX92" s="261">
        <f t="shared" si="128"/>
        <v>0</v>
      </c>
      <c r="AY92" s="261">
        <f t="shared" si="129"/>
        <v>0</v>
      </c>
      <c r="AZ92" s="261">
        <f t="shared" si="130"/>
        <v>0</v>
      </c>
      <c r="BA92" s="261">
        <f t="shared" si="131"/>
        <v>0</v>
      </c>
      <c r="BB92" s="261">
        <f t="shared" si="132"/>
        <v>0</v>
      </c>
      <c r="BC92" s="261">
        <f t="shared" si="133"/>
        <v>0</v>
      </c>
      <c r="BD92" s="261">
        <f t="shared" si="134"/>
        <v>0</v>
      </c>
      <c r="BE92" s="261">
        <f>VLOOKUP($E92,'波及効果（総括表）'!$A$9:$AH$125,'波及効果（総括表）'!$AG$127,FALSE)</f>
        <v>0</v>
      </c>
      <c r="BF92" s="13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496">
        <v>0.52212600065470349</v>
      </c>
      <c r="CB92" s="496">
        <v>1.7052048924203197E-2</v>
      </c>
      <c r="CC92" s="496">
        <v>0.15293277385947684</v>
      </c>
      <c r="CD92" s="496">
        <v>0.18293009552718506</v>
      </c>
      <c r="CE92" s="496">
        <v>8.7581465940541017E-2</v>
      </c>
      <c r="CF92" s="496">
        <v>0</v>
      </c>
      <c r="CG92" s="496">
        <v>3.7377615093890426E-2</v>
      </c>
      <c r="CH92" s="496">
        <v>0</v>
      </c>
      <c r="CI92" s="496">
        <v>0.47787399934529656</v>
      </c>
      <c r="CJ92" s="496">
        <v>1</v>
      </c>
    </row>
    <row r="93" spans="1:88" s="81" customFormat="1">
      <c r="A93" s="412" t="s">
        <v>461</v>
      </c>
      <c r="B93" s="137" t="s">
        <v>184</v>
      </c>
      <c r="C93" s="412" t="s">
        <v>462</v>
      </c>
      <c r="D93" s="137" t="s">
        <v>184</v>
      </c>
      <c r="E93" s="418" t="s">
        <v>357</v>
      </c>
      <c r="F93" s="102" t="s">
        <v>72</v>
      </c>
      <c r="G93" s="257">
        <f>VLOOKUP($E93,'与件データ（生産者価格表示）（分析年価格）'!$A$8:$I$114,9,FALSE)</f>
        <v>0</v>
      </c>
      <c r="H93" s="236">
        <f t="shared" si="90"/>
        <v>0</v>
      </c>
      <c r="I93" s="258">
        <f t="shared" si="91"/>
        <v>0</v>
      </c>
      <c r="J93" s="258">
        <f t="shared" si="92"/>
        <v>0</v>
      </c>
      <c r="K93" s="258">
        <f t="shared" si="93"/>
        <v>0</v>
      </c>
      <c r="L93" s="258">
        <f t="shared" si="94"/>
        <v>0</v>
      </c>
      <c r="M93" s="258">
        <f t="shared" si="95"/>
        <v>0</v>
      </c>
      <c r="N93" s="258">
        <f t="shared" si="96"/>
        <v>0</v>
      </c>
      <c r="O93" s="258">
        <f t="shared" si="97"/>
        <v>0</v>
      </c>
      <c r="P93" s="258">
        <f t="shared" si="98"/>
        <v>0</v>
      </c>
      <c r="Q93" s="258">
        <f>VLOOKUP($E93,'波及効果（総括表）'!$A$9:$AH$125,'波及効果（総括表）'!$M$127,FALSE)</f>
        <v>0</v>
      </c>
      <c r="R93" s="236">
        <f t="shared" si="99"/>
        <v>0</v>
      </c>
      <c r="S93" s="258">
        <f t="shared" si="100"/>
        <v>0</v>
      </c>
      <c r="T93" s="258">
        <f t="shared" si="101"/>
        <v>0</v>
      </c>
      <c r="U93" s="258">
        <f t="shared" si="102"/>
        <v>0</v>
      </c>
      <c r="V93" s="258">
        <f t="shared" si="103"/>
        <v>0</v>
      </c>
      <c r="W93" s="258">
        <f t="shared" si="104"/>
        <v>0</v>
      </c>
      <c r="X93" s="258">
        <f t="shared" si="105"/>
        <v>0</v>
      </c>
      <c r="Y93" s="258">
        <f t="shared" si="106"/>
        <v>0</v>
      </c>
      <c r="Z93" s="258">
        <f t="shared" si="107"/>
        <v>0</v>
      </c>
      <c r="AA93" s="258">
        <f>VLOOKUP($E93,'波及効果（総括表）'!$A$9:$AH$125,'波及効果（総括表）'!$Q$127,FALSE)</f>
        <v>0</v>
      </c>
      <c r="AB93" s="236">
        <f t="shared" si="108"/>
        <v>0</v>
      </c>
      <c r="AC93" s="258">
        <f t="shared" si="109"/>
        <v>0</v>
      </c>
      <c r="AD93" s="258">
        <f t="shared" si="110"/>
        <v>0</v>
      </c>
      <c r="AE93" s="258">
        <f t="shared" si="111"/>
        <v>0</v>
      </c>
      <c r="AF93" s="258">
        <f t="shared" si="112"/>
        <v>0</v>
      </c>
      <c r="AG93" s="258">
        <f t="shared" si="113"/>
        <v>0</v>
      </c>
      <c r="AH93" s="258">
        <f t="shared" si="114"/>
        <v>0</v>
      </c>
      <c r="AI93" s="258">
        <f t="shared" si="115"/>
        <v>0</v>
      </c>
      <c r="AJ93" s="258">
        <f t="shared" si="116"/>
        <v>0</v>
      </c>
      <c r="AK93" s="258">
        <f>VLOOKUP($E93,'波及効果（総括表）'!$A$9:$AH$125,'波及効果（総括表）'!$U$127,FALSE)</f>
        <v>0</v>
      </c>
      <c r="AL93" s="236">
        <f t="shared" si="117"/>
        <v>0</v>
      </c>
      <c r="AM93" s="258">
        <f t="shared" si="118"/>
        <v>0</v>
      </c>
      <c r="AN93" s="258">
        <f t="shared" si="119"/>
        <v>0</v>
      </c>
      <c r="AO93" s="258">
        <f t="shared" si="120"/>
        <v>0</v>
      </c>
      <c r="AP93" s="258">
        <f t="shared" si="121"/>
        <v>0</v>
      </c>
      <c r="AQ93" s="258">
        <f t="shared" si="122"/>
        <v>0</v>
      </c>
      <c r="AR93" s="258">
        <f t="shared" si="123"/>
        <v>0</v>
      </c>
      <c r="AS93" s="258">
        <f t="shared" si="124"/>
        <v>0</v>
      </c>
      <c r="AT93" s="258">
        <f t="shared" si="125"/>
        <v>0</v>
      </c>
      <c r="AU93" s="258">
        <f>VLOOKUP($E93,'波及効果（総括表）'!$A$9:$AH$125,'波及効果（総括表）'!$AC$127,FALSE)</f>
        <v>0</v>
      </c>
      <c r="AV93" s="236">
        <f t="shared" si="126"/>
        <v>0</v>
      </c>
      <c r="AW93" s="258">
        <f t="shared" si="127"/>
        <v>0</v>
      </c>
      <c r="AX93" s="258">
        <f t="shared" si="128"/>
        <v>0</v>
      </c>
      <c r="AY93" s="258">
        <f t="shared" si="129"/>
        <v>0</v>
      </c>
      <c r="AZ93" s="258">
        <f t="shared" si="130"/>
        <v>0</v>
      </c>
      <c r="BA93" s="258">
        <f t="shared" si="131"/>
        <v>0</v>
      </c>
      <c r="BB93" s="258">
        <f t="shared" si="132"/>
        <v>0</v>
      </c>
      <c r="BC93" s="258">
        <f t="shared" si="133"/>
        <v>0</v>
      </c>
      <c r="BD93" s="258">
        <f t="shared" si="134"/>
        <v>0</v>
      </c>
      <c r="BE93" s="258">
        <f>VLOOKUP($E93,'波及効果（総括表）'!$A$9:$AH$125,'波及効果（総括表）'!$AG$127,FALSE)</f>
        <v>0</v>
      </c>
      <c r="BF93" s="134"/>
      <c r="BG93" s="264"/>
      <c r="BH93" s="264"/>
      <c r="BI93" s="264"/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496">
        <v>0.38454473650373799</v>
      </c>
      <c r="CB93" s="496">
        <v>2.2427949523337192E-2</v>
      </c>
      <c r="CC93" s="496">
        <v>0.36121673003802279</v>
      </c>
      <c r="CD93" s="496">
        <v>0.1120111680534891</v>
      </c>
      <c r="CE93" s="496">
        <v>8.805863228081777E-2</v>
      </c>
      <c r="CF93" s="496">
        <v>0</v>
      </c>
      <c r="CG93" s="496">
        <v>3.1759152109623261E-2</v>
      </c>
      <c r="CH93" s="496">
        <v>-1.8368509028122188E-5</v>
      </c>
      <c r="CI93" s="496">
        <v>0.61545526349626201</v>
      </c>
      <c r="CJ93" s="496">
        <v>1</v>
      </c>
    </row>
    <row r="94" spans="1:88" s="81" customFormat="1">
      <c r="A94" s="412" t="s">
        <v>461</v>
      </c>
      <c r="B94" s="137" t="s">
        <v>184</v>
      </c>
      <c r="C94" s="412" t="s">
        <v>462</v>
      </c>
      <c r="D94" s="137" t="s">
        <v>184</v>
      </c>
      <c r="E94" s="418" t="s">
        <v>358</v>
      </c>
      <c r="F94" s="102" t="s">
        <v>73</v>
      </c>
      <c r="G94" s="257">
        <f>VLOOKUP($E94,'与件データ（生産者価格表示）（分析年価格）'!$A$8:$I$114,9,FALSE)</f>
        <v>0</v>
      </c>
      <c r="H94" s="236">
        <f t="shared" si="90"/>
        <v>0</v>
      </c>
      <c r="I94" s="258">
        <f t="shared" si="91"/>
        <v>0</v>
      </c>
      <c r="J94" s="258">
        <f t="shared" si="92"/>
        <v>0</v>
      </c>
      <c r="K94" s="258">
        <f t="shared" si="93"/>
        <v>0</v>
      </c>
      <c r="L94" s="258">
        <f t="shared" si="94"/>
        <v>0</v>
      </c>
      <c r="M94" s="258">
        <f t="shared" si="95"/>
        <v>0</v>
      </c>
      <c r="N94" s="258">
        <f t="shared" si="96"/>
        <v>0</v>
      </c>
      <c r="O94" s="258">
        <f t="shared" si="97"/>
        <v>0</v>
      </c>
      <c r="P94" s="258">
        <f t="shared" si="98"/>
        <v>0</v>
      </c>
      <c r="Q94" s="258">
        <f>VLOOKUP($E94,'波及効果（総括表）'!$A$9:$AH$125,'波及効果（総括表）'!$M$127,FALSE)</f>
        <v>0</v>
      </c>
      <c r="R94" s="236">
        <f t="shared" si="99"/>
        <v>0</v>
      </c>
      <c r="S94" s="258">
        <f t="shared" si="100"/>
        <v>0</v>
      </c>
      <c r="T94" s="258">
        <f t="shared" si="101"/>
        <v>0</v>
      </c>
      <c r="U94" s="258">
        <f t="shared" si="102"/>
        <v>0</v>
      </c>
      <c r="V94" s="258">
        <f t="shared" si="103"/>
        <v>0</v>
      </c>
      <c r="W94" s="258">
        <f t="shared" si="104"/>
        <v>0</v>
      </c>
      <c r="X94" s="258">
        <f t="shared" si="105"/>
        <v>0</v>
      </c>
      <c r="Y94" s="258">
        <f t="shared" si="106"/>
        <v>0</v>
      </c>
      <c r="Z94" s="258">
        <f t="shared" si="107"/>
        <v>0</v>
      </c>
      <c r="AA94" s="258">
        <f>VLOOKUP($E94,'波及効果（総括表）'!$A$9:$AH$125,'波及効果（総括表）'!$Q$127,FALSE)</f>
        <v>0</v>
      </c>
      <c r="AB94" s="236">
        <f t="shared" si="108"/>
        <v>0</v>
      </c>
      <c r="AC94" s="258">
        <f t="shared" si="109"/>
        <v>0</v>
      </c>
      <c r="AD94" s="258">
        <f t="shared" si="110"/>
        <v>0</v>
      </c>
      <c r="AE94" s="258">
        <f t="shared" si="111"/>
        <v>0</v>
      </c>
      <c r="AF94" s="258">
        <f t="shared" si="112"/>
        <v>0</v>
      </c>
      <c r="AG94" s="258">
        <f t="shared" si="113"/>
        <v>0</v>
      </c>
      <c r="AH94" s="258">
        <f t="shared" si="114"/>
        <v>0</v>
      </c>
      <c r="AI94" s="258">
        <f t="shared" si="115"/>
        <v>0</v>
      </c>
      <c r="AJ94" s="258">
        <f t="shared" si="116"/>
        <v>0</v>
      </c>
      <c r="AK94" s="258">
        <f>VLOOKUP($E94,'波及効果（総括表）'!$A$9:$AH$125,'波及効果（総括表）'!$U$127,FALSE)</f>
        <v>0</v>
      </c>
      <c r="AL94" s="236">
        <f t="shared" si="117"/>
        <v>0</v>
      </c>
      <c r="AM94" s="258">
        <f t="shared" si="118"/>
        <v>0</v>
      </c>
      <c r="AN94" s="258">
        <f t="shared" si="119"/>
        <v>0</v>
      </c>
      <c r="AO94" s="258">
        <f t="shared" si="120"/>
        <v>0</v>
      </c>
      <c r="AP94" s="258">
        <f t="shared" si="121"/>
        <v>0</v>
      </c>
      <c r="AQ94" s="258">
        <f t="shared" si="122"/>
        <v>0</v>
      </c>
      <c r="AR94" s="258">
        <f t="shared" si="123"/>
        <v>0</v>
      </c>
      <c r="AS94" s="258">
        <f t="shared" si="124"/>
        <v>0</v>
      </c>
      <c r="AT94" s="258">
        <f t="shared" si="125"/>
        <v>0</v>
      </c>
      <c r="AU94" s="258">
        <f>VLOOKUP($E94,'波及効果（総括表）'!$A$9:$AH$125,'波及効果（総括表）'!$AC$127,FALSE)</f>
        <v>0</v>
      </c>
      <c r="AV94" s="236">
        <f t="shared" si="126"/>
        <v>0</v>
      </c>
      <c r="AW94" s="258">
        <f t="shared" si="127"/>
        <v>0</v>
      </c>
      <c r="AX94" s="258">
        <f t="shared" si="128"/>
        <v>0</v>
      </c>
      <c r="AY94" s="258">
        <f t="shared" si="129"/>
        <v>0</v>
      </c>
      <c r="AZ94" s="258">
        <f t="shared" si="130"/>
        <v>0</v>
      </c>
      <c r="BA94" s="258">
        <f t="shared" si="131"/>
        <v>0</v>
      </c>
      <c r="BB94" s="258">
        <f t="shared" si="132"/>
        <v>0</v>
      </c>
      <c r="BC94" s="258">
        <f t="shared" si="133"/>
        <v>0</v>
      </c>
      <c r="BD94" s="258">
        <f t="shared" si="134"/>
        <v>0</v>
      </c>
      <c r="BE94" s="258">
        <f>VLOOKUP($E94,'波及効果（総括表）'!$A$9:$AH$125,'波及効果（総括表）'!$AG$127,FALSE)</f>
        <v>0</v>
      </c>
      <c r="BF94" s="13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496">
        <v>0.70385568949303245</v>
      </c>
      <c r="CB94" s="496">
        <v>2.3082841754295974E-3</v>
      </c>
      <c r="CC94" s="496">
        <v>0.19398136274258357</v>
      </c>
      <c r="CD94" s="496">
        <v>2.9580234248097803E-2</v>
      </c>
      <c r="CE94" s="496">
        <v>3.7530990852355305E-2</v>
      </c>
      <c r="CF94" s="496">
        <v>0</v>
      </c>
      <c r="CG94" s="496">
        <v>3.2743438488501322E-2</v>
      </c>
      <c r="CH94" s="496">
        <v>0</v>
      </c>
      <c r="CI94" s="496">
        <v>0.2961443105069676</v>
      </c>
      <c r="CJ94" s="496">
        <v>1</v>
      </c>
    </row>
    <row r="95" spans="1:88" s="81" customFormat="1">
      <c r="A95" s="412" t="s">
        <v>461</v>
      </c>
      <c r="B95" s="137" t="s">
        <v>184</v>
      </c>
      <c r="C95" s="412" t="s">
        <v>462</v>
      </c>
      <c r="D95" s="137" t="s">
        <v>184</v>
      </c>
      <c r="E95" s="418" t="s">
        <v>359</v>
      </c>
      <c r="F95" s="102" t="s">
        <v>404</v>
      </c>
      <c r="G95" s="257">
        <f>VLOOKUP($E95,'与件データ（生産者価格表示）（分析年価格）'!$A$8:$I$114,9,FALSE)</f>
        <v>0</v>
      </c>
      <c r="H95" s="236">
        <f t="shared" si="90"/>
        <v>0</v>
      </c>
      <c r="I95" s="258">
        <f t="shared" si="91"/>
        <v>0</v>
      </c>
      <c r="J95" s="258">
        <f t="shared" si="92"/>
        <v>0</v>
      </c>
      <c r="K95" s="258">
        <f t="shared" si="93"/>
        <v>0</v>
      </c>
      <c r="L95" s="258">
        <f t="shared" si="94"/>
        <v>0</v>
      </c>
      <c r="M95" s="258">
        <f t="shared" si="95"/>
        <v>0</v>
      </c>
      <c r="N95" s="258">
        <f t="shared" si="96"/>
        <v>0</v>
      </c>
      <c r="O95" s="258">
        <f t="shared" si="97"/>
        <v>0</v>
      </c>
      <c r="P95" s="258">
        <f t="shared" si="98"/>
        <v>0</v>
      </c>
      <c r="Q95" s="258">
        <f>VLOOKUP($E95,'波及効果（総括表）'!$A$9:$AH$125,'波及効果（総括表）'!$M$127,FALSE)</f>
        <v>0</v>
      </c>
      <c r="R95" s="236">
        <f t="shared" si="99"/>
        <v>0</v>
      </c>
      <c r="S95" s="258">
        <f t="shared" si="100"/>
        <v>0</v>
      </c>
      <c r="T95" s="258">
        <f t="shared" si="101"/>
        <v>0</v>
      </c>
      <c r="U95" s="258">
        <f t="shared" si="102"/>
        <v>0</v>
      </c>
      <c r="V95" s="258">
        <f t="shared" si="103"/>
        <v>0</v>
      </c>
      <c r="W95" s="258">
        <f t="shared" si="104"/>
        <v>0</v>
      </c>
      <c r="X95" s="258">
        <f t="shared" si="105"/>
        <v>0</v>
      </c>
      <c r="Y95" s="258">
        <f t="shared" si="106"/>
        <v>0</v>
      </c>
      <c r="Z95" s="258">
        <f t="shared" si="107"/>
        <v>0</v>
      </c>
      <c r="AA95" s="258">
        <f>VLOOKUP($E95,'波及効果（総括表）'!$A$9:$AH$125,'波及効果（総括表）'!$Q$127,FALSE)</f>
        <v>0</v>
      </c>
      <c r="AB95" s="236">
        <f t="shared" si="108"/>
        <v>0</v>
      </c>
      <c r="AC95" s="258">
        <f t="shared" si="109"/>
        <v>0</v>
      </c>
      <c r="AD95" s="258">
        <f t="shared" si="110"/>
        <v>0</v>
      </c>
      <c r="AE95" s="258">
        <f t="shared" si="111"/>
        <v>0</v>
      </c>
      <c r="AF95" s="258">
        <f t="shared" si="112"/>
        <v>0</v>
      </c>
      <c r="AG95" s="258">
        <f t="shared" si="113"/>
        <v>0</v>
      </c>
      <c r="AH95" s="258">
        <f t="shared" si="114"/>
        <v>0</v>
      </c>
      <c r="AI95" s="258">
        <f t="shared" si="115"/>
        <v>0</v>
      </c>
      <c r="AJ95" s="258">
        <f t="shared" si="116"/>
        <v>0</v>
      </c>
      <c r="AK95" s="258">
        <f>VLOOKUP($E95,'波及効果（総括表）'!$A$9:$AH$125,'波及効果（総括表）'!$U$127,FALSE)</f>
        <v>0</v>
      </c>
      <c r="AL95" s="236">
        <f t="shared" si="117"/>
        <v>0</v>
      </c>
      <c r="AM95" s="258">
        <f t="shared" si="118"/>
        <v>0</v>
      </c>
      <c r="AN95" s="258">
        <f t="shared" si="119"/>
        <v>0</v>
      </c>
      <c r="AO95" s="258">
        <f t="shared" si="120"/>
        <v>0</v>
      </c>
      <c r="AP95" s="258">
        <f t="shared" si="121"/>
        <v>0</v>
      </c>
      <c r="AQ95" s="258">
        <f t="shared" si="122"/>
        <v>0</v>
      </c>
      <c r="AR95" s="258">
        <f t="shared" si="123"/>
        <v>0</v>
      </c>
      <c r="AS95" s="258">
        <f t="shared" si="124"/>
        <v>0</v>
      </c>
      <c r="AT95" s="258">
        <f t="shared" si="125"/>
        <v>0</v>
      </c>
      <c r="AU95" s="258">
        <f>VLOOKUP($E95,'波及効果（総括表）'!$A$9:$AH$125,'波及効果（総括表）'!$AC$127,FALSE)</f>
        <v>0</v>
      </c>
      <c r="AV95" s="236">
        <f t="shared" si="126"/>
        <v>0</v>
      </c>
      <c r="AW95" s="258">
        <f t="shared" si="127"/>
        <v>0</v>
      </c>
      <c r="AX95" s="258">
        <f t="shared" si="128"/>
        <v>0</v>
      </c>
      <c r="AY95" s="258">
        <f t="shared" si="129"/>
        <v>0</v>
      </c>
      <c r="AZ95" s="258">
        <f t="shared" si="130"/>
        <v>0</v>
      </c>
      <c r="BA95" s="258">
        <f t="shared" si="131"/>
        <v>0</v>
      </c>
      <c r="BB95" s="258">
        <f t="shared" si="132"/>
        <v>0</v>
      </c>
      <c r="BC95" s="258">
        <f t="shared" si="133"/>
        <v>0</v>
      </c>
      <c r="BD95" s="258">
        <f t="shared" si="134"/>
        <v>0</v>
      </c>
      <c r="BE95" s="258">
        <f>VLOOKUP($E95,'波及効果（総括表）'!$A$9:$AH$125,'波及効果（総括表）'!$AG$127,FALSE)</f>
        <v>0</v>
      </c>
      <c r="BF95" s="13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496">
        <v>0.51492722975494465</v>
      </c>
      <c r="CB95" s="496">
        <v>4.9259858191317327E-2</v>
      </c>
      <c r="CC95" s="496">
        <v>0.24825848986192312</v>
      </c>
      <c r="CD95" s="496">
        <v>0.11599701455404901</v>
      </c>
      <c r="CE95" s="496">
        <v>5.0814777957457397E-2</v>
      </c>
      <c r="CF95" s="496">
        <v>0</v>
      </c>
      <c r="CG95" s="496">
        <v>2.0773728075631298E-2</v>
      </c>
      <c r="CH95" s="496">
        <v>-3.1098395322801342E-5</v>
      </c>
      <c r="CI95" s="496">
        <v>0.48507277024505535</v>
      </c>
      <c r="CJ95" s="496">
        <v>1</v>
      </c>
    </row>
    <row r="96" spans="1:88" s="81" customFormat="1">
      <c r="A96" s="412" t="s">
        <v>429</v>
      </c>
      <c r="B96" s="137" t="s">
        <v>74</v>
      </c>
      <c r="C96" s="412" t="s">
        <v>463</v>
      </c>
      <c r="D96" s="137" t="s">
        <v>74</v>
      </c>
      <c r="E96" s="418" t="s">
        <v>360</v>
      </c>
      <c r="F96" s="102" t="s">
        <v>74</v>
      </c>
      <c r="G96" s="257">
        <f>VLOOKUP($E96,'与件データ（生産者価格表示）（分析年価格）'!$A$8:$I$114,9,FALSE)</f>
        <v>0</v>
      </c>
      <c r="H96" s="236">
        <f t="shared" si="90"/>
        <v>0</v>
      </c>
      <c r="I96" s="258">
        <f t="shared" si="91"/>
        <v>0</v>
      </c>
      <c r="J96" s="258">
        <f t="shared" si="92"/>
        <v>0</v>
      </c>
      <c r="K96" s="258">
        <f t="shared" si="93"/>
        <v>0</v>
      </c>
      <c r="L96" s="258">
        <f t="shared" si="94"/>
        <v>0</v>
      </c>
      <c r="M96" s="258">
        <f t="shared" si="95"/>
        <v>0</v>
      </c>
      <c r="N96" s="258">
        <f t="shared" si="96"/>
        <v>0</v>
      </c>
      <c r="O96" s="258">
        <f t="shared" si="97"/>
        <v>0</v>
      </c>
      <c r="P96" s="258">
        <f t="shared" si="98"/>
        <v>0</v>
      </c>
      <c r="Q96" s="258">
        <f>VLOOKUP($E96,'波及効果（総括表）'!$A$9:$AH$125,'波及効果（総括表）'!$M$127,FALSE)</f>
        <v>0</v>
      </c>
      <c r="R96" s="236">
        <f t="shared" si="99"/>
        <v>0</v>
      </c>
      <c r="S96" s="258">
        <f t="shared" si="100"/>
        <v>0</v>
      </c>
      <c r="T96" s="258">
        <f t="shared" si="101"/>
        <v>0</v>
      </c>
      <c r="U96" s="258">
        <f t="shared" si="102"/>
        <v>0</v>
      </c>
      <c r="V96" s="258">
        <f t="shared" si="103"/>
        <v>0</v>
      </c>
      <c r="W96" s="258">
        <f t="shared" si="104"/>
        <v>0</v>
      </c>
      <c r="X96" s="258">
        <f t="shared" si="105"/>
        <v>0</v>
      </c>
      <c r="Y96" s="258">
        <f t="shared" si="106"/>
        <v>0</v>
      </c>
      <c r="Z96" s="258">
        <f t="shared" si="107"/>
        <v>0</v>
      </c>
      <c r="AA96" s="258">
        <f>VLOOKUP($E96,'波及効果（総括表）'!$A$9:$AH$125,'波及効果（総括表）'!$Q$127,FALSE)</f>
        <v>0</v>
      </c>
      <c r="AB96" s="236">
        <f t="shared" si="108"/>
        <v>0</v>
      </c>
      <c r="AC96" s="258">
        <f t="shared" si="109"/>
        <v>0</v>
      </c>
      <c r="AD96" s="258">
        <f t="shared" si="110"/>
        <v>0</v>
      </c>
      <c r="AE96" s="258">
        <f t="shared" si="111"/>
        <v>0</v>
      </c>
      <c r="AF96" s="258">
        <f t="shared" si="112"/>
        <v>0</v>
      </c>
      <c r="AG96" s="258">
        <f t="shared" si="113"/>
        <v>0</v>
      </c>
      <c r="AH96" s="258">
        <f t="shared" si="114"/>
        <v>0</v>
      </c>
      <c r="AI96" s="258">
        <f t="shared" si="115"/>
        <v>0</v>
      </c>
      <c r="AJ96" s="258">
        <f t="shared" si="116"/>
        <v>0</v>
      </c>
      <c r="AK96" s="258">
        <f>VLOOKUP($E96,'波及効果（総括表）'!$A$9:$AH$125,'波及効果（総括表）'!$U$127,FALSE)</f>
        <v>0</v>
      </c>
      <c r="AL96" s="236">
        <f t="shared" si="117"/>
        <v>0</v>
      </c>
      <c r="AM96" s="258">
        <f t="shared" si="118"/>
        <v>0</v>
      </c>
      <c r="AN96" s="258">
        <f t="shared" si="119"/>
        <v>0</v>
      </c>
      <c r="AO96" s="258">
        <f t="shared" si="120"/>
        <v>0</v>
      </c>
      <c r="AP96" s="258">
        <f t="shared" si="121"/>
        <v>0</v>
      </c>
      <c r="AQ96" s="258">
        <f t="shared" si="122"/>
        <v>0</v>
      </c>
      <c r="AR96" s="258">
        <f t="shared" si="123"/>
        <v>0</v>
      </c>
      <c r="AS96" s="258">
        <f t="shared" si="124"/>
        <v>0</v>
      </c>
      <c r="AT96" s="258">
        <f t="shared" si="125"/>
        <v>0</v>
      </c>
      <c r="AU96" s="258">
        <f>VLOOKUP($E96,'波及効果（総括表）'!$A$9:$AH$125,'波及効果（総括表）'!$AC$127,FALSE)</f>
        <v>0</v>
      </c>
      <c r="AV96" s="236">
        <f t="shared" si="126"/>
        <v>0</v>
      </c>
      <c r="AW96" s="258">
        <f t="shared" si="127"/>
        <v>0</v>
      </c>
      <c r="AX96" s="258">
        <f t="shared" si="128"/>
        <v>0</v>
      </c>
      <c r="AY96" s="258">
        <f t="shared" si="129"/>
        <v>0</v>
      </c>
      <c r="AZ96" s="258">
        <f t="shared" si="130"/>
        <v>0</v>
      </c>
      <c r="BA96" s="258">
        <f t="shared" si="131"/>
        <v>0</v>
      </c>
      <c r="BB96" s="258">
        <f t="shared" si="132"/>
        <v>0</v>
      </c>
      <c r="BC96" s="258">
        <f t="shared" si="133"/>
        <v>0</v>
      </c>
      <c r="BD96" s="258">
        <f t="shared" si="134"/>
        <v>0</v>
      </c>
      <c r="BE96" s="258">
        <f>VLOOKUP($E96,'波及効果（総括表）'!$A$9:$AH$125,'波及効果（総括表）'!$AG$127,FALSE)</f>
        <v>0</v>
      </c>
      <c r="BF96" s="13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496">
        <v>0.28454994698123853</v>
      </c>
      <c r="CB96" s="496">
        <v>9.9550305340284882E-3</v>
      </c>
      <c r="CC96" s="496">
        <v>0.36481502241122343</v>
      </c>
      <c r="CD96" s="496">
        <v>0</v>
      </c>
      <c r="CE96" s="496">
        <v>0</v>
      </c>
      <c r="CF96" s="496">
        <v>0.33938439429051342</v>
      </c>
      <c r="CG96" s="496">
        <v>1.2956057829961389E-3</v>
      </c>
      <c r="CH96" s="496">
        <v>0</v>
      </c>
      <c r="CI96" s="496">
        <v>0.71545005301876152</v>
      </c>
      <c r="CJ96" s="496">
        <v>1</v>
      </c>
    </row>
    <row r="97" spans="1:88" s="81" customFormat="1">
      <c r="A97" s="414" t="s">
        <v>464</v>
      </c>
      <c r="B97" s="373" t="s">
        <v>185</v>
      </c>
      <c r="C97" s="414" t="s">
        <v>465</v>
      </c>
      <c r="D97" s="373" t="s">
        <v>186</v>
      </c>
      <c r="E97" s="417" t="s">
        <v>361</v>
      </c>
      <c r="F97" s="374" t="s">
        <v>75</v>
      </c>
      <c r="G97" s="259">
        <f>VLOOKUP($E97,'与件データ（生産者価格表示）（分析年価格）'!$A$8:$I$114,9,FALSE)</f>
        <v>0</v>
      </c>
      <c r="H97" s="260">
        <f t="shared" si="90"/>
        <v>0</v>
      </c>
      <c r="I97" s="261">
        <f t="shared" si="91"/>
        <v>0</v>
      </c>
      <c r="J97" s="261">
        <f t="shared" si="92"/>
        <v>0</v>
      </c>
      <c r="K97" s="261">
        <f t="shared" si="93"/>
        <v>0</v>
      </c>
      <c r="L97" s="261">
        <f t="shared" si="94"/>
        <v>0</v>
      </c>
      <c r="M97" s="261">
        <f t="shared" si="95"/>
        <v>0</v>
      </c>
      <c r="N97" s="261">
        <f t="shared" si="96"/>
        <v>0</v>
      </c>
      <c r="O97" s="261">
        <f t="shared" si="97"/>
        <v>0</v>
      </c>
      <c r="P97" s="261">
        <f t="shared" si="98"/>
        <v>0</v>
      </c>
      <c r="Q97" s="261">
        <f>VLOOKUP($E97,'波及効果（総括表）'!$A$9:$AH$125,'波及効果（総括表）'!$M$127,FALSE)</f>
        <v>0</v>
      </c>
      <c r="R97" s="260">
        <f t="shared" si="99"/>
        <v>0</v>
      </c>
      <c r="S97" s="261">
        <f t="shared" si="100"/>
        <v>0</v>
      </c>
      <c r="T97" s="261">
        <f t="shared" si="101"/>
        <v>0</v>
      </c>
      <c r="U97" s="261">
        <f t="shared" si="102"/>
        <v>0</v>
      </c>
      <c r="V97" s="261">
        <f t="shared" si="103"/>
        <v>0</v>
      </c>
      <c r="W97" s="261">
        <f t="shared" si="104"/>
        <v>0</v>
      </c>
      <c r="X97" s="261">
        <f t="shared" si="105"/>
        <v>0</v>
      </c>
      <c r="Y97" s="261">
        <f t="shared" si="106"/>
        <v>0</v>
      </c>
      <c r="Z97" s="261">
        <f t="shared" si="107"/>
        <v>0</v>
      </c>
      <c r="AA97" s="261">
        <f>VLOOKUP($E97,'波及効果（総括表）'!$A$9:$AH$125,'波及効果（総括表）'!$Q$127,FALSE)</f>
        <v>0</v>
      </c>
      <c r="AB97" s="260">
        <f t="shared" si="108"/>
        <v>0</v>
      </c>
      <c r="AC97" s="261">
        <f t="shared" si="109"/>
        <v>0</v>
      </c>
      <c r="AD97" s="261">
        <f t="shared" si="110"/>
        <v>0</v>
      </c>
      <c r="AE97" s="261">
        <f t="shared" si="111"/>
        <v>0</v>
      </c>
      <c r="AF97" s="261">
        <f t="shared" si="112"/>
        <v>0</v>
      </c>
      <c r="AG97" s="261">
        <f t="shared" si="113"/>
        <v>0</v>
      </c>
      <c r="AH97" s="261">
        <f t="shared" si="114"/>
        <v>0</v>
      </c>
      <c r="AI97" s="261">
        <f t="shared" si="115"/>
        <v>0</v>
      </c>
      <c r="AJ97" s="261">
        <f t="shared" si="116"/>
        <v>0</v>
      </c>
      <c r="AK97" s="261">
        <f>VLOOKUP($E97,'波及効果（総括表）'!$A$9:$AH$125,'波及効果（総括表）'!$U$127,FALSE)</f>
        <v>0</v>
      </c>
      <c r="AL97" s="260">
        <f t="shared" si="117"/>
        <v>0</v>
      </c>
      <c r="AM97" s="261">
        <f t="shared" si="118"/>
        <v>0</v>
      </c>
      <c r="AN97" s="261">
        <f t="shared" si="119"/>
        <v>0</v>
      </c>
      <c r="AO97" s="261">
        <f t="shared" si="120"/>
        <v>0</v>
      </c>
      <c r="AP97" s="261">
        <f t="shared" si="121"/>
        <v>0</v>
      </c>
      <c r="AQ97" s="261">
        <f t="shared" si="122"/>
        <v>0</v>
      </c>
      <c r="AR97" s="261">
        <f t="shared" si="123"/>
        <v>0</v>
      </c>
      <c r="AS97" s="261">
        <f t="shared" si="124"/>
        <v>0</v>
      </c>
      <c r="AT97" s="261">
        <f t="shared" si="125"/>
        <v>0</v>
      </c>
      <c r="AU97" s="261">
        <f>VLOOKUP($E97,'波及効果（総括表）'!$A$9:$AH$125,'波及効果（総括表）'!$AC$127,FALSE)</f>
        <v>0</v>
      </c>
      <c r="AV97" s="260">
        <f t="shared" si="126"/>
        <v>0</v>
      </c>
      <c r="AW97" s="261">
        <f t="shared" si="127"/>
        <v>0</v>
      </c>
      <c r="AX97" s="261">
        <f t="shared" si="128"/>
        <v>0</v>
      </c>
      <c r="AY97" s="261">
        <f t="shared" si="129"/>
        <v>0</v>
      </c>
      <c r="AZ97" s="261">
        <f t="shared" si="130"/>
        <v>0</v>
      </c>
      <c r="BA97" s="261">
        <f t="shared" si="131"/>
        <v>0</v>
      </c>
      <c r="BB97" s="261">
        <f t="shared" si="132"/>
        <v>0</v>
      </c>
      <c r="BC97" s="261">
        <f t="shared" si="133"/>
        <v>0</v>
      </c>
      <c r="BD97" s="261">
        <f t="shared" si="134"/>
        <v>0</v>
      </c>
      <c r="BE97" s="261">
        <f>VLOOKUP($E97,'波及効果（総括表）'!$A$9:$AH$125,'波及効果（総括表）'!$AG$127,FALSE)</f>
        <v>0</v>
      </c>
      <c r="BF97" s="13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496">
        <v>0.18126450505077607</v>
      </c>
      <c r="CB97" s="496">
        <v>5.3123700414525847E-3</v>
      </c>
      <c r="CC97" s="496">
        <v>0.60168225051312663</v>
      </c>
      <c r="CD97" s="496">
        <v>2.661551051071194E-3</v>
      </c>
      <c r="CE97" s="496">
        <v>5.3528835705565915E-2</v>
      </c>
      <c r="CF97" s="496">
        <v>0.14819097701997505</v>
      </c>
      <c r="CG97" s="496">
        <v>7.4051218759642089E-3</v>
      </c>
      <c r="CH97" s="496">
        <v>-4.5611257931663604E-5</v>
      </c>
      <c r="CI97" s="496">
        <v>0.81873549494922393</v>
      </c>
      <c r="CJ97" s="496">
        <v>1</v>
      </c>
    </row>
    <row r="98" spans="1:88" s="81" customFormat="1">
      <c r="A98" s="412" t="s">
        <v>464</v>
      </c>
      <c r="B98" s="137" t="s">
        <v>185</v>
      </c>
      <c r="C98" s="412" t="s">
        <v>465</v>
      </c>
      <c r="D98" s="137" t="s">
        <v>186</v>
      </c>
      <c r="E98" s="366" t="s">
        <v>362</v>
      </c>
      <c r="F98" s="102" t="s">
        <v>76</v>
      </c>
      <c r="G98" s="257">
        <f>VLOOKUP($E98,'与件データ（生産者価格表示）（分析年価格）'!$A$8:$I$114,9,FALSE)</f>
        <v>0</v>
      </c>
      <c r="H98" s="236">
        <f>Q98*$CA98</f>
        <v>0</v>
      </c>
      <c r="I98" s="258">
        <f>Q98*$CB98</f>
        <v>0</v>
      </c>
      <c r="J98" s="258">
        <f>Q98*$CC98</f>
        <v>0</v>
      </c>
      <c r="K98" s="258">
        <f>Q98*$CD98</f>
        <v>0</v>
      </c>
      <c r="L98" s="258">
        <f>Q98*$CE98</f>
        <v>0</v>
      </c>
      <c r="M98" s="258">
        <f>Q98*$CF98</f>
        <v>0</v>
      </c>
      <c r="N98" s="258">
        <f>Q98*$CG98</f>
        <v>0</v>
      </c>
      <c r="O98" s="258">
        <f>Q98*$CH98</f>
        <v>0</v>
      </c>
      <c r="P98" s="258">
        <f>Q98*$CI98</f>
        <v>0</v>
      </c>
      <c r="Q98" s="258">
        <f>VLOOKUP($E98,'波及効果（総括表）'!$A$9:$AH$125,'波及効果（総括表）'!$M$127,FALSE)</f>
        <v>0</v>
      </c>
      <c r="R98" s="236">
        <f>AA98*$CA98</f>
        <v>0</v>
      </c>
      <c r="S98" s="258">
        <f>AA98*$CB98</f>
        <v>0</v>
      </c>
      <c r="T98" s="258">
        <f>AA98*$CC98</f>
        <v>0</v>
      </c>
      <c r="U98" s="258">
        <f>AA98*$CD98</f>
        <v>0</v>
      </c>
      <c r="V98" s="258">
        <f>AA98*$CE98</f>
        <v>0</v>
      </c>
      <c r="W98" s="258">
        <f>AA98*$CF98</f>
        <v>0</v>
      </c>
      <c r="X98" s="258">
        <f>AA98*$CG98</f>
        <v>0</v>
      </c>
      <c r="Y98" s="258">
        <f>AA98*$CH98</f>
        <v>0</v>
      </c>
      <c r="Z98" s="258">
        <f>AA98*$CI98</f>
        <v>0</v>
      </c>
      <c r="AA98" s="258">
        <f>VLOOKUP($E98,'波及効果（総括表）'!$A$9:$AH$125,'波及効果（総括表）'!$Q$127,FALSE)</f>
        <v>0</v>
      </c>
      <c r="AB98" s="236">
        <f>AK98*$CA98</f>
        <v>0</v>
      </c>
      <c r="AC98" s="258">
        <f>AK98*$CB98</f>
        <v>0</v>
      </c>
      <c r="AD98" s="258">
        <f>AK98*$CC98</f>
        <v>0</v>
      </c>
      <c r="AE98" s="258">
        <f>AK98*$CD98</f>
        <v>0</v>
      </c>
      <c r="AF98" s="258">
        <f>AK98*$CE98</f>
        <v>0</v>
      </c>
      <c r="AG98" s="258">
        <f>AK98*$CF98</f>
        <v>0</v>
      </c>
      <c r="AH98" s="258">
        <f>AK98*$CG98</f>
        <v>0</v>
      </c>
      <c r="AI98" s="258">
        <f>AK98*$CH98</f>
        <v>0</v>
      </c>
      <c r="AJ98" s="258">
        <f>AK98*$CI98</f>
        <v>0</v>
      </c>
      <c r="AK98" s="258">
        <f>VLOOKUP($E98,'波及効果（総括表）'!$A$9:$AH$125,'波及効果（総括表）'!$U$127,FALSE)</f>
        <v>0</v>
      </c>
      <c r="AL98" s="236">
        <f>AU98*$CA98</f>
        <v>0</v>
      </c>
      <c r="AM98" s="258">
        <f>AU98*$CB98</f>
        <v>0</v>
      </c>
      <c r="AN98" s="258">
        <f>AU98*$CC98</f>
        <v>0</v>
      </c>
      <c r="AO98" s="258">
        <f>AU98*$CD98</f>
        <v>0</v>
      </c>
      <c r="AP98" s="258">
        <f>AU98*$CE98</f>
        <v>0</v>
      </c>
      <c r="AQ98" s="258">
        <f>AU98*$CF98</f>
        <v>0</v>
      </c>
      <c r="AR98" s="258">
        <f>AU98*$CG98</f>
        <v>0</v>
      </c>
      <c r="AS98" s="258">
        <f>AU98*$CH98</f>
        <v>0</v>
      </c>
      <c r="AT98" s="258">
        <f>AU98*$CI98</f>
        <v>0</v>
      </c>
      <c r="AU98" s="258">
        <f>VLOOKUP($E98,'波及効果（総括表）'!$A$9:$AH$125,'波及効果（総括表）'!$AC$127,FALSE)</f>
        <v>0</v>
      </c>
      <c r="AV98" s="236">
        <f>BE98*$CA98</f>
        <v>0</v>
      </c>
      <c r="AW98" s="258">
        <f>BE98*$CB98</f>
        <v>0</v>
      </c>
      <c r="AX98" s="258">
        <f>BE98*$CC98</f>
        <v>0</v>
      </c>
      <c r="AY98" s="258">
        <f>BE98*$CD98</f>
        <v>0</v>
      </c>
      <c r="AZ98" s="258">
        <f>BE98*$CE98</f>
        <v>0</v>
      </c>
      <c r="BA98" s="258">
        <f>BE98*$CF98</f>
        <v>0</v>
      </c>
      <c r="BB98" s="258">
        <f>BE98*$CG98</f>
        <v>0</v>
      </c>
      <c r="BC98" s="258">
        <f>BE98*$CH98</f>
        <v>0</v>
      </c>
      <c r="BD98" s="258">
        <f>BE98*$CI98</f>
        <v>0</v>
      </c>
      <c r="BE98" s="258">
        <f>VLOOKUP($E98,'波及効果（総括表）'!$A$9:$AH$125,'波及効果（総括表）'!$AG$127,FALSE)</f>
        <v>0</v>
      </c>
      <c r="BF98" s="13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496">
        <v>0.40008398656215005</v>
      </c>
      <c r="CB98" s="496">
        <v>1.4265717485202367E-2</v>
      </c>
      <c r="CC98" s="496">
        <v>0.40276355783074708</v>
      </c>
      <c r="CD98" s="496">
        <v>4.3689009758438653E-2</v>
      </c>
      <c r="CE98" s="496">
        <v>6.2761958086706121E-2</v>
      </c>
      <c r="CF98" s="496">
        <v>6.5809470484722438E-2</v>
      </c>
      <c r="CG98" s="496">
        <v>1.1574148136298193E-2</v>
      </c>
      <c r="CH98" s="496">
        <v>-9.4784834426491762E-4</v>
      </c>
      <c r="CI98" s="496">
        <v>0.59991601343784995</v>
      </c>
      <c r="CJ98" s="496">
        <v>1</v>
      </c>
    </row>
    <row r="99" spans="1:88" s="81" customFormat="1">
      <c r="A99" s="412" t="s">
        <v>464</v>
      </c>
      <c r="B99" s="137" t="s">
        <v>185</v>
      </c>
      <c r="C99" s="412" t="s">
        <v>466</v>
      </c>
      <c r="D99" s="137" t="s">
        <v>424</v>
      </c>
      <c r="E99" s="418" t="s">
        <v>363</v>
      </c>
      <c r="F99" s="102" t="s">
        <v>405</v>
      </c>
      <c r="G99" s="257">
        <f>VLOOKUP($E99,'与件データ（生産者価格表示）（分析年価格）'!$A$8:$I$114,9,FALSE)</f>
        <v>0</v>
      </c>
      <c r="H99" s="236">
        <f t="shared" si="90"/>
        <v>0</v>
      </c>
      <c r="I99" s="258">
        <f t="shared" si="91"/>
        <v>0</v>
      </c>
      <c r="J99" s="258">
        <f t="shared" si="92"/>
        <v>0</v>
      </c>
      <c r="K99" s="258">
        <f t="shared" si="93"/>
        <v>0</v>
      </c>
      <c r="L99" s="258">
        <f t="shared" si="94"/>
        <v>0</v>
      </c>
      <c r="M99" s="258">
        <f t="shared" si="95"/>
        <v>0</v>
      </c>
      <c r="N99" s="258">
        <f t="shared" si="96"/>
        <v>0</v>
      </c>
      <c r="O99" s="258">
        <f t="shared" si="97"/>
        <v>0</v>
      </c>
      <c r="P99" s="258">
        <f t="shared" si="98"/>
        <v>0</v>
      </c>
      <c r="Q99" s="258">
        <f>VLOOKUP($E99,'波及効果（総括表）'!$A$9:$AH$125,'波及効果（総括表）'!$M$127,FALSE)</f>
        <v>0</v>
      </c>
      <c r="R99" s="236">
        <f t="shared" si="99"/>
        <v>0</v>
      </c>
      <c r="S99" s="258">
        <f t="shared" si="100"/>
        <v>0</v>
      </c>
      <c r="T99" s="258">
        <f t="shared" si="101"/>
        <v>0</v>
      </c>
      <c r="U99" s="258">
        <f t="shared" si="102"/>
        <v>0</v>
      </c>
      <c r="V99" s="258">
        <f t="shared" si="103"/>
        <v>0</v>
      </c>
      <c r="W99" s="258">
        <f t="shared" si="104"/>
        <v>0</v>
      </c>
      <c r="X99" s="258">
        <f t="shared" si="105"/>
        <v>0</v>
      </c>
      <c r="Y99" s="258">
        <f t="shared" si="106"/>
        <v>0</v>
      </c>
      <c r="Z99" s="258">
        <f t="shared" si="107"/>
        <v>0</v>
      </c>
      <c r="AA99" s="258">
        <f>VLOOKUP($E99,'波及効果（総括表）'!$A$9:$AH$125,'波及効果（総括表）'!$Q$127,FALSE)</f>
        <v>0</v>
      </c>
      <c r="AB99" s="236">
        <f t="shared" si="108"/>
        <v>0</v>
      </c>
      <c r="AC99" s="258">
        <f t="shared" si="109"/>
        <v>0</v>
      </c>
      <c r="AD99" s="258">
        <f t="shared" si="110"/>
        <v>0</v>
      </c>
      <c r="AE99" s="258">
        <f t="shared" si="111"/>
        <v>0</v>
      </c>
      <c r="AF99" s="258">
        <f t="shared" si="112"/>
        <v>0</v>
      </c>
      <c r="AG99" s="258">
        <f t="shared" si="113"/>
        <v>0</v>
      </c>
      <c r="AH99" s="258">
        <f t="shared" si="114"/>
        <v>0</v>
      </c>
      <c r="AI99" s="258">
        <f t="shared" si="115"/>
        <v>0</v>
      </c>
      <c r="AJ99" s="258">
        <f t="shared" si="116"/>
        <v>0</v>
      </c>
      <c r="AK99" s="258">
        <f>VLOOKUP($E99,'波及効果（総括表）'!$A$9:$AH$125,'波及効果（総括表）'!$U$127,FALSE)</f>
        <v>0</v>
      </c>
      <c r="AL99" s="236">
        <f t="shared" si="117"/>
        <v>0</v>
      </c>
      <c r="AM99" s="258">
        <f t="shared" si="118"/>
        <v>0</v>
      </c>
      <c r="AN99" s="258">
        <f t="shared" si="119"/>
        <v>0</v>
      </c>
      <c r="AO99" s="258">
        <f t="shared" si="120"/>
        <v>0</v>
      </c>
      <c r="AP99" s="258">
        <f t="shared" si="121"/>
        <v>0</v>
      </c>
      <c r="AQ99" s="258">
        <f t="shared" si="122"/>
        <v>0</v>
      </c>
      <c r="AR99" s="258">
        <f t="shared" si="123"/>
        <v>0</v>
      </c>
      <c r="AS99" s="258">
        <f t="shared" si="124"/>
        <v>0</v>
      </c>
      <c r="AT99" s="258">
        <f t="shared" si="125"/>
        <v>0</v>
      </c>
      <c r="AU99" s="258">
        <f>VLOOKUP($E99,'波及効果（総括表）'!$A$9:$AH$125,'波及効果（総括表）'!$AC$127,FALSE)</f>
        <v>0</v>
      </c>
      <c r="AV99" s="236">
        <f t="shared" si="126"/>
        <v>0</v>
      </c>
      <c r="AW99" s="258">
        <f t="shared" si="127"/>
        <v>0</v>
      </c>
      <c r="AX99" s="258">
        <f t="shared" si="128"/>
        <v>0</v>
      </c>
      <c r="AY99" s="258">
        <f t="shared" si="129"/>
        <v>0</v>
      </c>
      <c r="AZ99" s="258">
        <f t="shared" si="130"/>
        <v>0</v>
      </c>
      <c r="BA99" s="258">
        <f t="shared" si="131"/>
        <v>0</v>
      </c>
      <c r="BB99" s="258">
        <f t="shared" si="132"/>
        <v>0</v>
      </c>
      <c r="BC99" s="258">
        <f t="shared" si="133"/>
        <v>0</v>
      </c>
      <c r="BD99" s="258">
        <f t="shared" si="134"/>
        <v>0</v>
      </c>
      <c r="BE99" s="258">
        <f>VLOOKUP($E99,'波及効果（総括表）'!$A$9:$AH$125,'波及効果（総括表）'!$AG$127,FALSE)</f>
        <v>0</v>
      </c>
      <c r="BF99" s="13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496">
        <v>0.41360301760412438</v>
      </c>
      <c r="CB99" s="496">
        <v>7.3676679947298016E-3</v>
      </c>
      <c r="CC99" s="496">
        <v>0.45624775091862879</v>
      </c>
      <c r="CD99" s="496">
        <v>5.499873119552922E-2</v>
      </c>
      <c r="CE99" s="496">
        <v>7.1374194094109444E-2</v>
      </c>
      <c r="CF99" s="496">
        <v>0</v>
      </c>
      <c r="CG99" s="496">
        <v>1.5941058656042163E-2</v>
      </c>
      <c r="CH99" s="496">
        <v>-1.9532420463163811E-2</v>
      </c>
      <c r="CI99" s="496">
        <v>0.58639698239587557</v>
      </c>
      <c r="CJ99" s="496">
        <v>1</v>
      </c>
    </row>
    <row r="100" spans="1:88" s="81" customFormat="1">
      <c r="A100" s="412" t="s">
        <v>464</v>
      </c>
      <c r="B100" s="137" t="s">
        <v>185</v>
      </c>
      <c r="C100" s="412" t="s">
        <v>466</v>
      </c>
      <c r="D100" s="137" t="s">
        <v>424</v>
      </c>
      <c r="E100" s="418" t="s">
        <v>364</v>
      </c>
      <c r="F100" s="102" t="s">
        <v>406</v>
      </c>
      <c r="G100" s="257">
        <f>VLOOKUP($E100,'与件データ（生産者価格表示）（分析年価格）'!$A$8:$I$114,9,FALSE)</f>
        <v>0</v>
      </c>
      <c r="H100" s="236">
        <f t="shared" si="90"/>
        <v>0</v>
      </c>
      <c r="I100" s="258">
        <f t="shared" si="91"/>
        <v>0</v>
      </c>
      <c r="J100" s="258">
        <f t="shared" si="92"/>
        <v>0</v>
      </c>
      <c r="K100" s="258">
        <f t="shared" si="93"/>
        <v>0</v>
      </c>
      <c r="L100" s="258">
        <f t="shared" si="94"/>
        <v>0</v>
      </c>
      <c r="M100" s="258">
        <f t="shared" si="95"/>
        <v>0</v>
      </c>
      <c r="N100" s="258">
        <f t="shared" si="96"/>
        <v>0</v>
      </c>
      <c r="O100" s="258">
        <f t="shared" si="97"/>
        <v>0</v>
      </c>
      <c r="P100" s="258">
        <f t="shared" si="98"/>
        <v>0</v>
      </c>
      <c r="Q100" s="258">
        <f>VLOOKUP($E100,'波及効果（総括表）'!$A$9:$AH$125,'波及効果（総括表）'!$M$127,FALSE)</f>
        <v>0</v>
      </c>
      <c r="R100" s="236">
        <f t="shared" si="99"/>
        <v>0</v>
      </c>
      <c r="S100" s="258">
        <f t="shared" si="100"/>
        <v>0</v>
      </c>
      <c r="T100" s="258">
        <f t="shared" si="101"/>
        <v>0</v>
      </c>
      <c r="U100" s="258">
        <f t="shared" si="102"/>
        <v>0</v>
      </c>
      <c r="V100" s="258">
        <f t="shared" si="103"/>
        <v>0</v>
      </c>
      <c r="W100" s="258">
        <f t="shared" si="104"/>
        <v>0</v>
      </c>
      <c r="X100" s="258">
        <f t="shared" si="105"/>
        <v>0</v>
      </c>
      <c r="Y100" s="258">
        <f t="shared" si="106"/>
        <v>0</v>
      </c>
      <c r="Z100" s="258">
        <f t="shared" si="107"/>
        <v>0</v>
      </c>
      <c r="AA100" s="258">
        <f>VLOOKUP($E100,'波及効果（総括表）'!$A$9:$AH$125,'波及効果（総括表）'!$Q$127,FALSE)</f>
        <v>0</v>
      </c>
      <c r="AB100" s="236">
        <f t="shared" si="108"/>
        <v>0</v>
      </c>
      <c r="AC100" s="258">
        <f t="shared" si="109"/>
        <v>0</v>
      </c>
      <c r="AD100" s="258">
        <f t="shared" si="110"/>
        <v>0</v>
      </c>
      <c r="AE100" s="258">
        <f t="shared" si="111"/>
        <v>0</v>
      </c>
      <c r="AF100" s="258">
        <f t="shared" si="112"/>
        <v>0</v>
      </c>
      <c r="AG100" s="258">
        <f t="shared" si="113"/>
        <v>0</v>
      </c>
      <c r="AH100" s="258">
        <f t="shared" si="114"/>
        <v>0</v>
      </c>
      <c r="AI100" s="258">
        <f t="shared" si="115"/>
        <v>0</v>
      </c>
      <c r="AJ100" s="258">
        <f t="shared" si="116"/>
        <v>0</v>
      </c>
      <c r="AK100" s="258">
        <f>VLOOKUP($E100,'波及効果（総括表）'!$A$9:$AH$125,'波及効果（総括表）'!$U$127,FALSE)</f>
        <v>0</v>
      </c>
      <c r="AL100" s="236">
        <f t="shared" si="117"/>
        <v>0</v>
      </c>
      <c r="AM100" s="258">
        <f t="shared" si="118"/>
        <v>0</v>
      </c>
      <c r="AN100" s="258">
        <f t="shared" si="119"/>
        <v>0</v>
      </c>
      <c r="AO100" s="258">
        <f t="shared" si="120"/>
        <v>0</v>
      </c>
      <c r="AP100" s="258">
        <f t="shared" si="121"/>
        <v>0</v>
      </c>
      <c r="AQ100" s="258">
        <f t="shared" si="122"/>
        <v>0</v>
      </c>
      <c r="AR100" s="258">
        <f t="shared" si="123"/>
        <v>0</v>
      </c>
      <c r="AS100" s="258">
        <f t="shared" si="124"/>
        <v>0</v>
      </c>
      <c r="AT100" s="258">
        <f t="shared" si="125"/>
        <v>0</v>
      </c>
      <c r="AU100" s="258">
        <f>VLOOKUP($E100,'波及効果（総括表）'!$A$9:$AH$125,'波及効果（総括表）'!$AC$127,FALSE)</f>
        <v>0</v>
      </c>
      <c r="AV100" s="236">
        <f t="shared" si="126"/>
        <v>0</v>
      </c>
      <c r="AW100" s="258">
        <f t="shared" si="127"/>
        <v>0</v>
      </c>
      <c r="AX100" s="258">
        <f t="shared" si="128"/>
        <v>0</v>
      </c>
      <c r="AY100" s="258">
        <f t="shared" si="129"/>
        <v>0</v>
      </c>
      <c r="AZ100" s="258">
        <f t="shared" si="130"/>
        <v>0</v>
      </c>
      <c r="BA100" s="258">
        <f t="shared" si="131"/>
        <v>0</v>
      </c>
      <c r="BB100" s="258">
        <f t="shared" si="132"/>
        <v>0</v>
      </c>
      <c r="BC100" s="258">
        <f t="shared" si="133"/>
        <v>0</v>
      </c>
      <c r="BD100" s="258">
        <f t="shared" si="134"/>
        <v>0</v>
      </c>
      <c r="BE100" s="258">
        <f>VLOOKUP($E100,'波及効果（総括表）'!$A$9:$AH$125,'波及効果（総括表）'!$AG$127,FALSE)</f>
        <v>0</v>
      </c>
      <c r="BF100" s="13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496">
        <v>0.31366390777416492</v>
      </c>
      <c r="CB100" s="496">
        <v>1.6368607744605381E-2</v>
      </c>
      <c r="CC100" s="496">
        <v>0.53425214306828261</v>
      </c>
      <c r="CD100" s="496">
        <v>9.392550990245345E-2</v>
      </c>
      <c r="CE100" s="496">
        <v>2.24283180608927E-2</v>
      </c>
      <c r="CF100" s="496">
        <v>1.8474726574046704E-3</v>
      </c>
      <c r="CG100" s="496">
        <v>1.7514040792196275E-2</v>
      </c>
      <c r="CH100" s="496">
        <v>0</v>
      </c>
      <c r="CI100" s="496">
        <v>0.68633609222583503</v>
      </c>
      <c r="CJ100" s="496">
        <v>1</v>
      </c>
    </row>
    <row r="101" spans="1:88" s="81" customFormat="1">
      <c r="A101" s="412" t="s">
        <v>464</v>
      </c>
      <c r="B101" s="137" t="s">
        <v>185</v>
      </c>
      <c r="C101" s="412" t="s">
        <v>466</v>
      </c>
      <c r="D101" s="137" t="s">
        <v>424</v>
      </c>
      <c r="E101" s="418" t="s">
        <v>365</v>
      </c>
      <c r="F101" s="102" t="s">
        <v>407</v>
      </c>
      <c r="G101" s="257">
        <f>VLOOKUP($E101,'与件データ（生産者価格表示）（分析年価格）'!$A$8:$I$114,9,FALSE)</f>
        <v>0</v>
      </c>
      <c r="H101" s="236">
        <f t="shared" si="90"/>
        <v>0</v>
      </c>
      <c r="I101" s="258">
        <f t="shared" si="91"/>
        <v>0</v>
      </c>
      <c r="J101" s="258">
        <f t="shared" si="92"/>
        <v>0</v>
      </c>
      <c r="K101" s="258">
        <f t="shared" si="93"/>
        <v>0</v>
      </c>
      <c r="L101" s="258">
        <f t="shared" si="94"/>
        <v>0</v>
      </c>
      <c r="M101" s="258">
        <f t="shared" si="95"/>
        <v>0</v>
      </c>
      <c r="N101" s="258">
        <f t="shared" si="96"/>
        <v>0</v>
      </c>
      <c r="O101" s="258">
        <f t="shared" si="97"/>
        <v>0</v>
      </c>
      <c r="P101" s="258">
        <f t="shared" si="98"/>
        <v>0</v>
      </c>
      <c r="Q101" s="258">
        <f>VLOOKUP($E101,'波及効果（総括表）'!$A$9:$AH$125,'波及効果（総括表）'!$M$127,FALSE)</f>
        <v>0</v>
      </c>
      <c r="R101" s="236">
        <f t="shared" si="99"/>
        <v>0</v>
      </c>
      <c r="S101" s="258">
        <f t="shared" si="100"/>
        <v>0</v>
      </c>
      <c r="T101" s="258">
        <f t="shared" si="101"/>
        <v>0</v>
      </c>
      <c r="U101" s="258">
        <f t="shared" si="102"/>
        <v>0</v>
      </c>
      <c r="V101" s="258">
        <f t="shared" si="103"/>
        <v>0</v>
      </c>
      <c r="W101" s="258">
        <f t="shared" si="104"/>
        <v>0</v>
      </c>
      <c r="X101" s="258">
        <f t="shared" si="105"/>
        <v>0</v>
      </c>
      <c r="Y101" s="258">
        <f t="shared" si="106"/>
        <v>0</v>
      </c>
      <c r="Z101" s="258">
        <f t="shared" si="107"/>
        <v>0</v>
      </c>
      <c r="AA101" s="258">
        <f>VLOOKUP($E101,'波及効果（総括表）'!$A$9:$AH$125,'波及効果（総括表）'!$Q$127,FALSE)</f>
        <v>0</v>
      </c>
      <c r="AB101" s="236">
        <f t="shared" si="108"/>
        <v>0</v>
      </c>
      <c r="AC101" s="258">
        <f t="shared" si="109"/>
        <v>0</v>
      </c>
      <c r="AD101" s="258">
        <f t="shared" si="110"/>
        <v>0</v>
      </c>
      <c r="AE101" s="258">
        <f t="shared" si="111"/>
        <v>0</v>
      </c>
      <c r="AF101" s="258">
        <f t="shared" si="112"/>
        <v>0</v>
      </c>
      <c r="AG101" s="258">
        <f t="shared" si="113"/>
        <v>0</v>
      </c>
      <c r="AH101" s="258">
        <f t="shared" si="114"/>
        <v>0</v>
      </c>
      <c r="AI101" s="258">
        <f t="shared" si="115"/>
        <v>0</v>
      </c>
      <c r="AJ101" s="258">
        <f t="shared" si="116"/>
        <v>0</v>
      </c>
      <c r="AK101" s="258">
        <f>VLOOKUP($E101,'波及効果（総括表）'!$A$9:$AH$125,'波及効果（総括表）'!$U$127,FALSE)</f>
        <v>0</v>
      </c>
      <c r="AL101" s="236">
        <f t="shared" si="117"/>
        <v>0</v>
      </c>
      <c r="AM101" s="258">
        <f t="shared" si="118"/>
        <v>0</v>
      </c>
      <c r="AN101" s="258">
        <f t="shared" si="119"/>
        <v>0</v>
      </c>
      <c r="AO101" s="258">
        <f t="shared" si="120"/>
        <v>0</v>
      </c>
      <c r="AP101" s="258">
        <f t="shared" si="121"/>
        <v>0</v>
      </c>
      <c r="AQ101" s="258">
        <f t="shared" si="122"/>
        <v>0</v>
      </c>
      <c r="AR101" s="258">
        <f t="shared" si="123"/>
        <v>0</v>
      </c>
      <c r="AS101" s="258">
        <f t="shared" si="124"/>
        <v>0</v>
      </c>
      <c r="AT101" s="258">
        <f t="shared" si="125"/>
        <v>0</v>
      </c>
      <c r="AU101" s="258">
        <f>VLOOKUP($E101,'波及効果（総括表）'!$A$9:$AH$125,'波及効果（総括表）'!$AC$127,FALSE)</f>
        <v>0</v>
      </c>
      <c r="AV101" s="236">
        <f t="shared" si="126"/>
        <v>0</v>
      </c>
      <c r="AW101" s="258">
        <f t="shared" si="127"/>
        <v>0</v>
      </c>
      <c r="AX101" s="258">
        <f t="shared" si="128"/>
        <v>0</v>
      </c>
      <c r="AY101" s="258">
        <f t="shared" si="129"/>
        <v>0</v>
      </c>
      <c r="AZ101" s="258">
        <f t="shared" si="130"/>
        <v>0</v>
      </c>
      <c r="BA101" s="258">
        <f t="shared" si="131"/>
        <v>0</v>
      </c>
      <c r="BB101" s="258">
        <f t="shared" si="132"/>
        <v>0</v>
      </c>
      <c r="BC101" s="258">
        <f t="shared" si="133"/>
        <v>0</v>
      </c>
      <c r="BD101" s="258">
        <f t="shared" si="134"/>
        <v>0</v>
      </c>
      <c r="BE101" s="258">
        <f>VLOOKUP($E101,'波及効果（総括表）'!$A$9:$AH$125,'波及効果（総括表）'!$AG$127,FALSE)</f>
        <v>0</v>
      </c>
      <c r="BF101" s="13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496">
        <v>0.29134662162625136</v>
      </c>
      <c r="CB101" s="496">
        <v>1.9459652055939646E-2</v>
      </c>
      <c r="CC101" s="496">
        <v>0.64716361867304362</v>
      </c>
      <c r="CD101" s="496">
        <v>1.6259772650966474E-2</v>
      </c>
      <c r="CE101" s="496">
        <v>1.7321831125850503E-2</v>
      </c>
      <c r="CF101" s="496">
        <v>4.3647177322653366E-3</v>
      </c>
      <c r="CG101" s="496">
        <v>4.0906381258436512E-3</v>
      </c>
      <c r="CH101" s="496">
        <v>-6.8519901605421296E-6</v>
      </c>
      <c r="CI101" s="496">
        <v>0.70865337837374864</v>
      </c>
      <c r="CJ101" s="496">
        <v>1</v>
      </c>
    </row>
    <row r="102" spans="1:88" s="81" customFormat="1">
      <c r="A102" s="414" t="s">
        <v>464</v>
      </c>
      <c r="B102" s="373" t="s">
        <v>185</v>
      </c>
      <c r="C102" s="414" t="s">
        <v>466</v>
      </c>
      <c r="D102" s="373" t="s">
        <v>424</v>
      </c>
      <c r="E102" s="417" t="s">
        <v>366</v>
      </c>
      <c r="F102" s="374" t="s">
        <v>77</v>
      </c>
      <c r="G102" s="259">
        <f>VLOOKUP($E102,'与件データ（生産者価格表示）（分析年価格）'!$A$8:$I$114,9,FALSE)</f>
        <v>0</v>
      </c>
      <c r="H102" s="260">
        <f t="shared" si="90"/>
        <v>0</v>
      </c>
      <c r="I102" s="261">
        <f t="shared" si="91"/>
        <v>0</v>
      </c>
      <c r="J102" s="261">
        <f t="shared" si="92"/>
        <v>0</v>
      </c>
      <c r="K102" s="261">
        <f t="shared" si="93"/>
        <v>0</v>
      </c>
      <c r="L102" s="261">
        <f t="shared" si="94"/>
        <v>0</v>
      </c>
      <c r="M102" s="261">
        <f t="shared" si="95"/>
        <v>0</v>
      </c>
      <c r="N102" s="261">
        <f t="shared" si="96"/>
        <v>0</v>
      </c>
      <c r="O102" s="261">
        <f t="shared" si="97"/>
        <v>0</v>
      </c>
      <c r="P102" s="261">
        <f t="shared" si="98"/>
        <v>0</v>
      </c>
      <c r="Q102" s="261">
        <f>VLOOKUP($E102,'波及効果（総括表）'!$A$9:$AH$125,'波及効果（総括表）'!$M$127,FALSE)</f>
        <v>0</v>
      </c>
      <c r="R102" s="260">
        <f t="shared" si="99"/>
        <v>0</v>
      </c>
      <c r="S102" s="261">
        <f t="shared" si="100"/>
        <v>0</v>
      </c>
      <c r="T102" s="261">
        <f t="shared" si="101"/>
        <v>0</v>
      </c>
      <c r="U102" s="261">
        <f t="shared" si="102"/>
        <v>0</v>
      </c>
      <c r="V102" s="261">
        <f t="shared" si="103"/>
        <v>0</v>
      </c>
      <c r="W102" s="261">
        <f t="shared" si="104"/>
        <v>0</v>
      </c>
      <c r="X102" s="261">
        <f t="shared" si="105"/>
        <v>0</v>
      </c>
      <c r="Y102" s="261">
        <f t="shared" si="106"/>
        <v>0</v>
      </c>
      <c r="Z102" s="261">
        <f t="shared" si="107"/>
        <v>0</v>
      </c>
      <c r="AA102" s="261">
        <f>VLOOKUP($E102,'波及効果（総括表）'!$A$9:$AH$125,'波及効果（総括表）'!$Q$127,FALSE)</f>
        <v>0</v>
      </c>
      <c r="AB102" s="260">
        <f t="shared" si="108"/>
        <v>0</v>
      </c>
      <c r="AC102" s="261">
        <f t="shared" si="109"/>
        <v>0</v>
      </c>
      <c r="AD102" s="261">
        <f t="shared" si="110"/>
        <v>0</v>
      </c>
      <c r="AE102" s="261">
        <f t="shared" si="111"/>
        <v>0</v>
      </c>
      <c r="AF102" s="261">
        <f t="shared" si="112"/>
        <v>0</v>
      </c>
      <c r="AG102" s="261">
        <f t="shared" si="113"/>
        <v>0</v>
      </c>
      <c r="AH102" s="261">
        <f t="shared" si="114"/>
        <v>0</v>
      </c>
      <c r="AI102" s="261">
        <f t="shared" si="115"/>
        <v>0</v>
      </c>
      <c r="AJ102" s="261">
        <f t="shared" si="116"/>
        <v>0</v>
      </c>
      <c r="AK102" s="261">
        <f>VLOOKUP($E102,'波及効果（総括表）'!$A$9:$AH$125,'波及効果（総括表）'!$U$127,FALSE)</f>
        <v>0</v>
      </c>
      <c r="AL102" s="260">
        <f t="shared" si="117"/>
        <v>0</v>
      </c>
      <c r="AM102" s="261">
        <f t="shared" si="118"/>
        <v>0</v>
      </c>
      <c r="AN102" s="261">
        <f t="shared" si="119"/>
        <v>0</v>
      </c>
      <c r="AO102" s="261">
        <f t="shared" si="120"/>
        <v>0</v>
      </c>
      <c r="AP102" s="261">
        <f t="shared" si="121"/>
        <v>0</v>
      </c>
      <c r="AQ102" s="261">
        <f t="shared" si="122"/>
        <v>0</v>
      </c>
      <c r="AR102" s="261">
        <f t="shared" si="123"/>
        <v>0</v>
      </c>
      <c r="AS102" s="261">
        <f t="shared" si="124"/>
        <v>0</v>
      </c>
      <c r="AT102" s="261">
        <f t="shared" si="125"/>
        <v>0</v>
      </c>
      <c r="AU102" s="261">
        <f>VLOOKUP($E102,'波及効果（総括表）'!$A$9:$AH$125,'波及効果（総括表）'!$AC$127,FALSE)</f>
        <v>0</v>
      </c>
      <c r="AV102" s="260">
        <f t="shared" si="126"/>
        <v>0</v>
      </c>
      <c r="AW102" s="261">
        <f t="shared" si="127"/>
        <v>0</v>
      </c>
      <c r="AX102" s="261">
        <f t="shared" si="128"/>
        <v>0</v>
      </c>
      <c r="AY102" s="261">
        <f t="shared" si="129"/>
        <v>0</v>
      </c>
      <c r="AZ102" s="261">
        <f t="shared" si="130"/>
        <v>0</v>
      </c>
      <c r="BA102" s="261">
        <f t="shared" si="131"/>
        <v>0</v>
      </c>
      <c r="BB102" s="261">
        <f t="shared" si="132"/>
        <v>0</v>
      </c>
      <c r="BC102" s="261">
        <f t="shared" si="133"/>
        <v>0</v>
      </c>
      <c r="BD102" s="261">
        <f t="shared" si="134"/>
        <v>0</v>
      </c>
      <c r="BE102" s="261">
        <f>VLOOKUP($E102,'波及効果（総括表）'!$A$9:$AH$125,'波及効果（総括表）'!$AG$127,FALSE)</f>
        <v>0</v>
      </c>
      <c r="BF102" s="13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496">
        <v>0.20917870870432539</v>
      </c>
      <c r="CB102" s="496">
        <v>1.695616211745244E-2</v>
      </c>
      <c r="CC102" s="496">
        <v>0.6429718289300832</v>
      </c>
      <c r="CD102" s="496">
        <v>4.2591105921276698E-2</v>
      </c>
      <c r="CE102" s="496">
        <v>7.6041210528876566E-2</v>
      </c>
      <c r="CF102" s="496">
        <v>0</v>
      </c>
      <c r="CG102" s="496">
        <v>1.600739551403688E-2</v>
      </c>
      <c r="CH102" s="496">
        <v>-3.7464117160511848E-3</v>
      </c>
      <c r="CI102" s="496">
        <v>0.79082129129567458</v>
      </c>
      <c r="CJ102" s="496">
        <v>1</v>
      </c>
    </row>
    <row r="103" spans="1:88" s="81" customFormat="1">
      <c r="A103" s="412" t="s">
        <v>464</v>
      </c>
      <c r="B103" s="137" t="s">
        <v>185</v>
      </c>
      <c r="C103" s="412" t="s">
        <v>467</v>
      </c>
      <c r="D103" s="137" t="s">
        <v>632</v>
      </c>
      <c r="E103" s="418" t="s">
        <v>367</v>
      </c>
      <c r="F103" s="102" t="s">
        <v>632</v>
      </c>
      <c r="G103" s="257">
        <f>VLOOKUP($E103,'与件データ（生産者価格表示）（分析年価格）'!$A$8:$I$114,9,FALSE)</f>
        <v>0</v>
      </c>
      <c r="H103" s="236">
        <f t="shared" si="90"/>
        <v>0</v>
      </c>
      <c r="I103" s="258">
        <f t="shared" si="91"/>
        <v>0</v>
      </c>
      <c r="J103" s="258">
        <f t="shared" si="92"/>
        <v>0</v>
      </c>
      <c r="K103" s="258">
        <f t="shared" si="93"/>
        <v>0</v>
      </c>
      <c r="L103" s="258">
        <f t="shared" si="94"/>
        <v>0</v>
      </c>
      <c r="M103" s="258">
        <f t="shared" si="95"/>
        <v>0</v>
      </c>
      <c r="N103" s="258">
        <f t="shared" si="96"/>
        <v>0</v>
      </c>
      <c r="O103" s="258">
        <f t="shared" si="97"/>
        <v>0</v>
      </c>
      <c r="P103" s="258">
        <f t="shared" si="98"/>
        <v>0</v>
      </c>
      <c r="Q103" s="258">
        <f>VLOOKUP($E103,'波及効果（総括表）'!$A$9:$AH$125,'波及効果（総括表）'!$M$127,FALSE)</f>
        <v>0</v>
      </c>
      <c r="R103" s="236">
        <f t="shared" si="99"/>
        <v>0</v>
      </c>
      <c r="S103" s="258">
        <f t="shared" si="100"/>
        <v>0</v>
      </c>
      <c r="T103" s="258">
        <f t="shared" si="101"/>
        <v>0</v>
      </c>
      <c r="U103" s="258">
        <f t="shared" si="102"/>
        <v>0</v>
      </c>
      <c r="V103" s="258">
        <f t="shared" si="103"/>
        <v>0</v>
      </c>
      <c r="W103" s="258">
        <f t="shared" si="104"/>
        <v>0</v>
      </c>
      <c r="X103" s="258">
        <f t="shared" si="105"/>
        <v>0</v>
      </c>
      <c r="Y103" s="258">
        <f t="shared" si="106"/>
        <v>0</v>
      </c>
      <c r="Z103" s="258">
        <f t="shared" si="107"/>
        <v>0</v>
      </c>
      <c r="AA103" s="258">
        <f>VLOOKUP($E103,'波及効果（総括表）'!$A$9:$AH$125,'波及効果（総括表）'!$Q$127,FALSE)</f>
        <v>0</v>
      </c>
      <c r="AB103" s="236">
        <f t="shared" si="108"/>
        <v>0</v>
      </c>
      <c r="AC103" s="258">
        <f t="shared" si="109"/>
        <v>0</v>
      </c>
      <c r="AD103" s="258">
        <f t="shared" si="110"/>
        <v>0</v>
      </c>
      <c r="AE103" s="258">
        <f t="shared" si="111"/>
        <v>0</v>
      </c>
      <c r="AF103" s="258">
        <f t="shared" si="112"/>
        <v>0</v>
      </c>
      <c r="AG103" s="258">
        <f t="shared" si="113"/>
        <v>0</v>
      </c>
      <c r="AH103" s="258">
        <f t="shared" si="114"/>
        <v>0</v>
      </c>
      <c r="AI103" s="258">
        <f t="shared" si="115"/>
        <v>0</v>
      </c>
      <c r="AJ103" s="258">
        <f t="shared" si="116"/>
        <v>0</v>
      </c>
      <c r="AK103" s="258">
        <f>VLOOKUP($E103,'波及効果（総括表）'!$A$9:$AH$125,'波及効果（総括表）'!$U$127,FALSE)</f>
        <v>0</v>
      </c>
      <c r="AL103" s="236">
        <f t="shared" si="117"/>
        <v>0</v>
      </c>
      <c r="AM103" s="258">
        <f t="shared" si="118"/>
        <v>0</v>
      </c>
      <c r="AN103" s="258">
        <f t="shared" si="119"/>
        <v>0</v>
      </c>
      <c r="AO103" s="258">
        <f t="shared" si="120"/>
        <v>0</v>
      </c>
      <c r="AP103" s="258">
        <f t="shared" si="121"/>
        <v>0</v>
      </c>
      <c r="AQ103" s="258">
        <f t="shared" si="122"/>
        <v>0</v>
      </c>
      <c r="AR103" s="258">
        <f t="shared" si="123"/>
        <v>0</v>
      </c>
      <c r="AS103" s="258">
        <f t="shared" si="124"/>
        <v>0</v>
      </c>
      <c r="AT103" s="258">
        <f t="shared" si="125"/>
        <v>0</v>
      </c>
      <c r="AU103" s="258">
        <f>VLOOKUP($E103,'波及効果（総括表）'!$A$9:$AH$125,'波及効果（総括表）'!$AC$127,FALSE)</f>
        <v>0</v>
      </c>
      <c r="AV103" s="236">
        <f t="shared" si="126"/>
        <v>0</v>
      </c>
      <c r="AW103" s="258">
        <f t="shared" si="127"/>
        <v>0</v>
      </c>
      <c r="AX103" s="258">
        <f t="shared" si="128"/>
        <v>0</v>
      </c>
      <c r="AY103" s="258">
        <f t="shared" si="129"/>
        <v>0</v>
      </c>
      <c r="AZ103" s="258">
        <f t="shared" si="130"/>
        <v>0</v>
      </c>
      <c r="BA103" s="258">
        <f t="shared" si="131"/>
        <v>0</v>
      </c>
      <c r="BB103" s="258">
        <f t="shared" si="132"/>
        <v>0</v>
      </c>
      <c r="BC103" s="258">
        <f t="shared" si="133"/>
        <v>0</v>
      </c>
      <c r="BD103" s="258">
        <f t="shared" si="134"/>
        <v>0</v>
      </c>
      <c r="BE103" s="258">
        <f>VLOOKUP($E103,'波及効果（総括表）'!$A$9:$AH$125,'波及効果（総括表）'!$AG$127,FALSE)</f>
        <v>0</v>
      </c>
      <c r="BF103" s="13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496">
        <v>0.39767865163227195</v>
      </c>
      <c r="CB103" s="496">
        <v>3.6817719783466894E-2</v>
      </c>
      <c r="CC103" s="496">
        <v>0.49448029690565681</v>
      </c>
      <c r="CD103" s="496">
        <v>1.382880646762641E-3</v>
      </c>
      <c r="CE103" s="496">
        <v>6.0799470486726709E-2</v>
      </c>
      <c r="CF103" s="496">
        <v>0</v>
      </c>
      <c r="CG103" s="496">
        <v>3.5387561165874763E-2</v>
      </c>
      <c r="CH103" s="496">
        <v>-2.6546580620759756E-2</v>
      </c>
      <c r="CI103" s="496">
        <v>0.6023213483677281</v>
      </c>
      <c r="CJ103" s="496">
        <v>1</v>
      </c>
    </row>
    <row r="104" spans="1:88" s="81" customFormat="1">
      <c r="A104" s="412" t="s">
        <v>464</v>
      </c>
      <c r="B104" s="137" t="s">
        <v>185</v>
      </c>
      <c r="C104" s="412" t="s">
        <v>468</v>
      </c>
      <c r="D104" s="137" t="s">
        <v>187</v>
      </c>
      <c r="E104" s="418" t="s">
        <v>368</v>
      </c>
      <c r="F104" s="102" t="s">
        <v>79</v>
      </c>
      <c r="G104" s="257">
        <f>VLOOKUP($E104,'与件データ（生産者価格表示）（分析年価格）'!$A$8:$I$114,9,FALSE)</f>
        <v>0</v>
      </c>
      <c r="H104" s="236">
        <f t="shared" ref="H104:H114" si="135">Q104*$CA104</f>
        <v>0</v>
      </c>
      <c r="I104" s="258">
        <f t="shared" ref="I104:I114" si="136">Q104*$CB104</f>
        <v>0</v>
      </c>
      <c r="J104" s="258">
        <f t="shared" ref="J104:J114" si="137">Q104*$CC104</f>
        <v>0</v>
      </c>
      <c r="K104" s="258">
        <f t="shared" ref="K104:K114" si="138">Q104*$CD104</f>
        <v>0</v>
      </c>
      <c r="L104" s="258">
        <f t="shared" ref="L104:L114" si="139">Q104*$CE104</f>
        <v>0</v>
      </c>
      <c r="M104" s="258">
        <f t="shared" ref="M104:M114" si="140">Q104*$CF104</f>
        <v>0</v>
      </c>
      <c r="N104" s="258">
        <f t="shared" ref="N104:N114" si="141">Q104*$CG104</f>
        <v>0</v>
      </c>
      <c r="O104" s="258">
        <f t="shared" ref="O104:O114" si="142">Q104*$CH104</f>
        <v>0</v>
      </c>
      <c r="P104" s="258">
        <f t="shared" ref="P104:P114" si="143">Q104*$CI104</f>
        <v>0</v>
      </c>
      <c r="Q104" s="258">
        <f>VLOOKUP($E104,'波及効果（総括表）'!$A$9:$AH$125,'波及効果（総括表）'!$M$127,FALSE)</f>
        <v>0</v>
      </c>
      <c r="R104" s="236">
        <f t="shared" ref="R104:R114" si="144">AA104*$CA104</f>
        <v>0</v>
      </c>
      <c r="S104" s="258">
        <f t="shared" ref="S104:S114" si="145">AA104*$CB104</f>
        <v>0</v>
      </c>
      <c r="T104" s="258">
        <f t="shared" ref="T104:T114" si="146">AA104*$CC104</f>
        <v>0</v>
      </c>
      <c r="U104" s="258">
        <f t="shared" ref="U104:U114" si="147">AA104*$CD104</f>
        <v>0</v>
      </c>
      <c r="V104" s="258">
        <f t="shared" ref="V104:V114" si="148">AA104*$CE104</f>
        <v>0</v>
      </c>
      <c r="W104" s="258">
        <f t="shared" ref="W104:W114" si="149">AA104*$CF104</f>
        <v>0</v>
      </c>
      <c r="X104" s="258">
        <f t="shared" ref="X104:X114" si="150">AA104*$CG104</f>
        <v>0</v>
      </c>
      <c r="Y104" s="258">
        <f t="shared" ref="Y104:Y114" si="151">AA104*$CH104</f>
        <v>0</v>
      </c>
      <c r="Z104" s="258">
        <f t="shared" ref="Z104:Z114" si="152">AA104*$CI104</f>
        <v>0</v>
      </c>
      <c r="AA104" s="258">
        <f>VLOOKUP($E104,'波及効果（総括表）'!$A$9:$AH$125,'波及効果（総括表）'!$Q$127,FALSE)</f>
        <v>0</v>
      </c>
      <c r="AB104" s="236">
        <f t="shared" ref="AB104:AB114" si="153">AK104*$CA104</f>
        <v>0</v>
      </c>
      <c r="AC104" s="258">
        <f t="shared" ref="AC104:AC114" si="154">AK104*$CB104</f>
        <v>0</v>
      </c>
      <c r="AD104" s="258">
        <f t="shared" ref="AD104:AD114" si="155">AK104*$CC104</f>
        <v>0</v>
      </c>
      <c r="AE104" s="258">
        <f t="shared" ref="AE104:AE114" si="156">AK104*$CD104</f>
        <v>0</v>
      </c>
      <c r="AF104" s="258">
        <f t="shared" ref="AF104:AF114" si="157">AK104*$CE104</f>
        <v>0</v>
      </c>
      <c r="AG104" s="258">
        <f t="shared" ref="AG104:AG114" si="158">AK104*$CF104</f>
        <v>0</v>
      </c>
      <c r="AH104" s="258">
        <f t="shared" ref="AH104:AH114" si="159">AK104*$CG104</f>
        <v>0</v>
      </c>
      <c r="AI104" s="258">
        <f t="shared" ref="AI104:AI114" si="160">AK104*$CH104</f>
        <v>0</v>
      </c>
      <c r="AJ104" s="258">
        <f t="shared" ref="AJ104:AJ114" si="161">AK104*$CI104</f>
        <v>0</v>
      </c>
      <c r="AK104" s="258">
        <f>VLOOKUP($E104,'波及効果（総括表）'!$A$9:$AH$125,'波及効果（総括表）'!$U$127,FALSE)</f>
        <v>0</v>
      </c>
      <c r="AL104" s="236">
        <f t="shared" ref="AL104:AL114" si="162">AU104*$CA104</f>
        <v>0</v>
      </c>
      <c r="AM104" s="258">
        <f t="shared" ref="AM104:AM114" si="163">AU104*$CB104</f>
        <v>0</v>
      </c>
      <c r="AN104" s="258">
        <f t="shared" ref="AN104:AN114" si="164">AU104*$CC104</f>
        <v>0</v>
      </c>
      <c r="AO104" s="258">
        <f t="shared" ref="AO104:AO114" si="165">AU104*$CD104</f>
        <v>0</v>
      </c>
      <c r="AP104" s="258">
        <f t="shared" ref="AP104:AP114" si="166">AU104*$CE104</f>
        <v>0</v>
      </c>
      <c r="AQ104" s="258">
        <f t="shared" ref="AQ104:AQ114" si="167">AU104*$CF104</f>
        <v>0</v>
      </c>
      <c r="AR104" s="258">
        <f t="shared" ref="AR104:AR114" si="168">AU104*$CG104</f>
        <v>0</v>
      </c>
      <c r="AS104" s="258">
        <f t="shared" ref="AS104:AS114" si="169">AU104*$CH104</f>
        <v>0</v>
      </c>
      <c r="AT104" s="258">
        <f t="shared" ref="AT104:AT114" si="170">AU104*$CI104</f>
        <v>0</v>
      </c>
      <c r="AU104" s="258">
        <f>VLOOKUP($E104,'波及効果（総括表）'!$A$9:$AH$125,'波及効果（総括表）'!$AC$127,FALSE)</f>
        <v>0</v>
      </c>
      <c r="AV104" s="236">
        <f t="shared" ref="AV104:AV114" si="171">BE104*$CA104</f>
        <v>0</v>
      </c>
      <c r="AW104" s="258">
        <f t="shared" ref="AW104:AW114" si="172">BE104*$CB104</f>
        <v>0</v>
      </c>
      <c r="AX104" s="258">
        <f t="shared" ref="AX104:AX114" si="173">BE104*$CC104</f>
        <v>0</v>
      </c>
      <c r="AY104" s="258">
        <f t="shared" ref="AY104:AY114" si="174">BE104*$CD104</f>
        <v>0</v>
      </c>
      <c r="AZ104" s="258">
        <f t="shared" ref="AZ104:AZ114" si="175">BE104*$CE104</f>
        <v>0</v>
      </c>
      <c r="BA104" s="258">
        <f t="shared" ref="BA104:BA114" si="176">BE104*$CF104</f>
        <v>0</v>
      </c>
      <c r="BB104" s="258">
        <f t="shared" ref="BB104:BB114" si="177">BE104*$CG104</f>
        <v>0</v>
      </c>
      <c r="BC104" s="258">
        <f t="shared" ref="BC104:BC114" si="178">BE104*$CH104</f>
        <v>0</v>
      </c>
      <c r="BD104" s="258">
        <f t="shared" ref="BD104:BD114" si="179">BE104*$CI104</f>
        <v>0</v>
      </c>
      <c r="BE104" s="258">
        <f>VLOOKUP($E104,'波及効果（総括表）'!$A$9:$AH$125,'波及効果（総括表）'!$AG$127,FALSE)</f>
        <v>0</v>
      </c>
      <c r="BF104" s="13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496">
        <v>0.29674495043206278</v>
      </c>
      <c r="CB104" s="496">
        <v>6.5207019031967347E-3</v>
      </c>
      <c r="CC104" s="496">
        <v>0.12904893177119228</v>
      </c>
      <c r="CD104" s="496">
        <v>0.13429730159571648</v>
      </c>
      <c r="CE104" s="496">
        <v>0.41475375072894027</v>
      </c>
      <c r="CF104" s="496">
        <v>0</v>
      </c>
      <c r="CG104" s="496">
        <v>1.863436356889148E-2</v>
      </c>
      <c r="CH104" s="496">
        <v>0</v>
      </c>
      <c r="CI104" s="496">
        <v>0.70325504956793727</v>
      </c>
      <c r="CJ104" s="496">
        <v>1</v>
      </c>
    </row>
    <row r="105" spans="1:88" s="81" customFormat="1">
      <c r="A105" s="412" t="s">
        <v>464</v>
      </c>
      <c r="B105" s="137" t="s">
        <v>185</v>
      </c>
      <c r="C105" s="412" t="s">
        <v>468</v>
      </c>
      <c r="D105" s="137" t="s">
        <v>187</v>
      </c>
      <c r="E105" s="418" t="s">
        <v>369</v>
      </c>
      <c r="F105" s="102" t="s">
        <v>78</v>
      </c>
      <c r="G105" s="257">
        <f>VLOOKUP($E105,'与件データ（生産者価格表示）（分析年価格）'!$A$8:$I$114,9,FALSE)</f>
        <v>0</v>
      </c>
      <c r="H105" s="236">
        <f t="shared" si="135"/>
        <v>0</v>
      </c>
      <c r="I105" s="258">
        <f t="shared" si="136"/>
        <v>0</v>
      </c>
      <c r="J105" s="258">
        <f t="shared" si="137"/>
        <v>0</v>
      </c>
      <c r="K105" s="258">
        <f t="shared" si="138"/>
        <v>0</v>
      </c>
      <c r="L105" s="258">
        <f t="shared" si="139"/>
        <v>0</v>
      </c>
      <c r="M105" s="258">
        <f t="shared" si="140"/>
        <v>0</v>
      </c>
      <c r="N105" s="258">
        <f t="shared" si="141"/>
        <v>0</v>
      </c>
      <c r="O105" s="258">
        <f t="shared" si="142"/>
        <v>0</v>
      </c>
      <c r="P105" s="258">
        <f t="shared" si="143"/>
        <v>0</v>
      </c>
      <c r="Q105" s="258">
        <f>VLOOKUP($E105,'波及効果（総括表）'!$A$9:$AH$125,'波及効果（総括表）'!$M$127,FALSE)</f>
        <v>0</v>
      </c>
      <c r="R105" s="236">
        <f t="shared" si="144"/>
        <v>0</v>
      </c>
      <c r="S105" s="258">
        <f t="shared" si="145"/>
        <v>0</v>
      </c>
      <c r="T105" s="258">
        <f t="shared" si="146"/>
        <v>0</v>
      </c>
      <c r="U105" s="258">
        <f t="shared" si="147"/>
        <v>0</v>
      </c>
      <c r="V105" s="258">
        <f t="shared" si="148"/>
        <v>0</v>
      </c>
      <c r="W105" s="258">
        <f t="shared" si="149"/>
        <v>0</v>
      </c>
      <c r="X105" s="258">
        <f t="shared" si="150"/>
        <v>0</v>
      </c>
      <c r="Y105" s="258">
        <f t="shared" si="151"/>
        <v>0</v>
      </c>
      <c r="Z105" s="258">
        <f t="shared" si="152"/>
        <v>0</v>
      </c>
      <c r="AA105" s="258">
        <f>VLOOKUP($E105,'波及効果（総括表）'!$A$9:$AH$125,'波及効果（総括表）'!$Q$127,FALSE)</f>
        <v>0</v>
      </c>
      <c r="AB105" s="236">
        <f t="shared" si="153"/>
        <v>0</v>
      </c>
      <c r="AC105" s="258">
        <f t="shared" si="154"/>
        <v>0</v>
      </c>
      <c r="AD105" s="258">
        <f t="shared" si="155"/>
        <v>0</v>
      </c>
      <c r="AE105" s="258">
        <f t="shared" si="156"/>
        <v>0</v>
      </c>
      <c r="AF105" s="258">
        <f t="shared" si="157"/>
        <v>0</v>
      </c>
      <c r="AG105" s="258">
        <f t="shared" si="158"/>
        <v>0</v>
      </c>
      <c r="AH105" s="258">
        <f t="shared" si="159"/>
        <v>0</v>
      </c>
      <c r="AI105" s="258">
        <f t="shared" si="160"/>
        <v>0</v>
      </c>
      <c r="AJ105" s="258">
        <f t="shared" si="161"/>
        <v>0</v>
      </c>
      <c r="AK105" s="258">
        <f>VLOOKUP($E105,'波及効果（総括表）'!$A$9:$AH$125,'波及効果（総括表）'!$U$127,FALSE)</f>
        <v>0</v>
      </c>
      <c r="AL105" s="236">
        <f t="shared" si="162"/>
        <v>0</v>
      </c>
      <c r="AM105" s="258">
        <f t="shared" si="163"/>
        <v>0</v>
      </c>
      <c r="AN105" s="258">
        <f t="shared" si="164"/>
        <v>0</v>
      </c>
      <c r="AO105" s="258">
        <f t="shared" si="165"/>
        <v>0</v>
      </c>
      <c r="AP105" s="258">
        <f t="shared" si="166"/>
        <v>0</v>
      </c>
      <c r="AQ105" s="258">
        <f t="shared" si="167"/>
        <v>0</v>
      </c>
      <c r="AR105" s="258">
        <f t="shared" si="168"/>
        <v>0</v>
      </c>
      <c r="AS105" s="258">
        <f t="shared" si="169"/>
        <v>0</v>
      </c>
      <c r="AT105" s="258">
        <f t="shared" si="170"/>
        <v>0</v>
      </c>
      <c r="AU105" s="258">
        <f>VLOOKUP($E105,'波及効果（総括表）'!$A$9:$AH$125,'波及効果（総括表）'!$AC$127,FALSE)</f>
        <v>0</v>
      </c>
      <c r="AV105" s="236">
        <f t="shared" si="171"/>
        <v>0</v>
      </c>
      <c r="AW105" s="258">
        <f t="shared" si="172"/>
        <v>0</v>
      </c>
      <c r="AX105" s="258">
        <f t="shared" si="173"/>
        <v>0</v>
      </c>
      <c r="AY105" s="258">
        <f t="shared" si="174"/>
        <v>0</v>
      </c>
      <c r="AZ105" s="258">
        <f t="shared" si="175"/>
        <v>0</v>
      </c>
      <c r="BA105" s="258">
        <f t="shared" si="176"/>
        <v>0</v>
      </c>
      <c r="BB105" s="258">
        <f t="shared" si="177"/>
        <v>0</v>
      </c>
      <c r="BC105" s="258">
        <f t="shared" si="178"/>
        <v>0</v>
      </c>
      <c r="BD105" s="258">
        <f t="shared" si="179"/>
        <v>0</v>
      </c>
      <c r="BE105" s="258">
        <f>VLOOKUP($E105,'波及効果（総括表）'!$A$9:$AH$125,'波及効果（総括表）'!$AG$127,FALSE)</f>
        <v>0</v>
      </c>
      <c r="BF105" s="134"/>
      <c r="BG105" s="264"/>
      <c r="BH105" s="264"/>
      <c r="BI105" s="264"/>
      <c r="BJ105" s="264"/>
      <c r="BK105" s="264"/>
      <c r="BL105" s="264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496">
        <v>0.69894230332743201</v>
      </c>
      <c r="CB105" s="496">
        <v>2.3196695265332062E-2</v>
      </c>
      <c r="CC105" s="496">
        <v>0.14331108992691452</v>
      </c>
      <c r="CD105" s="496">
        <v>2.3696037042080894E-2</v>
      </c>
      <c r="CE105" s="496">
        <v>8.425257614962095E-2</v>
      </c>
      <c r="CF105" s="496">
        <v>0</v>
      </c>
      <c r="CG105" s="496">
        <v>2.6601298288619547E-2</v>
      </c>
      <c r="CH105" s="496">
        <v>0</v>
      </c>
      <c r="CI105" s="496">
        <v>0.30105769667256799</v>
      </c>
      <c r="CJ105" s="496">
        <v>1</v>
      </c>
    </row>
    <row r="106" spans="1:88" s="81" customFormat="1">
      <c r="A106" s="412" t="s">
        <v>464</v>
      </c>
      <c r="B106" s="137" t="s">
        <v>185</v>
      </c>
      <c r="C106" s="412" t="s">
        <v>468</v>
      </c>
      <c r="D106" s="137" t="s">
        <v>187</v>
      </c>
      <c r="E106" s="418" t="s">
        <v>370</v>
      </c>
      <c r="F106" s="102" t="s">
        <v>267</v>
      </c>
      <c r="G106" s="257">
        <f>VLOOKUP($E106,'与件データ（生産者価格表示）（分析年価格）'!$A$8:$I$114,9,FALSE)</f>
        <v>0</v>
      </c>
      <c r="H106" s="236">
        <f t="shared" si="135"/>
        <v>0</v>
      </c>
      <c r="I106" s="258">
        <f t="shared" si="136"/>
        <v>0</v>
      </c>
      <c r="J106" s="258">
        <f t="shared" si="137"/>
        <v>0</v>
      </c>
      <c r="K106" s="258">
        <f t="shared" si="138"/>
        <v>0</v>
      </c>
      <c r="L106" s="258">
        <f t="shared" si="139"/>
        <v>0</v>
      </c>
      <c r="M106" s="258">
        <f t="shared" si="140"/>
        <v>0</v>
      </c>
      <c r="N106" s="258">
        <f t="shared" si="141"/>
        <v>0</v>
      </c>
      <c r="O106" s="258">
        <f t="shared" si="142"/>
        <v>0</v>
      </c>
      <c r="P106" s="258">
        <f t="shared" si="143"/>
        <v>0</v>
      </c>
      <c r="Q106" s="258">
        <f>VLOOKUP($E106,'波及効果（総括表）'!$A$9:$AH$125,'波及効果（総括表）'!$M$127,FALSE)</f>
        <v>0</v>
      </c>
      <c r="R106" s="236">
        <f t="shared" si="144"/>
        <v>0</v>
      </c>
      <c r="S106" s="258">
        <f t="shared" si="145"/>
        <v>0</v>
      </c>
      <c r="T106" s="258">
        <f t="shared" si="146"/>
        <v>0</v>
      </c>
      <c r="U106" s="258">
        <f t="shared" si="147"/>
        <v>0</v>
      </c>
      <c r="V106" s="258">
        <f t="shared" si="148"/>
        <v>0</v>
      </c>
      <c r="W106" s="258">
        <f t="shared" si="149"/>
        <v>0</v>
      </c>
      <c r="X106" s="258">
        <f t="shared" si="150"/>
        <v>0</v>
      </c>
      <c r="Y106" s="258">
        <f t="shared" si="151"/>
        <v>0</v>
      </c>
      <c r="Z106" s="258">
        <f t="shared" si="152"/>
        <v>0</v>
      </c>
      <c r="AA106" s="258">
        <f>VLOOKUP($E106,'波及効果（総括表）'!$A$9:$AH$125,'波及効果（総括表）'!$Q$127,FALSE)</f>
        <v>0</v>
      </c>
      <c r="AB106" s="236">
        <f t="shared" si="153"/>
        <v>0</v>
      </c>
      <c r="AC106" s="258">
        <f t="shared" si="154"/>
        <v>0</v>
      </c>
      <c r="AD106" s="258">
        <f t="shared" si="155"/>
        <v>0</v>
      </c>
      <c r="AE106" s="258">
        <f t="shared" si="156"/>
        <v>0</v>
      </c>
      <c r="AF106" s="258">
        <f t="shared" si="157"/>
        <v>0</v>
      </c>
      <c r="AG106" s="258">
        <f t="shared" si="158"/>
        <v>0</v>
      </c>
      <c r="AH106" s="258">
        <f t="shared" si="159"/>
        <v>0</v>
      </c>
      <c r="AI106" s="258">
        <f t="shared" si="160"/>
        <v>0</v>
      </c>
      <c r="AJ106" s="258">
        <f t="shared" si="161"/>
        <v>0</v>
      </c>
      <c r="AK106" s="258">
        <f>VLOOKUP($E106,'波及効果（総括表）'!$A$9:$AH$125,'波及効果（総括表）'!$U$127,FALSE)</f>
        <v>0</v>
      </c>
      <c r="AL106" s="236">
        <f t="shared" si="162"/>
        <v>0</v>
      </c>
      <c r="AM106" s="258">
        <f t="shared" si="163"/>
        <v>0</v>
      </c>
      <c r="AN106" s="258">
        <f t="shared" si="164"/>
        <v>0</v>
      </c>
      <c r="AO106" s="258">
        <f t="shared" si="165"/>
        <v>0</v>
      </c>
      <c r="AP106" s="258">
        <f t="shared" si="166"/>
        <v>0</v>
      </c>
      <c r="AQ106" s="258">
        <f t="shared" si="167"/>
        <v>0</v>
      </c>
      <c r="AR106" s="258">
        <f t="shared" si="168"/>
        <v>0</v>
      </c>
      <c r="AS106" s="258">
        <f t="shared" si="169"/>
        <v>0</v>
      </c>
      <c r="AT106" s="258">
        <f t="shared" si="170"/>
        <v>0</v>
      </c>
      <c r="AU106" s="258">
        <f>VLOOKUP($E106,'波及効果（総括表）'!$A$9:$AH$125,'波及効果（総括表）'!$AC$127,FALSE)</f>
        <v>0</v>
      </c>
      <c r="AV106" s="236">
        <f t="shared" si="171"/>
        <v>0</v>
      </c>
      <c r="AW106" s="258">
        <f t="shared" si="172"/>
        <v>0</v>
      </c>
      <c r="AX106" s="258">
        <f t="shared" si="173"/>
        <v>0</v>
      </c>
      <c r="AY106" s="258">
        <f t="shared" si="174"/>
        <v>0</v>
      </c>
      <c r="AZ106" s="258">
        <f t="shared" si="175"/>
        <v>0</v>
      </c>
      <c r="BA106" s="258">
        <f t="shared" si="176"/>
        <v>0</v>
      </c>
      <c r="BB106" s="258">
        <f t="shared" si="177"/>
        <v>0</v>
      </c>
      <c r="BC106" s="258">
        <f t="shared" si="178"/>
        <v>0</v>
      </c>
      <c r="BD106" s="258">
        <f t="shared" si="179"/>
        <v>0</v>
      </c>
      <c r="BE106" s="258">
        <f>VLOOKUP($E106,'波及効果（総括表）'!$A$9:$AH$125,'波及効果（総括表）'!$AG$127,FALSE)</f>
        <v>0</v>
      </c>
      <c r="BF106" s="134"/>
      <c r="BG106" s="264"/>
      <c r="BH106" s="264"/>
      <c r="BI106" s="264"/>
      <c r="BJ106" s="264"/>
      <c r="BK106" s="264"/>
      <c r="BL106" s="264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496">
        <v>0.5925119851169891</v>
      </c>
      <c r="CB106" s="496">
        <v>1.1967228754740383E-2</v>
      </c>
      <c r="CC106" s="496">
        <v>0.30345004412431131</v>
      </c>
      <c r="CD106" s="496">
        <v>3.9771507620387815E-2</v>
      </c>
      <c r="CE106" s="496">
        <v>2.933074152693968E-2</v>
      </c>
      <c r="CF106" s="496">
        <v>0</v>
      </c>
      <c r="CG106" s="496">
        <v>2.298041834617311E-2</v>
      </c>
      <c r="CH106" s="496">
        <v>-1.1925489541345673E-5</v>
      </c>
      <c r="CI106" s="496">
        <v>0.40748801488301095</v>
      </c>
      <c r="CJ106" s="496">
        <v>1</v>
      </c>
    </row>
    <row r="107" spans="1:88" s="81" customFormat="1">
      <c r="A107" s="414" t="s">
        <v>464</v>
      </c>
      <c r="B107" s="373" t="s">
        <v>185</v>
      </c>
      <c r="C107" s="414" t="s">
        <v>468</v>
      </c>
      <c r="D107" s="373" t="s">
        <v>187</v>
      </c>
      <c r="E107" s="417" t="s">
        <v>371</v>
      </c>
      <c r="F107" s="374" t="s">
        <v>80</v>
      </c>
      <c r="G107" s="259">
        <f>VLOOKUP($E107,'与件データ（生産者価格表示）（分析年価格）'!$A$8:$I$114,9,FALSE)</f>
        <v>0</v>
      </c>
      <c r="H107" s="260">
        <f t="shared" si="135"/>
        <v>0</v>
      </c>
      <c r="I107" s="261">
        <f t="shared" si="136"/>
        <v>0</v>
      </c>
      <c r="J107" s="261">
        <f t="shared" si="137"/>
        <v>0</v>
      </c>
      <c r="K107" s="261">
        <f t="shared" si="138"/>
        <v>0</v>
      </c>
      <c r="L107" s="261">
        <f t="shared" si="139"/>
        <v>0</v>
      </c>
      <c r="M107" s="261">
        <f t="shared" si="140"/>
        <v>0</v>
      </c>
      <c r="N107" s="261">
        <f t="shared" si="141"/>
        <v>0</v>
      </c>
      <c r="O107" s="261">
        <f t="shared" si="142"/>
        <v>0</v>
      </c>
      <c r="P107" s="261">
        <f t="shared" si="143"/>
        <v>0</v>
      </c>
      <c r="Q107" s="261">
        <f>VLOOKUP($E107,'波及効果（総括表）'!$A$9:$AH$125,'波及効果（総括表）'!$M$127,FALSE)</f>
        <v>0</v>
      </c>
      <c r="R107" s="260">
        <f t="shared" si="144"/>
        <v>0</v>
      </c>
      <c r="S107" s="261">
        <f t="shared" si="145"/>
        <v>0</v>
      </c>
      <c r="T107" s="261">
        <f t="shared" si="146"/>
        <v>0</v>
      </c>
      <c r="U107" s="261">
        <f t="shared" si="147"/>
        <v>0</v>
      </c>
      <c r="V107" s="261">
        <f t="shared" si="148"/>
        <v>0</v>
      </c>
      <c r="W107" s="261">
        <f t="shared" si="149"/>
        <v>0</v>
      </c>
      <c r="X107" s="261">
        <f t="shared" si="150"/>
        <v>0</v>
      </c>
      <c r="Y107" s="261">
        <f t="shared" si="151"/>
        <v>0</v>
      </c>
      <c r="Z107" s="261">
        <f t="shared" si="152"/>
        <v>0</v>
      </c>
      <c r="AA107" s="261">
        <f>VLOOKUP($E107,'波及効果（総括表）'!$A$9:$AH$125,'波及効果（総括表）'!$Q$127,FALSE)</f>
        <v>0</v>
      </c>
      <c r="AB107" s="260">
        <f t="shared" si="153"/>
        <v>0</v>
      </c>
      <c r="AC107" s="261">
        <f t="shared" si="154"/>
        <v>0</v>
      </c>
      <c r="AD107" s="261">
        <f t="shared" si="155"/>
        <v>0</v>
      </c>
      <c r="AE107" s="261">
        <f t="shared" si="156"/>
        <v>0</v>
      </c>
      <c r="AF107" s="261">
        <f t="shared" si="157"/>
        <v>0</v>
      </c>
      <c r="AG107" s="261">
        <f t="shared" si="158"/>
        <v>0</v>
      </c>
      <c r="AH107" s="261">
        <f t="shared" si="159"/>
        <v>0</v>
      </c>
      <c r="AI107" s="261">
        <f t="shared" si="160"/>
        <v>0</v>
      </c>
      <c r="AJ107" s="261">
        <f t="shared" si="161"/>
        <v>0</v>
      </c>
      <c r="AK107" s="261">
        <f>VLOOKUP($E107,'波及効果（総括表）'!$A$9:$AH$125,'波及効果（総括表）'!$U$127,FALSE)</f>
        <v>0</v>
      </c>
      <c r="AL107" s="260">
        <f t="shared" si="162"/>
        <v>0</v>
      </c>
      <c r="AM107" s="261">
        <f t="shared" si="163"/>
        <v>0</v>
      </c>
      <c r="AN107" s="261">
        <f t="shared" si="164"/>
        <v>0</v>
      </c>
      <c r="AO107" s="261">
        <f t="shared" si="165"/>
        <v>0</v>
      </c>
      <c r="AP107" s="261">
        <f t="shared" si="166"/>
        <v>0</v>
      </c>
      <c r="AQ107" s="261">
        <f t="shared" si="167"/>
        <v>0</v>
      </c>
      <c r="AR107" s="261">
        <f t="shared" si="168"/>
        <v>0</v>
      </c>
      <c r="AS107" s="261">
        <f t="shared" si="169"/>
        <v>0</v>
      </c>
      <c r="AT107" s="261">
        <f t="shared" si="170"/>
        <v>0</v>
      </c>
      <c r="AU107" s="261">
        <f>VLOOKUP($E107,'波及効果（総括表）'!$A$9:$AH$125,'波及効果（総括表）'!$AC$127,FALSE)</f>
        <v>0</v>
      </c>
      <c r="AV107" s="260">
        <f t="shared" si="171"/>
        <v>0</v>
      </c>
      <c r="AW107" s="261">
        <f t="shared" si="172"/>
        <v>0</v>
      </c>
      <c r="AX107" s="261">
        <f t="shared" si="173"/>
        <v>0</v>
      </c>
      <c r="AY107" s="261">
        <f t="shared" si="174"/>
        <v>0</v>
      </c>
      <c r="AZ107" s="261">
        <f t="shared" si="175"/>
        <v>0</v>
      </c>
      <c r="BA107" s="261">
        <f t="shared" si="176"/>
        <v>0</v>
      </c>
      <c r="BB107" s="261">
        <f t="shared" si="177"/>
        <v>0</v>
      </c>
      <c r="BC107" s="261">
        <f t="shared" si="178"/>
        <v>0</v>
      </c>
      <c r="BD107" s="261">
        <f t="shared" si="179"/>
        <v>0</v>
      </c>
      <c r="BE107" s="261">
        <f>VLOOKUP($E107,'波及効果（総括表）'!$A$9:$AH$125,'波及効果（総括表）'!$AG$127,FALSE)</f>
        <v>0</v>
      </c>
      <c r="BF107" s="13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496">
        <v>0.25447607121099303</v>
      </c>
      <c r="CB107" s="496">
        <v>1.8307610731289062E-2</v>
      </c>
      <c r="CC107" s="496">
        <v>0.43492632956519778</v>
      </c>
      <c r="CD107" s="496">
        <v>0.13319343848011012</v>
      </c>
      <c r="CE107" s="496">
        <v>9.2339064509578281E-2</v>
      </c>
      <c r="CF107" s="496">
        <v>0</v>
      </c>
      <c r="CG107" s="496">
        <v>6.6825176560842983E-2</v>
      </c>
      <c r="CH107" s="496">
        <v>-6.769105801123671E-5</v>
      </c>
      <c r="CI107" s="496">
        <v>0.74552392878900697</v>
      </c>
      <c r="CJ107" s="496">
        <v>1</v>
      </c>
    </row>
    <row r="108" spans="1:88" s="81" customFormat="1">
      <c r="A108" s="412" t="s">
        <v>464</v>
      </c>
      <c r="B108" s="137" t="s">
        <v>185</v>
      </c>
      <c r="C108" s="412" t="s">
        <v>469</v>
      </c>
      <c r="D108" s="137" t="s">
        <v>188</v>
      </c>
      <c r="E108" s="418" t="s">
        <v>372</v>
      </c>
      <c r="F108" s="102" t="s">
        <v>82</v>
      </c>
      <c r="G108" s="257">
        <f>VLOOKUP($E108,'与件データ（生産者価格表示）（分析年価格）'!$A$8:$I$114,9,FALSE)</f>
        <v>0</v>
      </c>
      <c r="H108" s="236">
        <f t="shared" si="135"/>
        <v>0</v>
      </c>
      <c r="I108" s="258">
        <f t="shared" si="136"/>
        <v>0</v>
      </c>
      <c r="J108" s="258">
        <f t="shared" si="137"/>
        <v>0</v>
      </c>
      <c r="K108" s="258">
        <f t="shared" si="138"/>
        <v>0</v>
      </c>
      <c r="L108" s="258">
        <f t="shared" si="139"/>
        <v>0</v>
      </c>
      <c r="M108" s="258">
        <f t="shared" si="140"/>
        <v>0</v>
      </c>
      <c r="N108" s="258">
        <f t="shared" si="141"/>
        <v>0</v>
      </c>
      <c r="O108" s="258">
        <f t="shared" si="142"/>
        <v>0</v>
      </c>
      <c r="P108" s="258">
        <f t="shared" si="143"/>
        <v>0</v>
      </c>
      <c r="Q108" s="258">
        <f>VLOOKUP($E108,'波及効果（総括表）'!$A$9:$AH$125,'波及効果（総括表）'!$M$127,FALSE)</f>
        <v>0</v>
      </c>
      <c r="R108" s="236">
        <f t="shared" si="144"/>
        <v>0</v>
      </c>
      <c r="S108" s="258">
        <f t="shared" si="145"/>
        <v>0</v>
      </c>
      <c r="T108" s="258">
        <f t="shared" si="146"/>
        <v>0</v>
      </c>
      <c r="U108" s="258">
        <f t="shared" si="147"/>
        <v>0</v>
      </c>
      <c r="V108" s="258">
        <f t="shared" si="148"/>
        <v>0</v>
      </c>
      <c r="W108" s="258">
        <f t="shared" si="149"/>
        <v>0</v>
      </c>
      <c r="X108" s="258">
        <f t="shared" si="150"/>
        <v>0</v>
      </c>
      <c r="Y108" s="258">
        <f t="shared" si="151"/>
        <v>0</v>
      </c>
      <c r="Z108" s="258">
        <f t="shared" si="152"/>
        <v>0</v>
      </c>
      <c r="AA108" s="258">
        <f>VLOOKUP($E108,'波及効果（総括表）'!$A$9:$AH$125,'波及効果（総括表）'!$Q$127,FALSE)</f>
        <v>0</v>
      </c>
      <c r="AB108" s="236">
        <f t="shared" si="153"/>
        <v>0</v>
      </c>
      <c r="AC108" s="258">
        <f t="shared" si="154"/>
        <v>0</v>
      </c>
      <c r="AD108" s="258">
        <f t="shared" si="155"/>
        <v>0</v>
      </c>
      <c r="AE108" s="258">
        <f t="shared" si="156"/>
        <v>0</v>
      </c>
      <c r="AF108" s="258">
        <f t="shared" si="157"/>
        <v>0</v>
      </c>
      <c r="AG108" s="258">
        <f t="shared" si="158"/>
        <v>0</v>
      </c>
      <c r="AH108" s="258">
        <f t="shared" si="159"/>
        <v>0</v>
      </c>
      <c r="AI108" s="258">
        <f t="shared" si="160"/>
        <v>0</v>
      </c>
      <c r="AJ108" s="258">
        <f t="shared" si="161"/>
        <v>0</v>
      </c>
      <c r="AK108" s="258">
        <f>VLOOKUP($E108,'波及効果（総括表）'!$A$9:$AH$125,'波及効果（総括表）'!$U$127,FALSE)</f>
        <v>0</v>
      </c>
      <c r="AL108" s="236">
        <f t="shared" si="162"/>
        <v>0</v>
      </c>
      <c r="AM108" s="258">
        <f t="shared" si="163"/>
        <v>0</v>
      </c>
      <c r="AN108" s="258">
        <f t="shared" si="164"/>
        <v>0</v>
      </c>
      <c r="AO108" s="258">
        <f t="shared" si="165"/>
        <v>0</v>
      </c>
      <c r="AP108" s="258">
        <f t="shared" si="166"/>
        <v>0</v>
      </c>
      <c r="AQ108" s="258">
        <f t="shared" si="167"/>
        <v>0</v>
      </c>
      <c r="AR108" s="258">
        <f t="shared" si="168"/>
        <v>0</v>
      </c>
      <c r="AS108" s="258">
        <f t="shared" si="169"/>
        <v>0</v>
      </c>
      <c r="AT108" s="258">
        <f t="shared" si="170"/>
        <v>0</v>
      </c>
      <c r="AU108" s="258">
        <f>VLOOKUP($E108,'波及効果（総括表）'!$A$9:$AH$125,'波及効果（総括表）'!$AC$127,FALSE)</f>
        <v>0</v>
      </c>
      <c r="AV108" s="236">
        <f t="shared" si="171"/>
        <v>0</v>
      </c>
      <c r="AW108" s="258">
        <f t="shared" si="172"/>
        <v>0</v>
      </c>
      <c r="AX108" s="258">
        <f t="shared" si="173"/>
        <v>0</v>
      </c>
      <c r="AY108" s="258">
        <f t="shared" si="174"/>
        <v>0</v>
      </c>
      <c r="AZ108" s="258">
        <f t="shared" si="175"/>
        <v>0</v>
      </c>
      <c r="BA108" s="258">
        <f t="shared" si="176"/>
        <v>0</v>
      </c>
      <c r="BB108" s="258">
        <f t="shared" si="177"/>
        <v>0</v>
      </c>
      <c r="BC108" s="258">
        <f t="shared" si="178"/>
        <v>0</v>
      </c>
      <c r="BD108" s="258">
        <f t="shared" si="179"/>
        <v>0</v>
      </c>
      <c r="BE108" s="258">
        <f>VLOOKUP($E108,'波及効果（総括表）'!$A$9:$AH$125,'波及効果（総括表）'!$AG$127,FALSE)</f>
        <v>0</v>
      </c>
      <c r="BF108" s="134"/>
      <c r="BG108" s="264"/>
      <c r="BH108" s="264"/>
      <c r="BI108" s="264"/>
      <c r="BJ108" s="264"/>
      <c r="BK108" s="264"/>
      <c r="BL108" s="264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496">
        <v>0.50425503725068543</v>
      </c>
      <c r="CB108" s="496">
        <v>2.2482903413202335E-2</v>
      </c>
      <c r="CC108" s="496">
        <v>0.24405059162853271</v>
      </c>
      <c r="CD108" s="496">
        <v>6.7560819005493336E-2</v>
      </c>
      <c r="CE108" s="496">
        <v>0.13362345723050581</v>
      </c>
      <c r="CF108" s="496">
        <v>0</v>
      </c>
      <c r="CG108" s="496">
        <v>2.8037383177570093E-2</v>
      </c>
      <c r="CH108" s="496">
        <v>-1.0191705989665609E-5</v>
      </c>
      <c r="CI108" s="496">
        <v>0.49574496274931462</v>
      </c>
      <c r="CJ108" s="496">
        <v>1</v>
      </c>
    </row>
    <row r="109" spans="1:88" s="81" customFormat="1">
      <c r="A109" s="412" t="s">
        <v>464</v>
      </c>
      <c r="B109" s="137" t="s">
        <v>185</v>
      </c>
      <c r="C109" s="412" t="s">
        <v>469</v>
      </c>
      <c r="D109" s="137" t="s">
        <v>188</v>
      </c>
      <c r="E109" s="418" t="s">
        <v>373</v>
      </c>
      <c r="F109" s="102" t="s">
        <v>408</v>
      </c>
      <c r="G109" s="257">
        <f>VLOOKUP($E109,'与件データ（生産者価格表示）（分析年価格）'!$A$8:$I$114,9,FALSE)</f>
        <v>0</v>
      </c>
      <c r="H109" s="236">
        <f t="shared" si="135"/>
        <v>0</v>
      </c>
      <c r="I109" s="258">
        <f t="shared" si="136"/>
        <v>0</v>
      </c>
      <c r="J109" s="258">
        <f t="shared" si="137"/>
        <v>0</v>
      </c>
      <c r="K109" s="258">
        <f t="shared" si="138"/>
        <v>0</v>
      </c>
      <c r="L109" s="258">
        <f t="shared" si="139"/>
        <v>0</v>
      </c>
      <c r="M109" s="258">
        <f t="shared" si="140"/>
        <v>0</v>
      </c>
      <c r="N109" s="258">
        <f t="shared" si="141"/>
        <v>0</v>
      </c>
      <c r="O109" s="258">
        <f t="shared" si="142"/>
        <v>0</v>
      </c>
      <c r="P109" s="258">
        <f t="shared" si="143"/>
        <v>0</v>
      </c>
      <c r="Q109" s="258">
        <f>VLOOKUP($E109,'波及効果（総括表）'!$A$9:$AH$125,'波及効果（総括表）'!$M$127,FALSE)</f>
        <v>0</v>
      </c>
      <c r="R109" s="236">
        <f t="shared" si="144"/>
        <v>0</v>
      </c>
      <c r="S109" s="258">
        <f t="shared" si="145"/>
        <v>0</v>
      </c>
      <c r="T109" s="258">
        <f t="shared" si="146"/>
        <v>0</v>
      </c>
      <c r="U109" s="258">
        <f t="shared" si="147"/>
        <v>0</v>
      </c>
      <c r="V109" s="258">
        <f t="shared" si="148"/>
        <v>0</v>
      </c>
      <c r="W109" s="258">
        <f t="shared" si="149"/>
        <v>0</v>
      </c>
      <c r="X109" s="258">
        <f t="shared" si="150"/>
        <v>0</v>
      </c>
      <c r="Y109" s="258">
        <f t="shared" si="151"/>
        <v>0</v>
      </c>
      <c r="Z109" s="258">
        <f t="shared" si="152"/>
        <v>0</v>
      </c>
      <c r="AA109" s="258">
        <f>VLOOKUP($E109,'波及効果（総括表）'!$A$9:$AH$125,'波及効果（総括表）'!$Q$127,FALSE)</f>
        <v>0</v>
      </c>
      <c r="AB109" s="236">
        <f t="shared" si="153"/>
        <v>0</v>
      </c>
      <c r="AC109" s="258">
        <f t="shared" si="154"/>
        <v>0</v>
      </c>
      <c r="AD109" s="258">
        <f t="shared" si="155"/>
        <v>0</v>
      </c>
      <c r="AE109" s="258">
        <f t="shared" si="156"/>
        <v>0</v>
      </c>
      <c r="AF109" s="258">
        <f t="shared" si="157"/>
        <v>0</v>
      </c>
      <c r="AG109" s="258">
        <f t="shared" si="158"/>
        <v>0</v>
      </c>
      <c r="AH109" s="258">
        <f t="shared" si="159"/>
        <v>0</v>
      </c>
      <c r="AI109" s="258">
        <f t="shared" si="160"/>
        <v>0</v>
      </c>
      <c r="AJ109" s="258">
        <f t="shared" si="161"/>
        <v>0</v>
      </c>
      <c r="AK109" s="258">
        <f>VLOOKUP($E109,'波及効果（総括表）'!$A$9:$AH$125,'波及効果（総括表）'!$U$127,FALSE)</f>
        <v>0</v>
      </c>
      <c r="AL109" s="236">
        <f t="shared" si="162"/>
        <v>0</v>
      </c>
      <c r="AM109" s="258">
        <f t="shared" si="163"/>
        <v>0</v>
      </c>
      <c r="AN109" s="258">
        <f t="shared" si="164"/>
        <v>0</v>
      </c>
      <c r="AO109" s="258">
        <f t="shared" si="165"/>
        <v>0</v>
      </c>
      <c r="AP109" s="258">
        <f t="shared" si="166"/>
        <v>0</v>
      </c>
      <c r="AQ109" s="258">
        <f t="shared" si="167"/>
        <v>0</v>
      </c>
      <c r="AR109" s="258">
        <f t="shared" si="168"/>
        <v>0</v>
      </c>
      <c r="AS109" s="258">
        <f t="shared" si="169"/>
        <v>0</v>
      </c>
      <c r="AT109" s="258">
        <f t="shared" si="170"/>
        <v>0</v>
      </c>
      <c r="AU109" s="258">
        <f>VLOOKUP($E109,'波及効果（総括表）'!$A$9:$AH$125,'波及効果（総括表）'!$AC$127,FALSE)</f>
        <v>0</v>
      </c>
      <c r="AV109" s="236">
        <f t="shared" si="171"/>
        <v>0</v>
      </c>
      <c r="AW109" s="258">
        <f t="shared" si="172"/>
        <v>0</v>
      </c>
      <c r="AX109" s="258">
        <f t="shared" si="173"/>
        <v>0</v>
      </c>
      <c r="AY109" s="258">
        <f t="shared" si="174"/>
        <v>0</v>
      </c>
      <c r="AZ109" s="258">
        <f t="shared" si="175"/>
        <v>0</v>
      </c>
      <c r="BA109" s="258">
        <f t="shared" si="176"/>
        <v>0</v>
      </c>
      <c r="BB109" s="258">
        <f t="shared" si="177"/>
        <v>0</v>
      </c>
      <c r="BC109" s="258">
        <f t="shared" si="178"/>
        <v>0</v>
      </c>
      <c r="BD109" s="258">
        <f t="shared" si="179"/>
        <v>0</v>
      </c>
      <c r="BE109" s="258">
        <f>VLOOKUP($E109,'波及効果（総括表）'!$A$9:$AH$125,'波及効果（総括表）'!$AG$127,FALSE)</f>
        <v>0</v>
      </c>
      <c r="BF109" s="134"/>
      <c r="BG109" s="264"/>
      <c r="BH109" s="264"/>
      <c r="BI109" s="264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496">
        <v>0.58795872541337146</v>
      </c>
      <c r="CB109" s="496">
        <v>1.4642776398592572E-2</v>
      </c>
      <c r="CC109" s="496">
        <v>0.2839460647126868</v>
      </c>
      <c r="CD109" s="496">
        <v>3.1364208058685242E-2</v>
      </c>
      <c r="CE109" s="496">
        <v>4.9543112890516106E-2</v>
      </c>
      <c r="CF109" s="496">
        <v>0</v>
      </c>
      <c r="CG109" s="496">
        <v>3.2549502505580759E-2</v>
      </c>
      <c r="CH109" s="496">
        <v>-4.3899794329463563E-6</v>
      </c>
      <c r="CI109" s="496">
        <v>0.41204127458662854</v>
      </c>
      <c r="CJ109" s="496">
        <v>1</v>
      </c>
    </row>
    <row r="110" spans="1:88" s="81" customFormat="1">
      <c r="A110" s="412" t="s">
        <v>464</v>
      </c>
      <c r="B110" s="137" t="s">
        <v>185</v>
      </c>
      <c r="C110" s="412" t="s">
        <v>469</v>
      </c>
      <c r="D110" s="137" t="s">
        <v>188</v>
      </c>
      <c r="E110" s="418" t="s">
        <v>374</v>
      </c>
      <c r="F110" s="102" t="s">
        <v>83</v>
      </c>
      <c r="G110" s="257">
        <f>VLOOKUP($E110,'与件データ（生産者価格表示）（分析年価格）'!$A$8:$I$114,9,FALSE)</f>
        <v>0</v>
      </c>
      <c r="H110" s="236">
        <f t="shared" si="135"/>
        <v>0</v>
      </c>
      <c r="I110" s="258">
        <f t="shared" si="136"/>
        <v>0</v>
      </c>
      <c r="J110" s="258">
        <f t="shared" si="137"/>
        <v>0</v>
      </c>
      <c r="K110" s="258">
        <f t="shared" si="138"/>
        <v>0</v>
      </c>
      <c r="L110" s="258">
        <f t="shared" si="139"/>
        <v>0</v>
      </c>
      <c r="M110" s="258">
        <f t="shared" si="140"/>
        <v>0</v>
      </c>
      <c r="N110" s="258">
        <f t="shared" si="141"/>
        <v>0</v>
      </c>
      <c r="O110" s="258">
        <f t="shared" si="142"/>
        <v>0</v>
      </c>
      <c r="P110" s="258">
        <f t="shared" si="143"/>
        <v>0</v>
      </c>
      <c r="Q110" s="258">
        <f>VLOOKUP($E110,'波及効果（総括表）'!$A$9:$AH$125,'波及効果（総括表）'!$M$127,FALSE)</f>
        <v>0</v>
      </c>
      <c r="R110" s="236">
        <f t="shared" si="144"/>
        <v>0</v>
      </c>
      <c r="S110" s="258">
        <f t="shared" si="145"/>
        <v>0</v>
      </c>
      <c r="T110" s="258">
        <f t="shared" si="146"/>
        <v>0</v>
      </c>
      <c r="U110" s="258">
        <f t="shared" si="147"/>
        <v>0</v>
      </c>
      <c r="V110" s="258">
        <f t="shared" si="148"/>
        <v>0</v>
      </c>
      <c r="W110" s="258">
        <f t="shared" si="149"/>
        <v>0</v>
      </c>
      <c r="X110" s="258">
        <f t="shared" si="150"/>
        <v>0</v>
      </c>
      <c r="Y110" s="258">
        <f t="shared" si="151"/>
        <v>0</v>
      </c>
      <c r="Z110" s="258">
        <f t="shared" si="152"/>
        <v>0</v>
      </c>
      <c r="AA110" s="258">
        <f>VLOOKUP($E110,'波及効果（総括表）'!$A$9:$AH$125,'波及効果（総括表）'!$Q$127,FALSE)</f>
        <v>0</v>
      </c>
      <c r="AB110" s="236">
        <f t="shared" si="153"/>
        <v>0</v>
      </c>
      <c r="AC110" s="258">
        <f t="shared" si="154"/>
        <v>0</v>
      </c>
      <c r="AD110" s="258">
        <f t="shared" si="155"/>
        <v>0</v>
      </c>
      <c r="AE110" s="258">
        <f t="shared" si="156"/>
        <v>0</v>
      </c>
      <c r="AF110" s="258">
        <f t="shared" si="157"/>
        <v>0</v>
      </c>
      <c r="AG110" s="258">
        <f t="shared" si="158"/>
        <v>0</v>
      </c>
      <c r="AH110" s="258">
        <f t="shared" si="159"/>
        <v>0</v>
      </c>
      <c r="AI110" s="258">
        <f t="shared" si="160"/>
        <v>0</v>
      </c>
      <c r="AJ110" s="258">
        <f t="shared" si="161"/>
        <v>0</v>
      </c>
      <c r="AK110" s="258">
        <f>VLOOKUP($E110,'波及効果（総括表）'!$A$9:$AH$125,'波及効果（総括表）'!$U$127,FALSE)</f>
        <v>0</v>
      </c>
      <c r="AL110" s="236">
        <f t="shared" si="162"/>
        <v>0</v>
      </c>
      <c r="AM110" s="258">
        <f t="shared" si="163"/>
        <v>0</v>
      </c>
      <c r="AN110" s="258">
        <f t="shared" si="164"/>
        <v>0</v>
      </c>
      <c r="AO110" s="258">
        <f t="shared" si="165"/>
        <v>0</v>
      </c>
      <c r="AP110" s="258">
        <f t="shared" si="166"/>
        <v>0</v>
      </c>
      <c r="AQ110" s="258">
        <f t="shared" si="167"/>
        <v>0</v>
      </c>
      <c r="AR110" s="258">
        <f t="shared" si="168"/>
        <v>0</v>
      </c>
      <c r="AS110" s="258">
        <f t="shared" si="169"/>
        <v>0</v>
      </c>
      <c r="AT110" s="258">
        <f t="shared" si="170"/>
        <v>0</v>
      </c>
      <c r="AU110" s="258">
        <f>VLOOKUP($E110,'波及効果（総括表）'!$A$9:$AH$125,'波及効果（総括表）'!$AC$127,FALSE)</f>
        <v>0</v>
      </c>
      <c r="AV110" s="236">
        <f t="shared" si="171"/>
        <v>0</v>
      </c>
      <c r="AW110" s="258">
        <f t="shared" si="172"/>
        <v>0</v>
      </c>
      <c r="AX110" s="258">
        <f t="shared" si="173"/>
        <v>0</v>
      </c>
      <c r="AY110" s="258">
        <f t="shared" si="174"/>
        <v>0</v>
      </c>
      <c r="AZ110" s="258">
        <f t="shared" si="175"/>
        <v>0</v>
      </c>
      <c r="BA110" s="258">
        <f t="shared" si="176"/>
        <v>0</v>
      </c>
      <c r="BB110" s="258">
        <f t="shared" si="177"/>
        <v>0</v>
      </c>
      <c r="BC110" s="258">
        <f t="shared" si="178"/>
        <v>0</v>
      </c>
      <c r="BD110" s="258">
        <f t="shared" si="179"/>
        <v>0</v>
      </c>
      <c r="BE110" s="258">
        <f>VLOOKUP($E110,'波及効果（総括表）'!$A$9:$AH$125,'波及効果（総括表）'!$AG$127,FALSE)</f>
        <v>0</v>
      </c>
      <c r="BF110" s="13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496">
        <v>0.29241672414944037</v>
      </c>
      <c r="CB110" s="496">
        <v>4.5237088627311364E-2</v>
      </c>
      <c r="CC110" s="496">
        <v>0.26990943681716029</v>
      </c>
      <c r="CD110" s="496">
        <v>0.20457933735341893</v>
      </c>
      <c r="CE110" s="496">
        <v>0.13641218486460024</v>
      </c>
      <c r="CF110" s="496">
        <v>0</v>
      </c>
      <c r="CG110" s="496">
        <v>5.1456353886206362E-2</v>
      </c>
      <c r="CH110" s="496">
        <v>-1.1125698137558132E-5</v>
      </c>
      <c r="CI110" s="496">
        <v>0.70758327585055958</v>
      </c>
      <c r="CJ110" s="496">
        <v>1</v>
      </c>
    </row>
    <row r="111" spans="1:88" s="81" customFormat="1">
      <c r="A111" s="412" t="s">
        <v>464</v>
      </c>
      <c r="B111" s="137" t="s">
        <v>185</v>
      </c>
      <c r="C111" s="412" t="s">
        <v>469</v>
      </c>
      <c r="D111" s="137" t="s">
        <v>188</v>
      </c>
      <c r="E111" s="418" t="s">
        <v>375</v>
      </c>
      <c r="F111" s="102" t="s">
        <v>81</v>
      </c>
      <c r="G111" s="257">
        <f>VLOOKUP($E111,'与件データ（生産者価格表示）（分析年価格）'!$A$8:$I$114,9,FALSE)</f>
        <v>0</v>
      </c>
      <c r="H111" s="236">
        <f t="shared" si="135"/>
        <v>0</v>
      </c>
      <c r="I111" s="258">
        <f t="shared" si="136"/>
        <v>0</v>
      </c>
      <c r="J111" s="258">
        <f t="shared" si="137"/>
        <v>0</v>
      </c>
      <c r="K111" s="258">
        <f t="shared" si="138"/>
        <v>0</v>
      </c>
      <c r="L111" s="258">
        <f t="shared" si="139"/>
        <v>0</v>
      </c>
      <c r="M111" s="258">
        <f t="shared" si="140"/>
        <v>0</v>
      </c>
      <c r="N111" s="258">
        <f t="shared" si="141"/>
        <v>0</v>
      </c>
      <c r="O111" s="258">
        <f t="shared" si="142"/>
        <v>0</v>
      </c>
      <c r="P111" s="258">
        <f t="shared" si="143"/>
        <v>0</v>
      </c>
      <c r="Q111" s="258">
        <f>VLOOKUP($E111,'波及効果（総括表）'!$A$9:$AH$125,'波及効果（総括表）'!$M$127,FALSE)</f>
        <v>0</v>
      </c>
      <c r="R111" s="236">
        <f t="shared" si="144"/>
        <v>0</v>
      </c>
      <c r="S111" s="258">
        <f t="shared" si="145"/>
        <v>0</v>
      </c>
      <c r="T111" s="258">
        <f t="shared" si="146"/>
        <v>0</v>
      </c>
      <c r="U111" s="258">
        <f t="shared" si="147"/>
        <v>0</v>
      </c>
      <c r="V111" s="258">
        <f t="shared" si="148"/>
        <v>0</v>
      </c>
      <c r="W111" s="258">
        <f t="shared" si="149"/>
        <v>0</v>
      </c>
      <c r="X111" s="258">
        <f t="shared" si="150"/>
        <v>0</v>
      </c>
      <c r="Y111" s="258">
        <f t="shared" si="151"/>
        <v>0</v>
      </c>
      <c r="Z111" s="258">
        <f t="shared" si="152"/>
        <v>0</v>
      </c>
      <c r="AA111" s="258">
        <f>VLOOKUP($E111,'波及効果（総括表）'!$A$9:$AH$125,'波及効果（総括表）'!$Q$127,FALSE)</f>
        <v>0</v>
      </c>
      <c r="AB111" s="236">
        <f t="shared" si="153"/>
        <v>0</v>
      </c>
      <c r="AC111" s="258">
        <f t="shared" si="154"/>
        <v>0</v>
      </c>
      <c r="AD111" s="258">
        <f t="shared" si="155"/>
        <v>0</v>
      </c>
      <c r="AE111" s="258">
        <f t="shared" si="156"/>
        <v>0</v>
      </c>
      <c r="AF111" s="258">
        <f t="shared" si="157"/>
        <v>0</v>
      </c>
      <c r="AG111" s="258">
        <f t="shared" si="158"/>
        <v>0</v>
      </c>
      <c r="AH111" s="258">
        <f t="shared" si="159"/>
        <v>0</v>
      </c>
      <c r="AI111" s="258">
        <f t="shared" si="160"/>
        <v>0</v>
      </c>
      <c r="AJ111" s="258">
        <f t="shared" si="161"/>
        <v>0</v>
      </c>
      <c r="AK111" s="258">
        <f>VLOOKUP($E111,'波及効果（総括表）'!$A$9:$AH$125,'波及効果（総括表）'!$U$127,FALSE)</f>
        <v>0</v>
      </c>
      <c r="AL111" s="236">
        <f t="shared" si="162"/>
        <v>0</v>
      </c>
      <c r="AM111" s="258">
        <f t="shared" si="163"/>
        <v>0</v>
      </c>
      <c r="AN111" s="258">
        <f t="shared" si="164"/>
        <v>0</v>
      </c>
      <c r="AO111" s="258">
        <f t="shared" si="165"/>
        <v>0</v>
      </c>
      <c r="AP111" s="258">
        <f t="shared" si="166"/>
        <v>0</v>
      </c>
      <c r="AQ111" s="258">
        <f t="shared" si="167"/>
        <v>0</v>
      </c>
      <c r="AR111" s="258">
        <f t="shared" si="168"/>
        <v>0</v>
      </c>
      <c r="AS111" s="258">
        <f t="shared" si="169"/>
        <v>0</v>
      </c>
      <c r="AT111" s="258">
        <f t="shared" si="170"/>
        <v>0</v>
      </c>
      <c r="AU111" s="258">
        <f>VLOOKUP($E111,'波及効果（総括表）'!$A$9:$AH$125,'波及効果（総括表）'!$AC$127,FALSE)</f>
        <v>0</v>
      </c>
      <c r="AV111" s="236">
        <f t="shared" si="171"/>
        <v>0</v>
      </c>
      <c r="AW111" s="258">
        <f t="shared" si="172"/>
        <v>0</v>
      </c>
      <c r="AX111" s="258">
        <f t="shared" si="173"/>
        <v>0</v>
      </c>
      <c r="AY111" s="258">
        <f t="shared" si="174"/>
        <v>0</v>
      </c>
      <c r="AZ111" s="258">
        <f t="shared" si="175"/>
        <v>0</v>
      </c>
      <c r="BA111" s="258">
        <f t="shared" si="176"/>
        <v>0</v>
      </c>
      <c r="BB111" s="258">
        <f t="shared" si="177"/>
        <v>0</v>
      </c>
      <c r="BC111" s="258">
        <f t="shared" si="178"/>
        <v>0</v>
      </c>
      <c r="BD111" s="258">
        <f t="shared" si="179"/>
        <v>0</v>
      </c>
      <c r="BE111" s="258">
        <f>VLOOKUP($E111,'波及効果（総括表）'!$A$9:$AH$125,'波及効果（総括表）'!$AG$127,FALSE)</f>
        <v>0</v>
      </c>
      <c r="BF111" s="134"/>
      <c r="BG111" s="264"/>
      <c r="BH111" s="264"/>
      <c r="BI111" s="264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496">
        <v>0.26982976152397198</v>
      </c>
      <c r="CB111" s="496">
        <v>2.1693855066282831E-2</v>
      </c>
      <c r="CC111" s="496">
        <v>0.24824963571098554</v>
      </c>
      <c r="CD111" s="496">
        <v>0.24982052102214167</v>
      </c>
      <c r="CE111" s="496">
        <v>0.1422966201087536</v>
      </c>
      <c r="CF111" s="496">
        <v>0</v>
      </c>
      <c r="CG111" s="496">
        <v>6.8116714646195398E-2</v>
      </c>
      <c r="CH111" s="496">
        <v>-7.1080783310232079E-6</v>
      </c>
      <c r="CI111" s="496">
        <v>0.73017023847602802</v>
      </c>
      <c r="CJ111" s="496">
        <v>1</v>
      </c>
    </row>
    <row r="112" spans="1:88" s="81" customFormat="1">
      <c r="A112" s="414" t="s">
        <v>464</v>
      </c>
      <c r="B112" s="373" t="s">
        <v>185</v>
      </c>
      <c r="C112" s="414" t="s">
        <v>469</v>
      </c>
      <c r="D112" s="373" t="s">
        <v>188</v>
      </c>
      <c r="E112" s="417" t="s">
        <v>376</v>
      </c>
      <c r="F112" s="374" t="s">
        <v>84</v>
      </c>
      <c r="G112" s="259">
        <f>VLOOKUP($E112,'与件データ（生産者価格表示）（分析年価格）'!$A$8:$I$114,9,FALSE)</f>
        <v>0</v>
      </c>
      <c r="H112" s="260">
        <f t="shared" si="135"/>
        <v>0</v>
      </c>
      <c r="I112" s="261">
        <f t="shared" si="136"/>
        <v>0</v>
      </c>
      <c r="J112" s="261">
        <f t="shared" si="137"/>
        <v>0</v>
      </c>
      <c r="K112" s="261">
        <f t="shared" si="138"/>
        <v>0</v>
      </c>
      <c r="L112" s="261">
        <f t="shared" si="139"/>
        <v>0</v>
      </c>
      <c r="M112" s="261">
        <f t="shared" si="140"/>
        <v>0</v>
      </c>
      <c r="N112" s="261">
        <f t="shared" si="141"/>
        <v>0</v>
      </c>
      <c r="O112" s="261">
        <f t="shared" si="142"/>
        <v>0</v>
      </c>
      <c r="P112" s="261">
        <f t="shared" si="143"/>
        <v>0</v>
      </c>
      <c r="Q112" s="261">
        <f>VLOOKUP($E112,'波及効果（総括表）'!$A$9:$AH$125,'波及効果（総括表）'!$M$127,FALSE)</f>
        <v>0</v>
      </c>
      <c r="R112" s="260">
        <f t="shared" si="144"/>
        <v>0</v>
      </c>
      <c r="S112" s="261">
        <f t="shared" si="145"/>
        <v>0</v>
      </c>
      <c r="T112" s="261">
        <f t="shared" si="146"/>
        <v>0</v>
      </c>
      <c r="U112" s="261">
        <f t="shared" si="147"/>
        <v>0</v>
      </c>
      <c r="V112" s="261">
        <f t="shared" si="148"/>
        <v>0</v>
      </c>
      <c r="W112" s="261">
        <f t="shared" si="149"/>
        <v>0</v>
      </c>
      <c r="X112" s="261">
        <f t="shared" si="150"/>
        <v>0</v>
      </c>
      <c r="Y112" s="261">
        <f t="shared" si="151"/>
        <v>0</v>
      </c>
      <c r="Z112" s="261">
        <f t="shared" si="152"/>
        <v>0</v>
      </c>
      <c r="AA112" s="261">
        <f>VLOOKUP($E112,'波及効果（総括表）'!$A$9:$AH$125,'波及効果（総括表）'!$Q$127,FALSE)</f>
        <v>0</v>
      </c>
      <c r="AB112" s="260">
        <f t="shared" si="153"/>
        <v>0</v>
      </c>
      <c r="AC112" s="261">
        <f t="shared" si="154"/>
        <v>0</v>
      </c>
      <c r="AD112" s="261">
        <f t="shared" si="155"/>
        <v>0</v>
      </c>
      <c r="AE112" s="261">
        <f t="shared" si="156"/>
        <v>0</v>
      </c>
      <c r="AF112" s="261">
        <f t="shared" si="157"/>
        <v>0</v>
      </c>
      <c r="AG112" s="261">
        <f t="shared" si="158"/>
        <v>0</v>
      </c>
      <c r="AH112" s="261">
        <f t="shared" si="159"/>
        <v>0</v>
      </c>
      <c r="AI112" s="261">
        <f t="shared" si="160"/>
        <v>0</v>
      </c>
      <c r="AJ112" s="261">
        <f t="shared" si="161"/>
        <v>0</v>
      </c>
      <c r="AK112" s="261">
        <f>VLOOKUP($E112,'波及効果（総括表）'!$A$9:$AH$125,'波及効果（総括表）'!$U$127,FALSE)</f>
        <v>0</v>
      </c>
      <c r="AL112" s="260">
        <f t="shared" si="162"/>
        <v>0</v>
      </c>
      <c r="AM112" s="261">
        <f t="shared" si="163"/>
        <v>0</v>
      </c>
      <c r="AN112" s="261">
        <f t="shared" si="164"/>
        <v>0</v>
      </c>
      <c r="AO112" s="261">
        <f t="shared" si="165"/>
        <v>0</v>
      </c>
      <c r="AP112" s="261">
        <f t="shared" si="166"/>
        <v>0</v>
      </c>
      <c r="AQ112" s="261">
        <f t="shared" si="167"/>
        <v>0</v>
      </c>
      <c r="AR112" s="261">
        <f t="shared" si="168"/>
        <v>0</v>
      </c>
      <c r="AS112" s="261">
        <f t="shared" si="169"/>
        <v>0</v>
      </c>
      <c r="AT112" s="261">
        <f t="shared" si="170"/>
        <v>0</v>
      </c>
      <c r="AU112" s="261">
        <f>VLOOKUP($E112,'波及効果（総括表）'!$A$9:$AH$125,'波及効果（総括表）'!$AC$127,FALSE)</f>
        <v>0</v>
      </c>
      <c r="AV112" s="260">
        <f t="shared" si="171"/>
        <v>0</v>
      </c>
      <c r="AW112" s="261">
        <f t="shared" si="172"/>
        <v>0</v>
      </c>
      <c r="AX112" s="261">
        <f t="shared" si="173"/>
        <v>0</v>
      </c>
      <c r="AY112" s="261">
        <f t="shared" si="174"/>
        <v>0</v>
      </c>
      <c r="AZ112" s="261">
        <f t="shared" si="175"/>
        <v>0</v>
      </c>
      <c r="BA112" s="261">
        <f t="shared" si="176"/>
        <v>0</v>
      </c>
      <c r="BB112" s="261">
        <f t="shared" si="177"/>
        <v>0</v>
      </c>
      <c r="BC112" s="261">
        <f t="shared" si="178"/>
        <v>0</v>
      </c>
      <c r="BD112" s="261">
        <f t="shared" si="179"/>
        <v>0</v>
      </c>
      <c r="BE112" s="261">
        <f>VLOOKUP($E112,'波及効果（総括表）'!$A$9:$AH$125,'波及効果（総括表）'!$AG$127,FALSE)</f>
        <v>0</v>
      </c>
      <c r="BF112" s="13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496">
        <v>0.26439275853989019</v>
      </c>
      <c r="CB112" s="496">
        <v>2.3757857310227493E-2</v>
      </c>
      <c r="CC112" s="496">
        <v>0.28562405126481044</v>
      </c>
      <c r="CD112" s="496">
        <v>0.16650875638008497</v>
      </c>
      <c r="CE112" s="496">
        <v>0.16631518893201708</v>
      </c>
      <c r="CF112" s="496">
        <v>0</v>
      </c>
      <c r="CG112" s="496">
        <v>9.3411575333394462E-2</v>
      </c>
      <c r="CH112" s="496">
        <v>-1.0187760424625855E-5</v>
      </c>
      <c r="CI112" s="496">
        <v>0.73560724146010981</v>
      </c>
      <c r="CJ112" s="496">
        <v>1</v>
      </c>
    </row>
    <row r="113" spans="1:88" s="81" customFormat="1">
      <c r="A113" s="412" t="s">
        <v>428</v>
      </c>
      <c r="B113" s="137" t="s">
        <v>167</v>
      </c>
      <c r="C113" s="416" t="s">
        <v>470</v>
      </c>
      <c r="D113" s="137" t="s">
        <v>85</v>
      </c>
      <c r="E113" s="419" t="s">
        <v>377</v>
      </c>
      <c r="F113" s="102" t="s">
        <v>85</v>
      </c>
      <c r="G113" s="257">
        <f>VLOOKUP($E113,'与件データ（生産者価格表示）（分析年価格）'!$A$8:$I$114,9,FALSE)</f>
        <v>0</v>
      </c>
      <c r="H113" s="236">
        <f t="shared" si="135"/>
        <v>0</v>
      </c>
      <c r="I113" s="258">
        <f t="shared" si="136"/>
        <v>0</v>
      </c>
      <c r="J113" s="258">
        <f t="shared" si="137"/>
        <v>0</v>
      </c>
      <c r="K113" s="258">
        <f t="shared" si="138"/>
        <v>0</v>
      </c>
      <c r="L113" s="258">
        <f t="shared" si="139"/>
        <v>0</v>
      </c>
      <c r="M113" s="258">
        <f t="shared" si="140"/>
        <v>0</v>
      </c>
      <c r="N113" s="258">
        <f t="shared" si="141"/>
        <v>0</v>
      </c>
      <c r="O113" s="258">
        <f t="shared" si="142"/>
        <v>0</v>
      </c>
      <c r="P113" s="258">
        <f t="shared" si="143"/>
        <v>0</v>
      </c>
      <c r="Q113" s="258">
        <f>VLOOKUP($E113,'波及効果（総括表）'!$A$9:$AH$125,'波及効果（総括表）'!$M$127,FALSE)</f>
        <v>0</v>
      </c>
      <c r="R113" s="236">
        <f t="shared" si="144"/>
        <v>0</v>
      </c>
      <c r="S113" s="258">
        <f t="shared" si="145"/>
        <v>0</v>
      </c>
      <c r="T113" s="258">
        <f t="shared" si="146"/>
        <v>0</v>
      </c>
      <c r="U113" s="258">
        <f t="shared" si="147"/>
        <v>0</v>
      </c>
      <c r="V113" s="258">
        <f t="shared" si="148"/>
        <v>0</v>
      </c>
      <c r="W113" s="258">
        <f t="shared" si="149"/>
        <v>0</v>
      </c>
      <c r="X113" s="258">
        <f t="shared" si="150"/>
        <v>0</v>
      </c>
      <c r="Y113" s="258">
        <f t="shared" si="151"/>
        <v>0</v>
      </c>
      <c r="Z113" s="258">
        <f t="shared" si="152"/>
        <v>0</v>
      </c>
      <c r="AA113" s="258">
        <f>VLOOKUP($E113,'波及効果（総括表）'!$A$9:$AH$125,'波及効果（総括表）'!$Q$127,FALSE)</f>
        <v>0</v>
      </c>
      <c r="AB113" s="236">
        <f t="shared" si="153"/>
        <v>0</v>
      </c>
      <c r="AC113" s="258">
        <f t="shared" si="154"/>
        <v>0</v>
      </c>
      <c r="AD113" s="258">
        <f t="shared" si="155"/>
        <v>0</v>
      </c>
      <c r="AE113" s="258">
        <f t="shared" si="156"/>
        <v>0</v>
      </c>
      <c r="AF113" s="258">
        <f t="shared" si="157"/>
        <v>0</v>
      </c>
      <c r="AG113" s="258">
        <f t="shared" si="158"/>
        <v>0</v>
      </c>
      <c r="AH113" s="258">
        <f t="shared" si="159"/>
        <v>0</v>
      </c>
      <c r="AI113" s="258">
        <f t="shared" si="160"/>
        <v>0</v>
      </c>
      <c r="AJ113" s="258">
        <f t="shared" si="161"/>
        <v>0</v>
      </c>
      <c r="AK113" s="258">
        <f>VLOOKUP($E113,'波及効果（総括表）'!$A$9:$AH$125,'波及効果（総括表）'!$U$127,FALSE)</f>
        <v>0</v>
      </c>
      <c r="AL113" s="236">
        <f t="shared" si="162"/>
        <v>0</v>
      </c>
      <c r="AM113" s="258">
        <f t="shared" si="163"/>
        <v>0</v>
      </c>
      <c r="AN113" s="258">
        <f t="shared" si="164"/>
        <v>0</v>
      </c>
      <c r="AO113" s="258">
        <f t="shared" si="165"/>
        <v>0</v>
      </c>
      <c r="AP113" s="258">
        <f t="shared" si="166"/>
        <v>0</v>
      </c>
      <c r="AQ113" s="258">
        <f t="shared" si="167"/>
        <v>0</v>
      </c>
      <c r="AR113" s="258">
        <f t="shared" si="168"/>
        <v>0</v>
      </c>
      <c r="AS113" s="258">
        <f t="shared" si="169"/>
        <v>0</v>
      </c>
      <c r="AT113" s="258">
        <f t="shared" si="170"/>
        <v>0</v>
      </c>
      <c r="AU113" s="258">
        <f>VLOOKUP($E113,'波及効果（総括表）'!$A$9:$AH$125,'波及効果（総括表）'!$AC$127,FALSE)</f>
        <v>0</v>
      </c>
      <c r="AV113" s="236">
        <f t="shared" si="171"/>
        <v>0</v>
      </c>
      <c r="AW113" s="258">
        <f t="shared" si="172"/>
        <v>0</v>
      </c>
      <c r="AX113" s="258">
        <f t="shared" si="173"/>
        <v>0</v>
      </c>
      <c r="AY113" s="258">
        <f t="shared" si="174"/>
        <v>0</v>
      </c>
      <c r="AZ113" s="258">
        <f t="shared" si="175"/>
        <v>0</v>
      </c>
      <c r="BA113" s="258">
        <f t="shared" si="176"/>
        <v>0</v>
      </c>
      <c r="BB113" s="258">
        <f t="shared" si="177"/>
        <v>0</v>
      </c>
      <c r="BC113" s="258">
        <f t="shared" si="178"/>
        <v>0</v>
      </c>
      <c r="BD113" s="258">
        <f t="shared" si="179"/>
        <v>0</v>
      </c>
      <c r="BE113" s="258">
        <f>VLOOKUP($E113,'波及効果（総括表）'!$A$9:$AH$125,'波及効果（総括表）'!$AG$127,FALSE)</f>
        <v>0</v>
      </c>
      <c r="BF113" s="13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496">
        <v>1</v>
      </c>
      <c r="CB113" s="496">
        <v>0</v>
      </c>
      <c r="CC113" s="496">
        <v>0</v>
      </c>
      <c r="CD113" s="496">
        <v>0</v>
      </c>
      <c r="CE113" s="496">
        <v>0</v>
      </c>
      <c r="CF113" s="496">
        <v>0</v>
      </c>
      <c r="CG113" s="496">
        <v>0</v>
      </c>
      <c r="CH113" s="496">
        <v>0</v>
      </c>
      <c r="CI113" s="496">
        <v>0</v>
      </c>
      <c r="CJ113" s="496">
        <v>1</v>
      </c>
    </row>
    <row r="114" spans="1:88" s="81" customFormat="1">
      <c r="A114" s="412" t="s">
        <v>471</v>
      </c>
      <c r="B114" s="137" t="s">
        <v>86</v>
      </c>
      <c r="C114" s="416" t="s">
        <v>472</v>
      </c>
      <c r="D114" s="137" t="s">
        <v>86</v>
      </c>
      <c r="E114" s="419" t="s">
        <v>378</v>
      </c>
      <c r="F114" s="102" t="s">
        <v>86</v>
      </c>
      <c r="G114" s="257">
        <f>VLOOKUP($E114,'与件データ（生産者価格表示）（分析年価格）'!$A$8:$I$114,9,FALSE)</f>
        <v>0</v>
      </c>
      <c r="H114" s="236">
        <f t="shared" si="135"/>
        <v>0</v>
      </c>
      <c r="I114" s="258">
        <f t="shared" si="136"/>
        <v>0</v>
      </c>
      <c r="J114" s="258">
        <f t="shared" si="137"/>
        <v>0</v>
      </c>
      <c r="K114" s="258">
        <f t="shared" si="138"/>
        <v>0</v>
      </c>
      <c r="L114" s="258">
        <f t="shared" si="139"/>
        <v>0</v>
      </c>
      <c r="M114" s="258">
        <f t="shared" si="140"/>
        <v>0</v>
      </c>
      <c r="N114" s="258">
        <f t="shared" si="141"/>
        <v>0</v>
      </c>
      <c r="O114" s="258">
        <f t="shared" si="142"/>
        <v>0</v>
      </c>
      <c r="P114" s="258">
        <f t="shared" si="143"/>
        <v>0</v>
      </c>
      <c r="Q114" s="258">
        <f>VLOOKUP($E114,'波及効果（総括表）'!$A$9:$AH$125,'波及効果（総括表）'!$M$127,FALSE)</f>
        <v>0</v>
      </c>
      <c r="R114" s="236">
        <f t="shared" si="144"/>
        <v>0</v>
      </c>
      <c r="S114" s="258">
        <f t="shared" si="145"/>
        <v>0</v>
      </c>
      <c r="T114" s="258">
        <f t="shared" si="146"/>
        <v>0</v>
      </c>
      <c r="U114" s="258">
        <f t="shared" si="147"/>
        <v>0</v>
      </c>
      <c r="V114" s="258">
        <f t="shared" si="148"/>
        <v>0</v>
      </c>
      <c r="W114" s="258">
        <f t="shared" si="149"/>
        <v>0</v>
      </c>
      <c r="X114" s="258">
        <f t="shared" si="150"/>
        <v>0</v>
      </c>
      <c r="Y114" s="258">
        <f t="shared" si="151"/>
        <v>0</v>
      </c>
      <c r="Z114" s="258">
        <f t="shared" si="152"/>
        <v>0</v>
      </c>
      <c r="AA114" s="258">
        <f>VLOOKUP($E114,'波及効果（総括表）'!$A$9:$AH$125,'波及効果（総括表）'!$Q$127,FALSE)</f>
        <v>0</v>
      </c>
      <c r="AB114" s="236">
        <f t="shared" si="153"/>
        <v>0</v>
      </c>
      <c r="AC114" s="258">
        <f t="shared" si="154"/>
        <v>0</v>
      </c>
      <c r="AD114" s="258">
        <f t="shared" si="155"/>
        <v>0</v>
      </c>
      <c r="AE114" s="258">
        <f t="shared" si="156"/>
        <v>0</v>
      </c>
      <c r="AF114" s="258">
        <f t="shared" si="157"/>
        <v>0</v>
      </c>
      <c r="AG114" s="258">
        <f t="shared" si="158"/>
        <v>0</v>
      </c>
      <c r="AH114" s="258">
        <f t="shared" si="159"/>
        <v>0</v>
      </c>
      <c r="AI114" s="258">
        <f t="shared" si="160"/>
        <v>0</v>
      </c>
      <c r="AJ114" s="258">
        <f t="shared" si="161"/>
        <v>0</v>
      </c>
      <c r="AK114" s="258">
        <f>VLOOKUP($E114,'波及効果（総括表）'!$A$9:$AH$125,'波及効果（総括表）'!$U$127,FALSE)</f>
        <v>0</v>
      </c>
      <c r="AL114" s="236">
        <f t="shared" si="162"/>
        <v>0</v>
      </c>
      <c r="AM114" s="258">
        <f t="shared" si="163"/>
        <v>0</v>
      </c>
      <c r="AN114" s="258">
        <f t="shared" si="164"/>
        <v>0</v>
      </c>
      <c r="AO114" s="258">
        <f t="shared" si="165"/>
        <v>0</v>
      </c>
      <c r="AP114" s="258">
        <f t="shared" si="166"/>
        <v>0</v>
      </c>
      <c r="AQ114" s="258">
        <f t="shared" si="167"/>
        <v>0</v>
      </c>
      <c r="AR114" s="258">
        <f t="shared" si="168"/>
        <v>0</v>
      </c>
      <c r="AS114" s="258">
        <f t="shared" si="169"/>
        <v>0</v>
      </c>
      <c r="AT114" s="258">
        <f t="shared" si="170"/>
        <v>0</v>
      </c>
      <c r="AU114" s="258">
        <f>VLOOKUP($E114,'波及効果（総括表）'!$A$9:$AH$125,'波及効果（総括表）'!$AC$127,FALSE)</f>
        <v>0</v>
      </c>
      <c r="AV114" s="236">
        <f t="shared" si="171"/>
        <v>0</v>
      </c>
      <c r="AW114" s="258">
        <f t="shared" si="172"/>
        <v>0</v>
      </c>
      <c r="AX114" s="258">
        <f t="shared" si="173"/>
        <v>0</v>
      </c>
      <c r="AY114" s="258">
        <f t="shared" si="174"/>
        <v>0</v>
      </c>
      <c r="AZ114" s="258">
        <f t="shared" si="175"/>
        <v>0</v>
      </c>
      <c r="BA114" s="258">
        <f t="shared" si="176"/>
        <v>0</v>
      </c>
      <c r="BB114" s="258">
        <f t="shared" si="177"/>
        <v>0</v>
      </c>
      <c r="BC114" s="258">
        <f t="shared" si="178"/>
        <v>0</v>
      </c>
      <c r="BD114" s="258">
        <f t="shared" si="179"/>
        <v>0</v>
      </c>
      <c r="BE114" s="258">
        <f>VLOOKUP($E114,'波及効果（総括表）'!$A$9:$AH$125,'波及効果（総括表）'!$AG$127,FALSE)</f>
        <v>0</v>
      </c>
      <c r="BF114" s="134"/>
      <c r="BG114" s="264"/>
      <c r="BH114" s="264"/>
      <c r="BI114" s="264"/>
      <c r="BJ114" s="264"/>
      <c r="BK114" s="264"/>
      <c r="BL114" s="264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496">
        <v>0.61161986972240356</v>
      </c>
      <c r="CB114" s="496">
        <v>3.9338100622720541E-3</v>
      </c>
      <c r="CC114" s="496">
        <v>1.1944767395562918E-2</v>
      </c>
      <c r="CD114" s="496">
        <v>0.30999060344964885</v>
      </c>
      <c r="CE114" s="496">
        <v>4.6234212999092195E-2</v>
      </c>
      <c r="CF114" s="496">
        <v>0</v>
      </c>
      <c r="CG114" s="496">
        <v>1.6276736371020402E-2</v>
      </c>
      <c r="CH114" s="496">
        <v>0</v>
      </c>
      <c r="CI114" s="496">
        <v>0.38838013027759638</v>
      </c>
      <c r="CJ114" s="496">
        <v>1</v>
      </c>
    </row>
    <row r="115" spans="1:88" s="81" customFormat="1">
      <c r="A115" s="375" t="s">
        <v>473</v>
      </c>
      <c r="B115" s="131" t="s">
        <v>111</v>
      </c>
      <c r="C115" s="375" t="s">
        <v>473</v>
      </c>
      <c r="D115" s="131" t="s">
        <v>129</v>
      </c>
      <c r="E115" s="85" t="s">
        <v>379</v>
      </c>
      <c r="F115" s="103" t="s">
        <v>129</v>
      </c>
      <c r="G115" s="262">
        <f>'与件データ（生産者価格表示）（分析年価格）'!I115</f>
        <v>0</v>
      </c>
      <c r="H115" s="263">
        <f>VLOOKUP(H$6,'波及効果（総括表）'!$A$9:$AH$125,'波及効果（総括表）'!$N$127,FALSE)</f>
        <v>0</v>
      </c>
      <c r="I115" s="263">
        <f>VLOOKUP(I$6,'波及効果（総括表）'!$A$9:$AH$125,'波及効果（総括表）'!$N$127,FALSE)</f>
        <v>0</v>
      </c>
      <c r="J115" s="263">
        <f>VLOOKUP(J$6,'波及効果（総括表）'!$A$9:$AH$125,'波及効果（総括表）'!$N$127,FALSE)</f>
        <v>0</v>
      </c>
      <c r="K115" s="263">
        <f>VLOOKUP(K$6,'波及効果（総括表）'!$A$9:$AH$125,'波及効果（総括表）'!$N$127,FALSE)</f>
        <v>0</v>
      </c>
      <c r="L115" s="263">
        <f>VLOOKUP(L$6,'波及効果（総括表）'!$A$9:$AH$125,'波及効果（総括表）'!$N$127,FALSE)</f>
        <v>0</v>
      </c>
      <c r="M115" s="263">
        <f>VLOOKUP(M$6,'波及効果（総括表）'!$A$9:$AH$125,'波及効果（総括表）'!$N$127,FALSE)</f>
        <v>0</v>
      </c>
      <c r="N115" s="263">
        <f>VLOOKUP(N$6,'波及効果（総括表）'!$A$9:$AH$125,'波及効果（総括表）'!$N$127,FALSE)</f>
        <v>0</v>
      </c>
      <c r="O115" s="263">
        <f>VLOOKUP(O$6,'波及効果（総括表）'!$A$9:$AH$125,'波及効果（総括表）'!$N$127,FALSE)</f>
        <v>0</v>
      </c>
      <c r="P115" s="263">
        <f>VLOOKUP(P$6,'波及効果（総括表）'!$A$9:$AH$125,'波及効果（総括表）'!$N$127,FALSE)</f>
        <v>0</v>
      </c>
      <c r="Q115" s="263">
        <f>VLOOKUP(Q$6,'波及効果（総括表）'!$A$9:$AH$125,'波及効果（総括表）'!$N$127,FALSE)</f>
        <v>0</v>
      </c>
      <c r="R115" s="263">
        <f>VLOOKUP(R$6,'波及効果（総括表）'!$A$9:$AH$125,'波及効果（総括表）'!$R$127,FALSE)</f>
        <v>0</v>
      </c>
      <c r="S115" s="263">
        <f>VLOOKUP(S$6,'波及効果（総括表）'!$A$9:$AH$125,'波及効果（総括表）'!$R$127,FALSE)</f>
        <v>0</v>
      </c>
      <c r="T115" s="263">
        <f>VLOOKUP(T$6,'波及効果（総括表）'!$A$9:$AH$125,'波及効果（総括表）'!$R$127,FALSE)</f>
        <v>0</v>
      </c>
      <c r="U115" s="263">
        <f>VLOOKUP(U$6,'波及効果（総括表）'!$A$9:$AH$125,'波及効果（総括表）'!$R$127,FALSE)</f>
        <v>0</v>
      </c>
      <c r="V115" s="263">
        <f>VLOOKUP(V$6,'波及効果（総括表）'!$A$9:$AH$125,'波及効果（総括表）'!$R$127,FALSE)</f>
        <v>0</v>
      </c>
      <c r="W115" s="263">
        <f>VLOOKUP(W$6,'波及効果（総括表）'!$A$9:$AH$125,'波及効果（総括表）'!$R$127,FALSE)</f>
        <v>0</v>
      </c>
      <c r="X115" s="263">
        <f>VLOOKUP(X$6,'波及効果（総括表）'!$A$9:$AH$125,'波及効果（総括表）'!$R$127,FALSE)</f>
        <v>0</v>
      </c>
      <c r="Y115" s="263">
        <f>VLOOKUP(Y$6,'波及効果（総括表）'!$A$9:$AH$125,'波及効果（総括表）'!$R$127,FALSE)</f>
        <v>0</v>
      </c>
      <c r="Z115" s="263">
        <f>VLOOKUP(Z$6,'波及効果（総括表）'!$A$9:$AH$125,'波及効果（総括表）'!$R$127,FALSE)</f>
        <v>0</v>
      </c>
      <c r="AA115" s="263">
        <f>VLOOKUP(AA$6,'波及効果（総括表）'!$A$9:$AH$125,'波及効果（総括表）'!$R$127,FALSE)</f>
        <v>0</v>
      </c>
      <c r="AB115" s="263">
        <f>VLOOKUP(AB$6,'波及効果（総括表）'!$A$9:$AH$125,'波及効果（総括表）'!$V$127,FALSE)</f>
        <v>0</v>
      </c>
      <c r="AC115" s="263">
        <f>VLOOKUP(AC$6,'波及効果（総括表）'!$A$9:$AH$125,'波及効果（総括表）'!$V$127,FALSE)</f>
        <v>0</v>
      </c>
      <c r="AD115" s="263">
        <f>VLOOKUP(AD$6,'波及効果（総括表）'!$A$9:$AH$125,'波及効果（総括表）'!$V$127,FALSE)</f>
        <v>0</v>
      </c>
      <c r="AE115" s="263">
        <f>VLOOKUP(AE$6,'波及効果（総括表）'!$A$9:$AH$125,'波及効果（総括表）'!$V$127,FALSE)</f>
        <v>0</v>
      </c>
      <c r="AF115" s="263">
        <f>VLOOKUP(AF$6,'波及効果（総括表）'!$A$9:$AH$125,'波及効果（総括表）'!$V$127,FALSE)</f>
        <v>0</v>
      </c>
      <c r="AG115" s="263">
        <f>VLOOKUP(AG$6,'波及効果（総括表）'!$A$9:$AH$125,'波及効果（総括表）'!$V$127,FALSE)</f>
        <v>0</v>
      </c>
      <c r="AH115" s="263">
        <f>VLOOKUP(AH$6,'波及効果（総括表）'!$A$9:$AH$125,'波及効果（総括表）'!$V$127,FALSE)</f>
        <v>0</v>
      </c>
      <c r="AI115" s="263">
        <f>VLOOKUP(AI$6,'波及効果（総括表）'!$A$9:$AH$125,'波及効果（総括表）'!$V$127,FALSE)</f>
        <v>0</v>
      </c>
      <c r="AJ115" s="263">
        <f>VLOOKUP(AJ$6,'波及効果（総括表）'!$A$9:$AH$125,'波及効果（総括表）'!$V$127,FALSE)</f>
        <v>0</v>
      </c>
      <c r="AK115" s="263">
        <f>VLOOKUP(AK$6,'波及効果（総括表）'!$A$9:$AH$125,'波及効果（総括表）'!$V$127,FALSE)</f>
        <v>0</v>
      </c>
      <c r="AL115" s="263">
        <f>VLOOKUP(AL$6,'波及効果（総括表）'!$A$9:$AH$125,'波及効果（総括表）'!$AD$127,FALSE)</f>
        <v>0</v>
      </c>
      <c r="AM115" s="263">
        <f>VLOOKUP(AM$6,'波及効果（総括表）'!$A$9:$AH$125,'波及効果（総括表）'!$AD$127,FALSE)</f>
        <v>0</v>
      </c>
      <c r="AN115" s="263">
        <f>VLOOKUP(AN$6,'波及効果（総括表）'!$A$9:$AH$125,'波及効果（総括表）'!$AD$127,FALSE)</f>
        <v>0</v>
      </c>
      <c r="AO115" s="263">
        <f>VLOOKUP(AO$6,'波及効果（総括表）'!$A$9:$AH$125,'波及効果（総括表）'!$AD$127,FALSE)</f>
        <v>0</v>
      </c>
      <c r="AP115" s="263">
        <f>VLOOKUP(AP$6,'波及効果（総括表）'!$A$9:$AH$125,'波及効果（総括表）'!$AD$127,FALSE)</f>
        <v>0</v>
      </c>
      <c r="AQ115" s="263">
        <f>VLOOKUP(AQ$6,'波及効果（総括表）'!$A$9:$AH$125,'波及効果（総括表）'!$AD$127,FALSE)</f>
        <v>0</v>
      </c>
      <c r="AR115" s="263">
        <f>VLOOKUP(AR$6,'波及効果（総括表）'!$A$9:$AH$125,'波及効果（総括表）'!$AD$127,FALSE)</f>
        <v>0</v>
      </c>
      <c r="AS115" s="263">
        <f>VLOOKUP(AS$6,'波及効果（総括表）'!$A$9:$AH$125,'波及効果（総括表）'!$AD$127,FALSE)</f>
        <v>0</v>
      </c>
      <c r="AT115" s="263">
        <f>VLOOKUP(AT$6,'波及効果（総括表）'!$A$9:$AH$125,'波及効果（総括表）'!$AD$127,FALSE)</f>
        <v>0</v>
      </c>
      <c r="AU115" s="263">
        <f>VLOOKUP(AU$6,'波及効果（総括表）'!$A$9:$AH$125,'波及効果（総括表）'!$AD$127,FALSE)</f>
        <v>0</v>
      </c>
      <c r="AV115" s="263">
        <f>VLOOKUP(AV$6,'波及効果（総括表）'!$A$9:$AH$125,'波及効果（総括表）'!$AH$127,FALSE)</f>
        <v>0</v>
      </c>
      <c r="AW115" s="263">
        <f>VLOOKUP(AW$6,'波及効果（総括表）'!$A$9:$AH$125,'波及効果（総括表）'!$AH$127,FALSE)</f>
        <v>0</v>
      </c>
      <c r="AX115" s="263">
        <f>VLOOKUP(AX$6,'波及効果（総括表）'!$A$9:$AH$125,'波及効果（総括表）'!$AH$127,FALSE)</f>
        <v>0</v>
      </c>
      <c r="AY115" s="263">
        <f>VLOOKUP(AY$6,'波及効果（総括表）'!$A$9:$AH$125,'波及効果（総括表）'!$AH$127,FALSE)</f>
        <v>0</v>
      </c>
      <c r="AZ115" s="263">
        <f>VLOOKUP(AZ$6,'波及効果（総括表）'!$A$9:$AH$125,'波及効果（総括表）'!$AH$127,FALSE)</f>
        <v>0</v>
      </c>
      <c r="BA115" s="263">
        <f>VLOOKUP(BA$6,'波及効果（総括表）'!$A$9:$AH$125,'波及効果（総括表）'!$AH$127,FALSE)</f>
        <v>0</v>
      </c>
      <c r="BB115" s="263">
        <f>VLOOKUP(BB$6,'波及効果（総括表）'!$A$9:$AH$125,'波及効果（総括表）'!$AH$127,FALSE)</f>
        <v>0</v>
      </c>
      <c r="BC115" s="263">
        <f>VLOOKUP(BC$6,'波及効果（総括表）'!$A$9:$AH$125,'波及効果（総括表）'!$AH$127,FALSE)</f>
        <v>0</v>
      </c>
      <c r="BD115" s="263">
        <f>VLOOKUP(BD$6,'波及効果（総括表）'!$A$9:$AH$125,'波及効果（総括表）'!$AH$127,FALSE)</f>
        <v>0</v>
      </c>
      <c r="BE115" s="263">
        <f>VLOOKUP(BE$6,'波及効果（総括表）'!$A$9:$AH$125,'波及効果（総括表）'!$AH$127,FALSE)</f>
        <v>0</v>
      </c>
      <c r="BF115" s="134"/>
      <c r="BG115" s="264"/>
      <c r="BH115" s="264"/>
      <c r="BI115" s="264"/>
      <c r="BJ115" s="264"/>
      <c r="BK115" s="264"/>
      <c r="BL115" s="264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497">
        <v>0.45373437529229749</v>
      </c>
      <c r="CB115" s="497">
        <v>1.4584630989803279E-2</v>
      </c>
      <c r="CC115" s="497">
        <v>0.26782361618144995</v>
      </c>
      <c r="CD115" s="497">
        <v>0.1078409513707063</v>
      </c>
      <c r="CE115" s="497">
        <v>0.11132641911942505</v>
      </c>
      <c r="CF115" s="497">
        <v>1.8078967260603599E-2</v>
      </c>
      <c r="CG115" s="497">
        <v>2.9408088507850375E-2</v>
      </c>
      <c r="CH115" s="497">
        <v>-2.7970487221360388E-3</v>
      </c>
      <c r="CI115" s="497">
        <v>0.54626562470770257</v>
      </c>
      <c r="CJ115" s="497">
        <v>1</v>
      </c>
    </row>
    <row r="116" spans="1:88" s="81" customFormat="1">
      <c r="A116" s="177"/>
      <c r="C116" s="177"/>
      <c r="E116" s="178"/>
      <c r="F116" s="276"/>
      <c r="G116" s="81" t="s">
        <v>232</v>
      </c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81" t="s">
        <v>232</v>
      </c>
      <c r="S116" s="179"/>
      <c r="T116" s="179"/>
      <c r="U116" s="179"/>
      <c r="V116" s="179"/>
      <c r="W116" s="179"/>
      <c r="X116" s="179"/>
      <c r="Y116" s="179"/>
      <c r="Z116" s="179"/>
      <c r="AA116" s="179"/>
      <c r="AB116" s="81" t="s">
        <v>232</v>
      </c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81" t="s">
        <v>232</v>
      </c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81" t="s">
        <v>232</v>
      </c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</row>
    <row r="117" spans="1:88" s="141" customFormat="1">
      <c r="A117" s="175"/>
      <c r="C117" s="175"/>
      <c r="E117" s="175"/>
      <c r="F117" s="102" t="s">
        <v>206</v>
      </c>
      <c r="G117" s="230">
        <f>SUM(G8:G114)</f>
        <v>0</v>
      </c>
      <c r="H117" s="230">
        <f>SUM(H8:H114)</f>
        <v>0</v>
      </c>
      <c r="I117" s="230">
        <f t="shared" ref="I117:AL117" si="180">SUM(I8:I114)</f>
        <v>0</v>
      </c>
      <c r="J117" s="230">
        <f t="shared" si="180"/>
        <v>0</v>
      </c>
      <c r="K117" s="230">
        <f t="shared" si="180"/>
        <v>0</v>
      </c>
      <c r="L117" s="230">
        <f t="shared" si="180"/>
        <v>0</v>
      </c>
      <c r="M117" s="230">
        <f t="shared" si="180"/>
        <v>0</v>
      </c>
      <c r="N117" s="230">
        <f t="shared" si="180"/>
        <v>0</v>
      </c>
      <c r="O117" s="230">
        <f t="shared" si="180"/>
        <v>0</v>
      </c>
      <c r="P117" s="230">
        <f t="shared" si="180"/>
        <v>0</v>
      </c>
      <c r="Q117" s="230">
        <f t="shared" si="180"/>
        <v>0</v>
      </c>
      <c r="R117" s="230">
        <f t="shared" si="180"/>
        <v>0</v>
      </c>
      <c r="S117" s="230">
        <f t="shared" si="180"/>
        <v>0</v>
      </c>
      <c r="T117" s="230">
        <f t="shared" si="180"/>
        <v>0</v>
      </c>
      <c r="U117" s="230">
        <f t="shared" si="180"/>
        <v>0</v>
      </c>
      <c r="V117" s="230">
        <f t="shared" si="180"/>
        <v>0</v>
      </c>
      <c r="W117" s="230">
        <f t="shared" si="180"/>
        <v>0</v>
      </c>
      <c r="X117" s="230">
        <f t="shared" si="180"/>
        <v>0</v>
      </c>
      <c r="Y117" s="230">
        <f t="shared" si="180"/>
        <v>0</v>
      </c>
      <c r="Z117" s="230">
        <f t="shared" si="180"/>
        <v>0</v>
      </c>
      <c r="AA117" s="230">
        <f>SUM(AA8:AA114)</f>
        <v>0</v>
      </c>
      <c r="AB117" s="230">
        <f t="shared" si="180"/>
        <v>0</v>
      </c>
      <c r="AC117" s="230">
        <f t="shared" si="180"/>
        <v>0</v>
      </c>
      <c r="AD117" s="230">
        <f t="shared" si="180"/>
        <v>0</v>
      </c>
      <c r="AE117" s="230">
        <f t="shared" si="180"/>
        <v>0</v>
      </c>
      <c r="AF117" s="230">
        <f t="shared" si="180"/>
        <v>0</v>
      </c>
      <c r="AG117" s="230">
        <f t="shared" si="180"/>
        <v>0</v>
      </c>
      <c r="AH117" s="230">
        <f t="shared" si="180"/>
        <v>0</v>
      </c>
      <c r="AI117" s="230">
        <f t="shared" si="180"/>
        <v>0</v>
      </c>
      <c r="AJ117" s="230">
        <f t="shared" si="180"/>
        <v>0</v>
      </c>
      <c r="AK117" s="230">
        <f t="shared" si="180"/>
        <v>0</v>
      </c>
      <c r="AL117" s="230">
        <f t="shared" si="180"/>
        <v>0</v>
      </c>
      <c r="AM117" s="230">
        <f t="shared" ref="AM117:BE117" si="181">SUM(AM8:AM114)</f>
        <v>0</v>
      </c>
      <c r="AN117" s="230">
        <f t="shared" si="181"/>
        <v>0</v>
      </c>
      <c r="AO117" s="230">
        <f t="shared" si="181"/>
        <v>0</v>
      </c>
      <c r="AP117" s="230">
        <f t="shared" si="181"/>
        <v>0</v>
      </c>
      <c r="AQ117" s="230">
        <f t="shared" si="181"/>
        <v>0</v>
      </c>
      <c r="AR117" s="230">
        <f t="shared" si="181"/>
        <v>0</v>
      </c>
      <c r="AS117" s="230">
        <f t="shared" si="181"/>
        <v>0</v>
      </c>
      <c r="AT117" s="230">
        <f t="shared" si="181"/>
        <v>0</v>
      </c>
      <c r="AU117" s="230">
        <f t="shared" si="181"/>
        <v>0</v>
      </c>
      <c r="AV117" s="230">
        <f t="shared" si="181"/>
        <v>0</v>
      </c>
      <c r="AW117" s="230">
        <f t="shared" si="181"/>
        <v>0</v>
      </c>
      <c r="AX117" s="230">
        <f t="shared" si="181"/>
        <v>0</v>
      </c>
      <c r="AY117" s="230">
        <f t="shared" si="181"/>
        <v>0</v>
      </c>
      <c r="AZ117" s="230">
        <f t="shared" si="181"/>
        <v>0</v>
      </c>
      <c r="BA117" s="230">
        <f t="shared" si="181"/>
        <v>0</v>
      </c>
      <c r="BB117" s="230">
        <f t="shared" si="181"/>
        <v>0</v>
      </c>
      <c r="BC117" s="230">
        <f t="shared" si="181"/>
        <v>0</v>
      </c>
      <c r="BD117" s="230">
        <f t="shared" si="181"/>
        <v>0</v>
      </c>
      <c r="BE117" s="230">
        <f t="shared" si="181"/>
        <v>0</v>
      </c>
    </row>
    <row r="118" spans="1:88" s="141" customFormat="1">
      <c r="A118" s="175"/>
      <c r="C118" s="175"/>
      <c r="E118" s="175"/>
      <c r="F118" s="102" t="s">
        <v>90</v>
      </c>
      <c r="G118" s="230" t="b">
        <f>EXACT(G115,G117)</f>
        <v>1</v>
      </c>
      <c r="H118" s="230" t="b">
        <f>EXACT(H115,H117)</f>
        <v>1</v>
      </c>
      <c r="I118" s="230" t="b">
        <f t="shared" ref="I118:BE118" si="182">EXACT(I115,I117)</f>
        <v>1</v>
      </c>
      <c r="J118" s="230" t="b">
        <f t="shared" si="182"/>
        <v>1</v>
      </c>
      <c r="K118" s="230" t="b">
        <f t="shared" si="182"/>
        <v>1</v>
      </c>
      <c r="L118" s="230" t="b">
        <f t="shared" si="182"/>
        <v>1</v>
      </c>
      <c r="M118" s="230" t="b">
        <f t="shared" si="182"/>
        <v>1</v>
      </c>
      <c r="N118" s="230" t="b">
        <f t="shared" si="182"/>
        <v>1</v>
      </c>
      <c r="O118" s="230" t="b">
        <f t="shared" si="182"/>
        <v>1</v>
      </c>
      <c r="P118" s="230" t="b">
        <f t="shared" si="182"/>
        <v>1</v>
      </c>
      <c r="Q118" s="230" t="b">
        <f t="shared" si="182"/>
        <v>1</v>
      </c>
      <c r="R118" s="230" t="b">
        <f t="shared" si="182"/>
        <v>1</v>
      </c>
      <c r="S118" s="230" t="b">
        <f t="shared" si="182"/>
        <v>1</v>
      </c>
      <c r="T118" s="230" t="b">
        <f t="shared" si="182"/>
        <v>1</v>
      </c>
      <c r="U118" s="230" t="b">
        <f t="shared" si="182"/>
        <v>1</v>
      </c>
      <c r="V118" s="230" t="b">
        <f t="shared" si="182"/>
        <v>1</v>
      </c>
      <c r="W118" s="230" t="b">
        <f t="shared" si="182"/>
        <v>1</v>
      </c>
      <c r="X118" s="230" t="b">
        <f t="shared" si="182"/>
        <v>1</v>
      </c>
      <c r="Y118" s="230" t="b">
        <f>EXACT(Y115,Y117)</f>
        <v>1</v>
      </c>
      <c r="Z118" s="230" t="b">
        <f t="shared" si="182"/>
        <v>1</v>
      </c>
      <c r="AA118" s="230" t="b">
        <f t="shared" si="182"/>
        <v>1</v>
      </c>
      <c r="AB118" s="230" t="b">
        <f t="shared" si="182"/>
        <v>1</v>
      </c>
      <c r="AC118" s="230" t="b">
        <f t="shared" si="182"/>
        <v>1</v>
      </c>
      <c r="AD118" s="230" t="b">
        <f t="shared" si="182"/>
        <v>1</v>
      </c>
      <c r="AE118" s="230" t="b">
        <f t="shared" si="182"/>
        <v>1</v>
      </c>
      <c r="AF118" s="230" t="b">
        <f t="shared" si="182"/>
        <v>1</v>
      </c>
      <c r="AG118" s="230" t="b">
        <f t="shared" si="182"/>
        <v>1</v>
      </c>
      <c r="AH118" s="230" t="b">
        <f t="shared" si="182"/>
        <v>1</v>
      </c>
      <c r="AI118" s="230" t="b">
        <f t="shared" si="182"/>
        <v>1</v>
      </c>
      <c r="AJ118" s="230" t="b">
        <f t="shared" si="182"/>
        <v>1</v>
      </c>
      <c r="AK118" s="230" t="b">
        <f t="shared" si="182"/>
        <v>1</v>
      </c>
      <c r="AL118" s="230" t="b">
        <f t="shared" si="182"/>
        <v>1</v>
      </c>
      <c r="AM118" s="230" t="b">
        <f t="shared" si="182"/>
        <v>1</v>
      </c>
      <c r="AN118" s="230" t="b">
        <f t="shared" si="182"/>
        <v>1</v>
      </c>
      <c r="AO118" s="230" t="b">
        <f t="shared" si="182"/>
        <v>1</v>
      </c>
      <c r="AP118" s="230" t="b">
        <f t="shared" si="182"/>
        <v>1</v>
      </c>
      <c r="AQ118" s="230" t="b">
        <f t="shared" si="182"/>
        <v>1</v>
      </c>
      <c r="AR118" s="230" t="b">
        <f t="shared" si="182"/>
        <v>1</v>
      </c>
      <c r="AS118" s="230" t="b">
        <f t="shared" si="182"/>
        <v>1</v>
      </c>
      <c r="AT118" s="230" t="b">
        <f t="shared" si="182"/>
        <v>1</v>
      </c>
      <c r="AU118" s="230" t="b">
        <f t="shared" si="182"/>
        <v>1</v>
      </c>
      <c r="AV118" s="230" t="b">
        <f t="shared" si="182"/>
        <v>1</v>
      </c>
      <c r="AW118" s="230" t="b">
        <f t="shared" si="182"/>
        <v>1</v>
      </c>
      <c r="AX118" s="230" t="b">
        <f t="shared" si="182"/>
        <v>1</v>
      </c>
      <c r="AY118" s="230" t="b">
        <f t="shared" si="182"/>
        <v>1</v>
      </c>
      <c r="AZ118" s="230" t="b">
        <f t="shared" si="182"/>
        <v>1</v>
      </c>
      <c r="BA118" s="230" t="b">
        <f t="shared" si="182"/>
        <v>1</v>
      </c>
      <c r="BB118" s="230" t="b">
        <f t="shared" si="182"/>
        <v>1</v>
      </c>
      <c r="BC118" s="230" t="b">
        <f t="shared" si="182"/>
        <v>1</v>
      </c>
      <c r="BD118" s="230" t="b">
        <f t="shared" si="182"/>
        <v>1</v>
      </c>
      <c r="BE118" s="230" t="b">
        <f t="shared" si="182"/>
        <v>1</v>
      </c>
    </row>
  </sheetData>
  <mergeCells count="8">
    <mergeCell ref="AL3:AU3"/>
    <mergeCell ref="AV3:BE3"/>
    <mergeCell ref="A5:B7"/>
    <mergeCell ref="C5:D7"/>
    <mergeCell ref="E5:F7"/>
    <mergeCell ref="G3:Q3"/>
    <mergeCell ref="R3:AA3"/>
    <mergeCell ref="AB3:AK3"/>
  </mergeCells>
  <phoneticPr fontId="3"/>
  <conditionalFormatting sqref="G118:BE118">
    <cfRule type="containsText" dxfId="0" priority="1" stopIfTrue="1" operator="containsText" text="FALSE">
      <formula>NOT(ISERROR(SEARCH("FALSE",G118)))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Width="0" orientation="portrait" cellComments="asDisplayed" r:id="rId1"/>
  <headerFooter scaleWithDoc="0">
    <oddHeader>&amp;L&amp;A</oddHeader>
    <oddFooter>&amp;R&amp;F&amp;A</oddFooter>
  </headerFooter>
  <colBreaks count="5" manualBreakCount="5">
    <brk id="17" max="1048575" man="1"/>
    <brk id="27" max="1048575" man="1"/>
    <brk id="37" max="1048575" man="1"/>
    <brk id="47" max="1048575" man="1"/>
    <brk id="78" max="1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T118"/>
  <sheetViews>
    <sheetView view="pageBreakPreview" zoomScaleNormal="90" zoomScaleSheetLayoutView="100" workbookViewId="0">
      <pane xSplit="6" ySplit="9" topLeftCell="G87" activePane="bottomRight" state="frozen"/>
      <selection activeCell="H24" sqref="H24"/>
      <selection pane="topRight" activeCell="H24" sqref="H24"/>
      <selection pane="bottomLeft" activeCell="H24" sqref="H24"/>
      <selection pane="bottomRight"/>
    </sheetView>
  </sheetViews>
  <sheetFormatPr defaultColWidth="9.140625" defaultRowHeight="13.5"/>
  <cols>
    <col min="1" max="1" width="4.28515625" style="193" bestFit="1" customWidth="1"/>
    <col min="2" max="2" width="15.85546875" style="3" bestFit="1" customWidth="1"/>
    <col min="3" max="3" width="4.28515625" style="193" bestFit="1" customWidth="1"/>
    <col min="4" max="4" width="20.7109375" style="3" customWidth="1"/>
    <col min="5" max="5" width="5.28515625" style="193" bestFit="1" customWidth="1"/>
    <col min="6" max="6" width="20.7109375" style="3" customWidth="1"/>
    <col min="7" max="46" width="12.5703125" style="3" customWidth="1"/>
    <col min="47" max="16384" width="9.140625" style="3"/>
  </cols>
  <sheetData>
    <row r="1" spans="1:46" s="101" customFormat="1" ht="14.25">
      <c r="A1" s="114"/>
      <c r="C1" s="114"/>
      <c r="E1" s="114"/>
      <c r="G1" s="104" t="str">
        <f>与件データ!$A$1</f>
        <v>平成２７年（２０１５年）岐阜県産業連関表による経済波及効果分析システム（Ripple2022）</v>
      </c>
    </row>
    <row r="2" spans="1:46" s="101" customFormat="1" ht="14.25">
      <c r="A2" s="114"/>
      <c r="C2" s="114"/>
      <c r="E2" s="114"/>
      <c r="G2" s="104" t="s">
        <v>668</v>
      </c>
    </row>
    <row r="3" spans="1:46">
      <c r="G3" s="538" t="str">
        <f>IF(与件データ!$D$2="","分析テーマ名未入力",CONCATENATE(与件データ!$C$2,与件データ!$D$2))</f>
        <v>分析テーマ名未入力</v>
      </c>
      <c r="H3" s="539"/>
      <c r="I3" s="539"/>
      <c r="J3" s="539"/>
      <c r="K3" s="539"/>
      <c r="L3" s="539"/>
      <c r="M3" s="539"/>
      <c r="N3" s="539"/>
      <c r="O3" s="538" t="str">
        <f>IF(与件データ!$D$2="","分析テーマ名未入力",CONCATENATE(与件データ!$C$2,与件データ!$D$2))</f>
        <v>分析テーマ名未入力</v>
      </c>
      <c r="P3" s="539"/>
      <c r="Q3" s="539"/>
      <c r="R3" s="539"/>
      <c r="S3" s="539"/>
      <c r="T3" s="539"/>
      <c r="U3" s="539"/>
      <c r="V3" s="539"/>
      <c r="W3" s="538" t="str">
        <f>IF(与件データ!$D$2="","分析テーマ名未入力",CONCATENATE(与件データ!$C$2,与件データ!$D$2))</f>
        <v>分析テーマ名未入力</v>
      </c>
      <c r="X3" s="539"/>
      <c r="Y3" s="539"/>
      <c r="Z3" s="539"/>
      <c r="AA3" s="539"/>
      <c r="AB3" s="539"/>
      <c r="AC3" s="539"/>
      <c r="AD3" s="539"/>
      <c r="AE3" s="538" t="str">
        <f>IF(与件データ!$D$2="","分析テーマ名未入力",CONCATENATE(与件データ!$C$2,与件データ!$D$2))</f>
        <v>分析テーマ名未入力</v>
      </c>
      <c r="AF3" s="539"/>
      <c r="AG3" s="539"/>
      <c r="AH3" s="539"/>
      <c r="AI3" s="539"/>
      <c r="AJ3" s="539"/>
      <c r="AK3" s="539"/>
      <c r="AL3" s="539"/>
      <c r="AM3" s="538" t="str">
        <f>IF(与件データ!$D$2="","分析テーマ名未入力",CONCATENATE(与件データ!$C$2,与件データ!$D$2))</f>
        <v>分析テーマ名未入力</v>
      </c>
      <c r="AN3" s="539"/>
      <c r="AO3" s="539"/>
      <c r="AP3" s="539"/>
      <c r="AQ3" s="539"/>
      <c r="AR3" s="539"/>
      <c r="AS3" s="539"/>
      <c r="AT3" s="539"/>
    </row>
    <row r="4" spans="1:46">
      <c r="G4" s="116"/>
      <c r="N4" s="6" t="s">
        <v>161</v>
      </c>
      <c r="V4" s="6" t="s">
        <v>161</v>
      </c>
      <c r="AD4" s="6" t="s">
        <v>161</v>
      </c>
      <c r="AL4" s="6" t="s">
        <v>161</v>
      </c>
      <c r="AT4" s="6" t="s">
        <v>161</v>
      </c>
    </row>
    <row r="5" spans="1:46">
      <c r="A5" s="559" t="s">
        <v>190</v>
      </c>
      <c r="B5" s="560"/>
      <c r="C5" s="559" t="s">
        <v>526</v>
      </c>
      <c r="D5" s="560"/>
      <c r="E5" s="559" t="s">
        <v>672</v>
      </c>
      <c r="F5" s="560"/>
      <c r="G5" s="20" t="s">
        <v>92</v>
      </c>
      <c r="H5" s="150"/>
      <c r="I5" s="150"/>
      <c r="J5" s="150"/>
      <c r="K5" s="150"/>
      <c r="L5" s="150"/>
      <c r="M5" s="150"/>
      <c r="N5" s="151"/>
      <c r="O5" s="163" t="s">
        <v>112</v>
      </c>
      <c r="P5" s="150"/>
      <c r="Q5" s="150"/>
      <c r="R5" s="150"/>
      <c r="S5" s="150"/>
      <c r="T5" s="150"/>
      <c r="U5" s="150"/>
      <c r="V5" s="151"/>
      <c r="W5" s="163" t="s">
        <v>140</v>
      </c>
      <c r="X5" s="150"/>
      <c r="Y5" s="150"/>
      <c r="Z5" s="150"/>
      <c r="AA5" s="150"/>
      <c r="AB5" s="150"/>
      <c r="AC5" s="150"/>
      <c r="AD5" s="151"/>
      <c r="AE5" s="163" t="s">
        <v>113</v>
      </c>
      <c r="AF5" s="150"/>
      <c r="AG5" s="150"/>
      <c r="AH5" s="150"/>
      <c r="AI5" s="150"/>
      <c r="AJ5" s="150"/>
      <c r="AK5" s="150"/>
      <c r="AL5" s="151"/>
      <c r="AM5" s="163" t="s">
        <v>115</v>
      </c>
      <c r="AN5" s="150"/>
      <c r="AO5" s="150"/>
      <c r="AP5" s="150"/>
      <c r="AQ5" s="150"/>
      <c r="AR5" s="150"/>
      <c r="AS5" s="150"/>
      <c r="AT5" s="151"/>
    </row>
    <row r="6" spans="1:46">
      <c r="A6" s="561"/>
      <c r="B6" s="562"/>
      <c r="C6" s="561"/>
      <c r="D6" s="562"/>
      <c r="E6" s="561"/>
      <c r="F6" s="562"/>
      <c r="G6" s="15"/>
      <c r="H6" s="15"/>
      <c r="I6" s="15"/>
      <c r="J6" s="16"/>
      <c r="K6" s="17"/>
      <c r="L6" s="18"/>
      <c r="M6" s="18"/>
      <c r="N6" s="19"/>
      <c r="O6" s="15"/>
      <c r="P6" s="15"/>
      <c r="Q6" s="15"/>
      <c r="R6" s="16"/>
      <c r="S6" s="17"/>
      <c r="T6" s="18"/>
      <c r="U6" s="18"/>
      <c r="V6" s="19"/>
      <c r="W6" s="15"/>
      <c r="X6" s="15"/>
      <c r="Y6" s="15"/>
      <c r="Z6" s="16"/>
      <c r="AA6" s="17"/>
      <c r="AB6" s="18"/>
      <c r="AC6" s="18"/>
      <c r="AD6" s="19"/>
      <c r="AE6" s="15"/>
      <c r="AF6" s="15"/>
      <c r="AG6" s="15"/>
      <c r="AH6" s="16"/>
      <c r="AI6" s="17"/>
      <c r="AJ6" s="18"/>
      <c r="AK6" s="18"/>
      <c r="AL6" s="19"/>
      <c r="AM6" s="15"/>
      <c r="AN6" s="15"/>
      <c r="AO6" s="15"/>
      <c r="AP6" s="16"/>
      <c r="AQ6" s="17"/>
      <c r="AR6" s="18"/>
      <c r="AS6" s="18"/>
      <c r="AT6" s="19"/>
    </row>
    <row r="7" spans="1:46">
      <c r="A7" s="561"/>
      <c r="B7" s="562"/>
      <c r="C7" s="561"/>
      <c r="D7" s="562"/>
      <c r="E7" s="561"/>
      <c r="F7" s="562"/>
      <c r="G7" s="22" t="s">
        <v>94</v>
      </c>
      <c r="H7" s="22" t="s">
        <v>95</v>
      </c>
      <c r="I7" s="22" t="s">
        <v>96</v>
      </c>
      <c r="J7" s="23" t="s">
        <v>97</v>
      </c>
      <c r="K7" s="15"/>
      <c r="L7" s="24"/>
      <c r="M7" s="18"/>
      <c r="N7" s="19"/>
      <c r="O7" s="22" t="s">
        <v>94</v>
      </c>
      <c r="P7" s="22" t="s">
        <v>95</v>
      </c>
      <c r="Q7" s="22" t="s">
        <v>96</v>
      </c>
      <c r="R7" s="23" t="s">
        <v>97</v>
      </c>
      <c r="S7" s="15"/>
      <c r="T7" s="24"/>
      <c r="U7" s="18"/>
      <c r="V7" s="19"/>
      <c r="W7" s="22" t="s">
        <v>94</v>
      </c>
      <c r="X7" s="22" t="s">
        <v>95</v>
      </c>
      <c r="Y7" s="22" t="s">
        <v>96</v>
      </c>
      <c r="Z7" s="23" t="s">
        <v>97</v>
      </c>
      <c r="AA7" s="15"/>
      <c r="AB7" s="24"/>
      <c r="AC7" s="18"/>
      <c r="AD7" s="19"/>
      <c r="AE7" s="22" t="s">
        <v>94</v>
      </c>
      <c r="AF7" s="22" t="s">
        <v>95</v>
      </c>
      <c r="AG7" s="22" t="s">
        <v>96</v>
      </c>
      <c r="AH7" s="23" t="s">
        <v>97</v>
      </c>
      <c r="AI7" s="15"/>
      <c r="AJ7" s="24"/>
      <c r="AK7" s="18"/>
      <c r="AL7" s="19"/>
      <c r="AM7" s="22" t="s">
        <v>94</v>
      </c>
      <c r="AN7" s="22" t="s">
        <v>95</v>
      </c>
      <c r="AO7" s="22" t="s">
        <v>96</v>
      </c>
      <c r="AP7" s="23" t="s">
        <v>97</v>
      </c>
      <c r="AQ7" s="15"/>
      <c r="AR7" s="24"/>
      <c r="AS7" s="18"/>
      <c r="AT7" s="19"/>
    </row>
    <row r="8" spans="1:46" s="110" customFormat="1">
      <c r="A8" s="561"/>
      <c r="B8" s="562"/>
      <c r="C8" s="561"/>
      <c r="D8" s="562"/>
      <c r="E8" s="561"/>
      <c r="F8" s="562"/>
      <c r="G8" s="25"/>
      <c r="H8" s="25"/>
      <c r="I8" s="25"/>
      <c r="J8" s="23" t="s">
        <v>98</v>
      </c>
      <c r="K8" s="22" t="s">
        <v>97</v>
      </c>
      <c r="L8" s="22" t="s">
        <v>98</v>
      </c>
      <c r="M8" s="15"/>
      <c r="N8" s="21"/>
      <c r="O8" s="25"/>
      <c r="P8" s="25"/>
      <c r="Q8" s="25"/>
      <c r="R8" s="23" t="s">
        <v>98</v>
      </c>
      <c r="S8" s="22" t="s">
        <v>97</v>
      </c>
      <c r="T8" s="22" t="s">
        <v>98</v>
      </c>
      <c r="U8" s="15"/>
      <c r="V8" s="21"/>
      <c r="W8" s="25"/>
      <c r="X8" s="25"/>
      <c r="Y8" s="25"/>
      <c r="Z8" s="23" t="s">
        <v>98</v>
      </c>
      <c r="AA8" s="22" t="s">
        <v>97</v>
      </c>
      <c r="AB8" s="22" t="s">
        <v>98</v>
      </c>
      <c r="AC8" s="15"/>
      <c r="AD8" s="21"/>
      <c r="AE8" s="25"/>
      <c r="AF8" s="25"/>
      <c r="AG8" s="25"/>
      <c r="AH8" s="23" t="s">
        <v>98</v>
      </c>
      <c r="AI8" s="22" t="s">
        <v>97</v>
      </c>
      <c r="AJ8" s="22" t="s">
        <v>98</v>
      </c>
      <c r="AK8" s="15"/>
      <c r="AL8" s="21"/>
      <c r="AM8" s="25"/>
      <c r="AN8" s="25"/>
      <c r="AO8" s="25"/>
      <c r="AP8" s="23" t="s">
        <v>98</v>
      </c>
      <c r="AQ8" s="22" t="s">
        <v>97</v>
      </c>
      <c r="AR8" s="22" t="s">
        <v>98</v>
      </c>
      <c r="AS8" s="15"/>
      <c r="AT8" s="21"/>
    </row>
    <row r="9" spans="1:46" s="110" customFormat="1">
      <c r="A9" s="536"/>
      <c r="B9" s="537"/>
      <c r="C9" s="536"/>
      <c r="D9" s="537"/>
      <c r="E9" s="536"/>
      <c r="F9" s="537"/>
      <c r="G9" s="25"/>
      <c r="H9" s="25"/>
      <c r="I9" s="25"/>
      <c r="J9" s="24"/>
      <c r="K9" s="25"/>
      <c r="L9" s="25"/>
      <c r="M9" s="26" t="s">
        <v>99</v>
      </c>
      <c r="N9" s="27" t="s">
        <v>100</v>
      </c>
      <c r="O9" s="25"/>
      <c r="P9" s="25"/>
      <c r="Q9" s="25"/>
      <c r="R9" s="24"/>
      <c r="S9" s="25"/>
      <c r="T9" s="25"/>
      <c r="U9" s="26" t="s">
        <v>99</v>
      </c>
      <c r="V9" s="27" t="s">
        <v>100</v>
      </c>
      <c r="W9" s="25"/>
      <c r="X9" s="25"/>
      <c r="Y9" s="25"/>
      <c r="Z9" s="24"/>
      <c r="AA9" s="25"/>
      <c r="AB9" s="25"/>
      <c r="AC9" s="26" t="s">
        <v>99</v>
      </c>
      <c r="AD9" s="27" t="s">
        <v>100</v>
      </c>
      <c r="AE9" s="25"/>
      <c r="AF9" s="25"/>
      <c r="AG9" s="25"/>
      <c r="AH9" s="24"/>
      <c r="AI9" s="25"/>
      <c r="AJ9" s="25"/>
      <c r="AK9" s="26" t="s">
        <v>99</v>
      </c>
      <c r="AL9" s="27" t="s">
        <v>100</v>
      </c>
      <c r="AM9" s="25"/>
      <c r="AN9" s="25"/>
      <c r="AO9" s="25"/>
      <c r="AP9" s="24"/>
      <c r="AQ9" s="25"/>
      <c r="AR9" s="25"/>
      <c r="AS9" s="26" t="s">
        <v>99</v>
      </c>
      <c r="AT9" s="27" t="s">
        <v>100</v>
      </c>
    </row>
    <row r="10" spans="1:46" s="81" customFormat="1">
      <c r="A10" s="203" t="s">
        <v>425</v>
      </c>
      <c r="B10" s="133" t="s">
        <v>165</v>
      </c>
      <c r="C10" s="203" t="s">
        <v>425</v>
      </c>
      <c r="D10" s="133" t="s">
        <v>644</v>
      </c>
      <c r="E10" s="411" t="s">
        <v>272</v>
      </c>
      <c r="F10" s="372" t="s">
        <v>0</v>
      </c>
      <c r="G10" s="265">
        <f>'波及効果（総括表）'!$K9*'5-3 雇用表 統合中分類・県内生産額 労働力投入係数'!P7</f>
        <v>0</v>
      </c>
      <c r="H10" s="265">
        <f>'波及効果（総括表）'!$K9*'5-3 雇用表 統合中分類・県内生産額 労働力投入係数'!Q7</f>
        <v>0</v>
      </c>
      <c r="I10" s="265">
        <f>'波及効果（総括表）'!$K9*'5-3 雇用表 統合中分類・県内生産額 労働力投入係数'!R7</f>
        <v>0</v>
      </c>
      <c r="J10" s="265">
        <f>'波及効果（総括表）'!$K9*'5-3 雇用表 統合中分類・県内生産額 労働力投入係数'!S7</f>
        <v>0</v>
      </c>
      <c r="K10" s="265">
        <f>'波及効果（総括表）'!$K9*'5-3 雇用表 統合中分類・県内生産額 労働力投入係数'!T7</f>
        <v>0</v>
      </c>
      <c r="L10" s="265">
        <f>'波及効果（総括表）'!$K9*'5-3 雇用表 統合中分類・県内生産額 労働力投入係数'!U7</f>
        <v>0</v>
      </c>
      <c r="M10" s="265">
        <f>'波及効果（総括表）'!$K9*'5-3 雇用表 統合中分類・県内生産額 労働力投入係数'!V7</f>
        <v>0</v>
      </c>
      <c r="N10" s="265">
        <f>'波及効果（総括表）'!$K9*'5-3 雇用表 統合中分類・県内生産額 労働力投入係数'!W7</f>
        <v>0</v>
      </c>
      <c r="O10" s="265">
        <f>'波及効果（総括表）'!$O9*'5-3 雇用表 統合中分類・県内生産額 労働力投入係数'!P7</f>
        <v>0</v>
      </c>
      <c r="P10" s="265">
        <f>'波及効果（総括表）'!$O9*'5-3 雇用表 統合中分類・県内生産額 労働力投入係数'!Q7</f>
        <v>0</v>
      </c>
      <c r="Q10" s="265">
        <f>'波及効果（総括表）'!$O9*'5-3 雇用表 統合中分類・県内生産額 労働力投入係数'!R7</f>
        <v>0</v>
      </c>
      <c r="R10" s="265">
        <f>'波及効果（総括表）'!$O9*'5-3 雇用表 統合中分類・県内生産額 労働力投入係数'!S7</f>
        <v>0</v>
      </c>
      <c r="S10" s="265">
        <f>'波及効果（総括表）'!$O9*'5-3 雇用表 統合中分類・県内生産額 労働力投入係数'!T7</f>
        <v>0</v>
      </c>
      <c r="T10" s="265">
        <f>'波及効果（総括表）'!$O9*'5-3 雇用表 統合中分類・県内生産額 労働力投入係数'!U7</f>
        <v>0</v>
      </c>
      <c r="U10" s="265">
        <f>'波及効果（総括表）'!$O9*'5-3 雇用表 統合中分類・県内生産額 労働力投入係数'!V7</f>
        <v>0</v>
      </c>
      <c r="V10" s="265">
        <f>'波及効果（総括表）'!$O9*'5-3 雇用表 統合中分類・県内生産額 労働力投入係数'!W7</f>
        <v>0</v>
      </c>
      <c r="W10" s="265">
        <f>'波及効果（総括表）'!$S9*'5-3 雇用表 統合中分類・県内生産額 労働力投入係数'!P7</f>
        <v>0</v>
      </c>
      <c r="X10" s="265">
        <f>'波及効果（総括表）'!$S9*'5-3 雇用表 統合中分類・県内生産額 労働力投入係数'!Q7</f>
        <v>0</v>
      </c>
      <c r="Y10" s="265">
        <f>'波及効果（総括表）'!$S9*'5-3 雇用表 統合中分類・県内生産額 労働力投入係数'!R7</f>
        <v>0</v>
      </c>
      <c r="Z10" s="265">
        <f>'波及効果（総括表）'!$S9*'5-3 雇用表 統合中分類・県内生産額 労働力投入係数'!S7</f>
        <v>0</v>
      </c>
      <c r="AA10" s="265">
        <f>'波及効果（総括表）'!$S9*'5-3 雇用表 統合中分類・県内生産額 労働力投入係数'!T7</f>
        <v>0</v>
      </c>
      <c r="AB10" s="265">
        <f>'波及効果（総括表）'!$S9*'5-3 雇用表 統合中分類・県内生産額 労働力投入係数'!U7</f>
        <v>0</v>
      </c>
      <c r="AC10" s="265">
        <f>'波及効果（総括表）'!$S9*'5-3 雇用表 統合中分類・県内生産額 労働力投入係数'!V7</f>
        <v>0</v>
      </c>
      <c r="AD10" s="265">
        <f>'波及効果（総括表）'!$S9*'5-3 雇用表 統合中分類・県内生産額 労働力投入係数'!W7</f>
        <v>0</v>
      </c>
      <c r="AE10" s="265">
        <f>'波及効果（総括表）'!$AA9*'5-3 雇用表 統合中分類・県内生産額 労働力投入係数'!P7</f>
        <v>0</v>
      </c>
      <c r="AF10" s="265">
        <f>'波及効果（総括表）'!$AA9*'5-3 雇用表 統合中分類・県内生産額 労働力投入係数'!Q7</f>
        <v>0</v>
      </c>
      <c r="AG10" s="265">
        <f>'波及効果（総括表）'!$AA9*'5-3 雇用表 統合中分類・県内生産額 労働力投入係数'!R7</f>
        <v>0</v>
      </c>
      <c r="AH10" s="265">
        <f>'波及効果（総括表）'!$AA9*'5-3 雇用表 統合中分類・県内生産額 労働力投入係数'!S7</f>
        <v>0</v>
      </c>
      <c r="AI10" s="265">
        <f>'波及効果（総括表）'!$AA9*'5-3 雇用表 統合中分類・県内生産額 労働力投入係数'!T7</f>
        <v>0</v>
      </c>
      <c r="AJ10" s="265">
        <f>'波及効果（総括表）'!$AA9*'5-3 雇用表 統合中分類・県内生産額 労働力投入係数'!U7</f>
        <v>0</v>
      </c>
      <c r="AK10" s="265">
        <f>'波及効果（総括表）'!$AA9*'5-3 雇用表 統合中分類・県内生産額 労働力投入係数'!V7</f>
        <v>0</v>
      </c>
      <c r="AL10" s="265">
        <f>'波及効果（総括表）'!$AA9*'5-3 雇用表 統合中分類・県内生産額 労働力投入係数'!W7</f>
        <v>0</v>
      </c>
      <c r="AM10" s="265">
        <f>'波及効果（総括表）'!$AE9*'5-3 雇用表 統合中分類・県内生産額 労働力投入係数'!P7</f>
        <v>0</v>
      </c>
      <c r="AN10" s="265">
        <f>'波及効果（総括表）'!$AE9*'5-3 雇用表 統合中分類・県内生産額 労働力投入係数'!Q7</f>
        <v>0</v>
      </c>
      <c r="AO10" s="265">
        <f>'波及効果（総括表）'!$AE9*'5-3 雇用表 統合中分類・県内生産額 労働力投入係数'!R7</f>
        <v>0</v>
      </c>
      <c r="AP10" s="265">
        <f>'波及効果（総括表）'!$AE9*'5-3 雇用表 統合中分類・県内生産額 労働力投入係数'!S7</f>
        <v>0</v>
      </c>
      <c r="AQ10" s="265">
        <f>'波及効果（総括表）'!$AE9*'5-3 雇用表 統合中分類・県内生産額 労働力投入係数'!T7</f>
        <v>0</v>
      </c>
      <c r="AR10" s="265">
        <f>'波及効果（総括表）'!$AE9*'5-3 雇用表 統合中分類・県内生産額 労働力投入係数'!U7</f>
        <v>0</v>
      </c>
      <c r="AS10" s="265">
        <f>'波及効果（総括表）'!$AE9*'5-3 雇用表 統合中分類・県内生産額 労働力投入係数'!V7</f>
        <v>0</v>
      </c>
      <c r="AT10" s="265">
        <f>'波及効果（総括表）'!$AE9*'5-3 雇用表 統合中分類・県内生産額 労働力投入係数'!W7</f>
        <v>0</v>
      </c>
    </row>
    <row r="11" spans="1:46" s="81" customFormat="1">
      <c r="A11" s="412" t="s">
        <v>425</v>
      </c>
      <c r="B11" s="137" t="s">
        <v>165</v>
      </c>
      <c r="C11" s="412" t="s">
        <v>425</v>
      </c>
      <c r="D11" s="137" t="s">
        <v>644</v>
      </c>
      <c r="E11" s="413" t="s">
        <v>273</v>
      </c>
      <c r="F11" s="102" t="s">
        <v>1</v>
      </c>
      <c r="G11" s="266">
        <f>'波及効果（総括表）'!$K10*'5-3 雇用表 統合中分類・県内生産額 労働力投入係数'!P8</f>
        <v>0</v>
      </c>
      <c r="H11" s="266">
        <f>'波及効果（総括表）'!$K10*'5-3 雇用表 統合中分類・県内生産額 労働力投入係数'!Q8</f>
        <v>0</v>
      </c>
      <c r="I11" s="266">
        <f>'波及効果（総括表）'!$K10*'5-3 雇用表 統合中分類・県内生産額 労働力投入係数'!R8</f>
        <v>0</v>
      </c>
      <c r="J11" s="266">
        <f>'波及効果（総括表）'!$K10*'5-3 雇用表 統合中分類・県内生産額 労働力投入係数'!S8</f>
        <v>0</v>
      </c>
      <c r="K11" s="266">
        <f>'波及効果（総括表）'!$K10*'5-3 雇用表 統合中分類・県内生産額 労働力投入係数'!T8</f>
        <v>0</v>
      </c>
      <c r="L11" s="266">
        <f>'波及効果（総括表）'!$K10*'5-3 雇用表 統合中分類・県内生産額 労働力投入係数'!U8</f>
        <v>0</v>
      </c>
      <c r="M11" s="266">
        <f>'波及効果（総括表）'!$K10*'5-3 雇用表 統合中分類・県内生産額 労働力投入係数'!V8</f>
        <v>0</v>
      </c>
      <c r="N11" s="266">
        <f>'波及効果（総括表）'!$K10*'5-3 雇用表 統合中分類・県内生産額 労働力投入係数'!W8</f>
        <v>0</v>
      </c>
      <c r="O11" s="266">
        <f>'波及効果（総括表）'!$O10*'5-3 雇用表 統合中分類・県内生産額 労働力投入係数'!P8</f>
        <v>0</v>
      </c>
      <c r="P11" s="266">
        <f>'波及効果（総括表）'!$O10*'5-3 雇用表 統合中分類・県内生産額 労働力投入係数'!Q8</f>
        <v>0</v>
      </c>
      <c r="Q11" s="266">
        <f>'波及効果（総括表）'!$O10*'5-3 雇用表 統合中分類・県内生産額 労働力投入係数'!R8</f>
        <v>0</v>
      </c>
      <c r="R11" s="266">
        <f>'波及効果（総括表）'!$O10*'5-3 雇用表 統合中分類・県内生産額 労働力投入係数'!S8</f>
        <v>0</v>
      </c>
      <c r="S11" s="266">
        <f>'波及効果（総括表）'!$O10*'5-3 雇用表 統合中分類・県内生産額 労働力投入係数'!T8</f>
        <v>0</v>
      </c>
      <c r="T11" s="266">
        <f>'波及効果（総括表）'!$O10*'5-3 雇用表 統合中分類・県内生産額 労働力投入係数'!U8</f>
        <v>0</v>
      </c>
      <c r="U11" s="266">
        <f>'波及効果（総括表）'!$O10*'5-3 雇用表 統合中分類・県内生産額 労働力投入係数'!V8</f>
        <v>0</v>
      </c>
      <c r="V11" s="266">
        <f>'波及効果（総括表）'!$O10*'5-3 雇用表 統合中分類・県内生産額 労働力投入係数'!W8</f>
        <v>0</v>
      </c>
      <c r="W11" s="266">
        <f>'波及効果（総括表）'!$S10*'5-3 雇用表 統合中分類・県内生産額 労働力投入係数'!P8</f>
        <v>0</v>
      </c>
      <c r="X11" s="266">
        <f>'波及効果（総括表）'!$S10*'5-3 雇用表 統合中分類・県内生産額 労働力投入係数'!Q8</f>
        <v>0</v>
      </c>
      <c r="Y11" s="266">
        <f>'波及効果（総括表）'!$S10*'5-3 雇用表 統合中分類・県内生産額 労働力投入係数'!R8</f>
        <v>0</v>
      </c>
      <c r="Z11" s="266">
        <f>'波及効果（総括表）'!$S10*'5-3 雇用表 統合中分類・県内生産額 労働力投入係数'!S8</f>
        <v>0</v>
      </c>
      <c r="AA11" s="266">
        <f>'波及効果（総括表）'!$S10*'5-3 雇用表 統合中分類・県内生産額 労働力投入係数'!T8</f>
        <v>0</v>
      </c>
      <c r="AB11" s="266">
        <f>'波及効果（総括表）'!$S10*'5-3 雇用表 統合中分類・県内生産額 労働力投入係数'!U8</f>
        <v>0</v>
      </c>
      <c r="AC11" s="266">
        <f>'波及効果（総括表）'!$S10*'5-3 雇用表 統合中分類・県内生産額 労働力投入係数'!V8</f>
        <v>0</v>
      </c>
      <c r="AD11" s="266">
        <f>'波及効果（総括表）'!$S10*'5-3 雇用表 統合中分類・県内生産額 労働力投入係数'!W8</f>
        <v>0</v>
      </c>
      <c r="AE11" s="266">
        <f>'波及効果（総括表）'!$AA10*'5-3 雇用表 統合中分類・県内生産額 労働力投入係数'!P8</f>
        <v>0</v>
      </c>
      <c r="AF11" s="266">
        <f>'波及効果（総括表）'!$AA10*'5-3 雇用表 統合中分類・県内生産額 労働力投入係数'!Q8</f>
        <v>0</v>
      </c>
      <c r="AG11" s="266">
        <f>'波及効果（総括表）'!$AA10*'5-3 雇用表 統合中分類・県内生産額 労働力投入係数'!R8</f>
        <v>0</v>
      </c>
      <c r="AH11" s="266">
        <f>'波及効果（総括表）'!$AA10*'5-3 雇用表 統合中分類・県内生産額 労働力投入係数'!S8</f>
        <v>0</v>
      </c>
      <c r="AI11" s="266">
        <f>'波及効果（総括表）'!$AA10*'5-3 雇用表 統合中分類・県内生産額 労働力投入係数'!T8</f>
        <v>0</v>
      </c>
      <c r="AJ11" s="266">
        <f>'波及効果（総括表）'!$AA10*'5-3 雇用表 統合中分類・県内生産額 労働力投入係数'!U8</f>
        <v>0</v>
      </c>
      <c r="AK11" s="266">
        <f>'波及効果（総括表）'!$AA10*'5-3 雇用表 統合中分類・県内生産額 労働力投入係数'!V8</f>
        <v>0</v>
      </c>
      <c r="AL11" s="266">
        <f>'波及効果（総括表）'!$AA10*'5-3 雇用表 統合中分類・県内生産額 労働力投入係数'!W8</f>
        <v>0</v>
      </c>
      <c r="AM11" s="266">
        <f>'波及効果（総括表）'!$AE10*'5-3 雇用表 統合中分類・県内生産額 労働力投入係数'!P8</f>
        <v>0</v>
      </c>
      <c r="AN11" s="266">
        <f>'波及効果（総括表）'!$AE10*'5-3 雇用表 統合中分類・県内生産額 労働力投入係数'!Q8</f>
        <v>0</v>
      </c>
      <c r="AO11" s="266">
        <f>'波及効果（総括表）'!$AE10*'5-3 雇用表 統合中分類・県内生産額 労働力投入係数'!R8</f>
        <v>0</v>
      </c>
      <c r="AP11" s="266">
        <f>'波及効果（総括表）'!$AE10*'5-3 雇用表 統合中分類・県内生産額 労働力投入係数'!S8</f>
        <v>0</v>
      </c>
      <c r="AQ11" s="266">
        <f>'波及効果（総括表）'!$AE10*'5-3 雇用表 統合中分類・県内生産額 労働力投入係数'!T8</f>
        <v>0</v>
      </c>
      <c r="AR11" s="266">
        <f>'波及効果（総括表）'!$AE10*'5-3 雇用表 統合中分類・県内生産額 労働力投入係数'!U8</f>
        <v>0</v>
      </c>
      <c r="AS11" s="266">
        <f>'波及効果（総括表）'!$AE10*'5-3 雇用表 統合中分類・県内生産額 労働力投入係数'!V8</f>
        <v>0</v>
      </c>
      <c r="AT11" s="266">
        <f>'波及効果（総括表）'!$AE10*'5-3 雇用表 統合中分類・県内生産額 労働力投入係数'!W8</f>
        <v>0</v>
      </c>
    </row>
    <row r="12" spans="1:46" s="81" customFormat="1">
      <c r="A12" s="412" t="s">
        <v>425</v>
      </c>
      <c r="B12" s="137" t="s">
        <v>165</v>
      </c>
      <c r="C12" s="412" t="s">
        <v>425</v>
      </c>
      <c r="D12" s="137" t="s">
        <v>644</v>
      </c>
      <c r="E12" s="413" t="s">
        <v>274</v>
      </c>
      <c r="F12" s="102" t="s">
        <v>2</v>
      </c>
      <c r="G12" s="266">
        <f>'波及効果（総括表）'!$K11*'5-3 雇用表 統合中分類・県内生産額 労働力投入係数'!P9</f>
        <v>0</v>
      </c>
      <c r="H12" s="266">
        <f>'波及効果（総括表）'!$K11*'5-3 雇用表 統合中分類・県内生産額 労働力投入係数'!Q9</f>
        <v>0</v>
      </c>
      <c r="I12" s="266">
        <f>'波及効果（総括表）'!$K11*'5-3 雇用表 統合中分類・県内生産額 労働力投入係数'!R9</f>
        <v>0</v>
      </c>
      <c r="J12" s="266">
        <f>'波及効果（総括表）'!$K11*'5-3 雇用表 統合中分類・県内生産額 労働力投入係数'!S9</f>
        <v>0</v>
      </c>
      <c r="K12" s="266">
        <f>'波及効果（総括表）'!$K11*'5-3 雇用表 統合中分類・県内生産額 労働力投入係数'!T9</f>
        <v>0</v>
      </c>
      <c r="L12" s="266">
        <f>'波及効果（総括表）'!$K11*'5-3 雇用表 統合中分類・県内生産額 労働力投入係数'!U9</f>
        <v>0</v>
      </c>
      <c r="M12" s="266">
        <f>'波及効果（総括表）'!$K11*'5-3 雇用表 統合中分類・県内生産額 労働力投入係数'!V9</f>
        <v>0</v>
      </c>
      <c r="N12" s="266">
        <f>'波及効果（総括表）'!$K11*'5-3 雇用表 統合中分類・県内生産額 労働力投入係数'!W9</f>
        <v>0</v>
      </c>
      <c r="O12" s="266">
        <f>'波及効果（総括表）'!$O11*'5-3 雇用表 統合中分類・県内生産額 労働力投入係数'!P9</f>
        <v>0</v>
      </c>
      <c r="P12" s="266">
        <f>'波及効果（総括表）'!$O11*'5-3 雇用表 統合中分類・県内生産額 労働力投入係数'!Q9</f>
        <v>0</v>
      </c>
      <c r="Q12" s="266">
        <f>'波及効果（総括表）'!$O11*'5-3 雇用表 統合中分類・県内生産額 労働力投入係数'!R9</f>
        <v>0</v>
      </c>
      <c r="R12" s="266">
        <f>'波及効果（総括表）'!$O11*'5-3 雇用表 統合中分類・県内生産額 労働力投入係数'!S9</f>
        <v>0</v>
      </c>
      <c r="S12" s="266">
        <f>'波及効果（総括表）'!$O11*'5-3 雇用表 統合中分類・県内生産額 労働力投入係数'!T9</f>
        <v>0</v>
      </c>
      <c r="T12" s="266">
        <f>'波及効果（総括表）'!$O11*'5-3 雇用表 統合中分類・県内生産額 労働力投入係数'!U9</f>
        <v>0</v>
      </c>
      <c r="U12" s="266">
        <f>'波及効果（総括表）'!$O11*'5-3 雇用表 統合中分類・県内生産額 労働力投入係数'!V9</f>
        <v>0</v>
      </c>
      <c r="V12" s="266">
        <f>'波及効果（総括表）'!$O11*'5-3 雇用表 統合中分類・県内生産額 労働力投入係数'!W9</f>
        <v>0</v>
      </c>
      <c r="W12" s="266">
        <f>'波及効果（総括表）'!$S11*'5-3 雇用表 統合中分類・県内生産額 労働力投入係数'!P9</f>
        <v>0</v>
      </c>
      <c r="X12" s="266">
        <f>'波及効果（総括表）'!$S11*'5-3 雇用表 統合中分類・県内生産額 労働力投入係数'!Q9</f>
        <v>0</v>
      </c>
      <c r="Y12" s="266">
        <f>'波及効果（総括表）'!$S11*'5-3 雇用表 統合中分類・県内生産額 労働力投入係数'!R9</f>
        <v>0</v>
      </c>
      <c r="Z12" s="266">
        <f>'波及効果（総括表）'!$S11*'5-3 雇用表 統合中分類・県内生産額 労働力投入係数'!S9</f>
        <v>0</v>
      </c>
      <c r="AA12" s="266">
        <f>'波及効果（総括表）'!$S11*'5-3 雇用表 統合中分類・県内生産額 労働力投入係数'!T9</f>
        <v>0</v>
      </c>
      <c r="AB12" s="266">
        <f>'波及効果（総括表）'!$S11*'5-3 雇用表 統合中分類・県内生産額 労働力投入係数'!U9</f>
        <v>0</v>
      </c>
      <c r="AC12" s="266">
        <f>'波及効果（総括表）'!$S11*'5-3 雇用表 統合中分類・県内生産額 労働力投入係数'!V9</f>
        <v>0</v>
      </c>
      <c r="AD12" s="266">
        <f>'波及効果（総括表）'!$S11*'5-3 雇用表 統合中分類・県内生産額 労働力投入係数'!W9</f>
        <v>0</v>
      </c>
      <c r="AE12" s="266">
        <f>'波及効果（総括表）'!$AA11*'5-3 雇用表 統合中分類・県内生産額 労働力投入係数'!P9</f>
        <v>0</v>
      </c>
      <c r="AF12" s="266">
        <f>'波及効果（総括表）'!$AA11*'5-3 雇用表 統合中分類・県内生産額 労働力投入係数'!Q9</f>
        <v>0</v>
      </c>
      <c r="AG12" s="266">
        <f>'波及効果（総括表）'!$AA11*'5-3 雇用表 統合中分類・県内生産額 労働力投入係数'!R9</f>
        <v>0</v>
      </c>
      <c r="AH12" s="266">
        <f>'波及効果（総括表）'!$AA11*'5-3 雇用表 統合中分類・県内生産額 労働力投入係数'!S9</f>
        <v>0</v>
      </c>
      <c r="AI12" s="266">
        <f>'波及効果（総括表）'!$AA11*'5-3 雇用表 統合中分類・県内生産額 労働力投入係数'!T9</f>
        <v>0</v>
      </c>
      <c r="AJ12" s="266">
        <f>'波及効果（総括表）'!$AA11*'5-3 雇用表 統合中分類・県内生産額 労働力投入係数'!U9</f>
        <v>0</v>
      </c>
      <c r="AK12" s="266">
        <f>'波及効果（総括表）'!$AA11*'5-3 雇用表 統合中分類・県内生産額 労働力投入係数'!V9</f>
        <v>0</v>
      </c>
      <c r="AL12" s="266">
        <f>'波及効果（総括表）'!$AA11*'5-3 雇用表 統合中分類・県内生産額 労働力投入係数'!W9</f>
        <v>0</v>
      </c>
      <c r="AM12" s="266">
        <f>'波及効果（総括表）'!$AE11*'5-3 雇用表 統合中分類・県内生産額 労働力投入係数'!P9</f>
        <v>0</v>
      </c>
      <c r="AN12" s="266">
        <f>'波及効果（総括表）'!$AE11*'5-3 雇用表 統合中分類・県内生産額 労働力投入係数'!Q9</f>
        <v>0</v>
      </c>
      <c r="AO12" s="266">
        <f>'波及効果（総括表）'!$AE11*'5-3 雇用表 統合中分類・県内生産額 労働力投入係数'!R9</f>
        <v>0</v>
      </c>
      <c r="AP12" s="266">
        <f>'波及効果（総括表）'!$AE11*'5-3 雇用表 統合中分類・県内生産額 労働力投入係数'!S9</f>
        <v>0</v>
      </c>
      <c r="AQ12" s="266">
        <f>'波及効果（総括表）'!$AE11*'5-3 雇用表 統合中分類・県内生産額 労働力投入係数'!T9</f>
        <v>0</v>
      </c>
      <c r="AR12" s="266">
        <f>'波及効果（総括表）'!$AE11*'5-3 雇用表 統合中分類・県内生産額 労働力投入係数'!U9</f>
        <v>0</v>
      </c>
      <c r="AS12" s="266">
        <f>'波及効果（総括表）'!$AE11*'5-3 雇用表 統合中分類・県内生産額 労働力投入係数'!V9</f>
        <v>0</v>
      </c>
      <c r="AT12" s="266">
        <f>'波及効果（総括表）'!$AE11*'5-3 雇用表 統合中分類・県内生産額 労働力投入係数'!W9</f>
        <v>0</v>
      </c>
    </row>
    <row r="13" spans="1:46" s="81" customFormat="1">
      <c r="A13" s="412" t="s">
        <v>425</v>
      </c>
      <c r="B13" s="137" t="s">
        <v>165</v>
      </c>
      <c r="C13" s="412" t="s">
        <v>425</v>
      </c>
      <c r="D13" s="137" t="s">
        <v>644</v>
      </c>
      <c r="E13" s="413" t="s">
        <v>275</v>
      </c>
      <c r="F13" s="102" t="s">
        <v>3</v>
      </c>
      <c r="G13" s="266">
        <f>'波及効果（総括表）'!$K12*'5-3 雇用表 統合中分類・県内生産額 労働力投入係数'!P10</f>
        <v>0</v>
      </c>
      <c r="H13" s="266">
        <f>'波及効果（総括表）'!$K12*'5-3 雇用表 統合中分類・県内生産額 労働力投入係数'!Q10</f>
        <v>0</v>
      </c>
      <c r="I13" s="266">
        <f>'波及効果（総括表）'!$K12*'5-3 雇用表 統合中分類・県内生産額 労働力投入係数'!R10</f>
        <v>0</v>
      </c>
      <c r="J13" s="266">
        <f>'波及効果（総括表）'!$K12*'5-3 雇用表 統合中分類・県内生産額 労働力投入係数'!S10</f>
        <v>0</v>
      </c>
      <c r="K13" s="266">
        <f>'波及効果（総括表）'!$K12*'5-3 雇用表 統合中分類・県内生産額 労働力投入係数'!T10</f>
        <v>0</v>
      </c>
      <c r="L13" s="266">
        <f>'波及効果（総括表）'!$K12*'5-3 雇用表 統合中分類・県内生産額 労働力投入係数'!U10</f>
        <v>0</v>
      </c>
      <c r="M13" s="266">
        <f>'波及効果（総括表）'!$K12*'5-3 雇用表 統合中分類・県内生産額 労働力投入係数'!V10</f>
        <v>0</v>
      </c>
      <c r="N13" s="266">
        <f>'波及効果（総括表）'!$K12*'5-3 雇用表 統合中分類・県内生産額 労働力投入係数'!W10</f>
        <v>0</v>
      </c>
      <c r="O13" s="266">
        <f>'波及効果（総括表）'!$O12*'5-3 雇用表 統合中分類・県内生産額 労働力投入係数'!P10</f>
        <v>0</v>
      </c>
      <c r="P13" s="266">
        <f>'波及効果（総括表）'!$O12*'5-3 雇用表 統合中分類・県内生産額 労働力投入係数'!Q10</f>
        <v>0</v>
      </c>
      <c r="Q13" s="266">
        <f>'波及効果（総括表）'!$O12*'5-3 雇用表 統合中分類・県内生産額 労働力投入係数'!R10</f>
        <v>0</v>
      </c>
      <c r="R13" s="266">
        <f>'波及効果（総括表）'!$O12*'5-3 雇用表 統合中分類・県内生産額 労働力投入係数'!S10</f>
        <v>0</v>
      </c>
      <c r="S13" s="266">
        <f>'波及効果（総括表）'!$O12*'5-3 雇用表 統合中分類・県内生産額 労働力投入係数'!T10</f>
        <v>0</v>
      </c>
      <c r="T13" s="266">
        <f>'波及効果（総括表）'!$O12*'5-3 雇用表 統合中分類・県内生産額 労働力投入係数'!U10</f>
        <v>0</v>
      </c>
      <c r="U13" s="266">
        <f>'波及効果（総括表）'!$O12*'5-3 雇用表 統合中分類・県内生産額 労働力投入係数'!V10</f>
        <v>0</v>
      </c>
      <c r="V13" s="266">
        <f>'波及効果（総括表）'!$O12*'5-3 雇用表 統合中分類・県内生産額 労働力投入係数'!W10</f>
        <v>0</v>
      </c>
      <c r="W13" s="266">
        <f>'波及効果（総括表）'!$S12*'5-3 雇用表 統合中分類・県内生産額 労働力投入係数'!P10</f>
        <v>0</v>
      </c>
      <c r="X13" s="266">
        <f>'波及効果（総括表）'!$S12*'5-3 雇用表 統合中分類・県内生産額 労働力投入係数'!Q10</f>
        <v>0</v>
      </c>
      <c r="Y13" s="266">
        <f>'波及効果（総括表）'!$S12*'5-3 雇用表 統合中分類・県内生産額 労働力投入係数'!R10</f>
        <v>0</v>
      </c>
      <c r="Z13" s="266">
        <f>'波及効果（総括表）'!$S12*'5-3 雇用表 統合中分類・県内生産額 労働力投入係数'!S10</f>
        <v>0</v>
      </c>
      <c r="AA13" s="266">
        <f>'波及効果（総括表）'!$S12*'5-3 雇用表 統合中分類・県内生産額 労働力投入係数'!T10</f>
        <v>0</v>
      </c>
      <c r="AB13" s="266">
        <f>'波及効果（総括表）'!$S12*'5-3 雇用表 統合中分類・県内生産額 労働力投入係数'!U10</f>
        <v>0</v>
      </c>
      <c r="AC13" s="266">
        <f>'波及効果（総括表）'!$S12*'5-3 雇用表 統合中分類・県内生産額 労働力投入係数'!V10</f>
        <v>0</v>
      </c>
      <c r="AD13" s="266">
        <f>'波及効果（総括表）'!$S12*'5-3 雇用表 統合中分類・県内生産額 労働力投入係数'!W10</f>
        <v>0</v>
      </c>
      <c r="AE13" s="266">
        <f>'波及効果（総括表）'!$AA12*'5-3 雇用表 統合中分類・県内生産額 労働力投入係数'!P10</f>
        <v>0</v>
      </c>
      <c r="AF13" s="266">
        <f>'波及効果（総括表）'!$AA12*'5-3 雇用表 統合中分類・県内生産額 労働力投入係数'!Q10</f>
        <v>0</v>
      </c>
      <c r="AG13" s="266">
        <f>'波及効果（総括表）'!$AA12*'5-3 雇用表 統合中分類・県内生産額 労働力投入係数'!R10</f>
        <v>0</v>
      </c>
      <c r="AH13" s="266">
        <f>'波及効果（総括表）'!$AA12*'5-3 雇用表 統合中分類・県内生産額 労働力投入係数'!S10</f>
        <v>0</v>
      </c>
      <c r="AI13" s="266">
        <f>'波及効果（総括表）'!$AA12*'5-3 雇用表 統合中分類・県内生産額 労働力投入係数'!T10</f>
        <v>0</v>
      </c>
      <c r="AJ13" s="266">
        <f>'波及効果（総括表）'!$AA12*'5-3 雇用表 統合中分類・県内生産額 労働力投入係数'!U10</f>
        <v>0</v>
      </c>
      <c r="AK13" s="266">
        <f>'波及効果（総括表）'!$AA12*'5-3 雇用表 統合中分類・県内生産額 労働力投入係数'!V10</f>
        <v>0</v>
      </c>
      <c r="AL13" s="266">
        <f>'波及効果（総括表）'!$AA12*'5-3 雇用表 統合中分類・県内生産額 労働力投入係数'!W10</f>
        <v>0</v>
      </c>
      <c r="AM13" s="266">
        <f>'波及効果（総括表）'!$AE12*'5-3 雇用表 統合中分類・県内生産額 労働力投入係数'!P10</f>
        <v>0</v>
      </c>
      <c r="AN13" s="266">
        <f>'波及効果（総括表）'!$AE12*'5-3 雇用表 統合中分類・県内生産額 労働力投入係数'!Q10</f>
        <v>0</v>
      </c>
      <c r="AO13" s="266">
        <f>'波及効果（総括表）'!$AE12*'5-3 雇用表 統合中分類・県内生産額 労働力投入係数'!R10</f>
        <v>0</v>
      </c>
      <c r="AP13" s="266">
        <f>'波及効果（総括表）'!$AE12*'5-3 雇用表 統合中分類・県内生産額 労働力投入係数'!S10</f>
        <v>0</v>
      </c>
      <c r="AQ13" s="266">
        <f>'波及効果（総括表）'!$AE12*'5-3 雇用表 統合中分類・県内生産額 労働力投入係数'!T10</f>
        <v>0</v>
      </c>
      <c r="AR13" s="266">
        <f>'波及効果（総括表）'!$AE12*'5-3 雇用表 統合中分類・県内生産額 労働力投入係数'!U10</f>
        <v>0</v>
      </c>
      <c r="AS13" s="266">
        <f>'波及効果（総括表）'!$AE12*'5-3 雇用表 統合中分類・県内生産額 労働力投入係数'!V10</f>
        <v>0</v>
      </c>
      <c r="AT13" s="266">
        <f>'波及効果（総括表）'!$AE12*'5-3 雇用表 統合中分類・県内生産額 労働力投入係数'!W10</f>
        <v>0</v>
      </c>
    </row>
    <row r="14" spans="1:46" s="81" customFormat="1">
      <c r="A14" s="414" t="s">
        <v>425</v>
      </c>
      <c r="B14" s="373" t="s">
        <v>165</v>
      </c>
      <c r="C14" s="414" t="s">
        <v>425</v>
      </c>
      <c r="D14" s="373" t="s">
        <v>644</v>
      </c>
      <c r="E14" s="415" t="s">
        <v>276</v>
      </c>
      <c r="F14" s="374" t="s">
        <v>4</v>
      </c>
      <c r="G14" s="267">
        <f>'波及効果（総括表）'!$K13*'5-3 雇用表 統合中分類・県内生産額 労働力投入係数'!P11</f>
        <v>0</v>
      </c>
      <c r="H14" s="267">
        <f>'波及効果（総括表）'!$K13*'5-3 雇用表 統合中分類・県内生産額 労働力投入係数'!Q11</f>
        <v>0</v>
      </c>
      <c r="I14" s="267">
        <f>'波及効果（総括表）'!$K13*'5-3 雇用表 統合中分類・県内生産額 労働力投入係数'!R11</f>
        <v>0</v>
      </c>
      <c r="J14" s="267">
        <f>'波及効果（総括表）'!$K13*'5-3 雇用表 統合中分類・県内生産額 労働力投入係数'!S11</f>
        <v>0</v>
      </c>
      <c r="K14" s="267">
        <f>'波及効果（総括表）'!$K13*'5-3 雇用表 統合中分類・県内生産額 労働力投入係数'!T11</f>
        <v>0</v>
      </c>
      <c r="L14" s="267">
        <f>'波及効果（総括表）'!$K13*'5-3 雇用表 統合中分類・県内生産額 労働力投入係数'!U11</f>
        <v>0</v>
      </c>
      <c r="M14" s="267">
        <f>'波及効果（総括表）'!$K13*'5-3 雇用表 統合中分類・県内生産額 労働力投入係数'!V11</f>
        <v>0</v>
      </c>
      <c r="N14" s="267">
        <f>'波及効果（総括表）'!$K13*'5-3 雇用表 統合中分類・県内生産額 労働力投入係数'!W11</f>
        <v>0</v>
      </c>
      <c r="O14" s="267">
        <f>'波及効果（総括表）'!$O13*'5-3 雇用表 統合中分類・県内生産額 労働力投入係数'!P11</f>
        <v>0</v>
      </c>
      <c r="P14" s="267">
        <f>'波及効果（総括表）'!$O13*'5-3 雇用表 統合中分類・県内生産額 労働力投入係数'!Q11</f>
        <v>0</v>
      </c>
      <c r="Q14" s="267">
        <f>'波及効果（総括表）'!$O13*'5-3 雇用表 統合中分類・県内生産額 労働力投入係数'!R11</f>
        <v>0</v>
      </c>
      <c r="R14" s="267">
        <f>'波及効果（総括表）'!$O13*'5-3 雇用表 統合中分類・県内生産額 労働力投入係数'!S11</f>
        <v>0</v>
      </c>
      <c r="S14" s="267">
        <f>'波及効果（総括表）'!$O13*'5-3 雇用表 統合中分類・県内生産額 労働力投入係数'!T11</f>
        <v>0</v>
      </c>
      <c r="T14" s="267">
        <f>'波及効果（総括表）'!$O13*'5-3 雇用表 統合中分類・県内生産額 労働力投入係数'!U11</f>
        <v>0</v>
      </c>
      <c r="U14" s="267">
        <f>'波及効果（総括表）'!$O13*'5-3 雇用表 統合中分類・県内生産額 労働力投入係数'!V11</f>
        <v>0</v>
      </c>
      <c r="V14" s="267">
        <f>'波及効果（総括表）'!$O13*'5-3 雇用表 統合中分類・県内生産額 労働力投入係数'!W11</f>
        <v>0</v>
      </c>
      <c r="W14" s="267">
        <f>'波及効果（総括表）'!$S13*'5-3 雇用表 統合中分類・県内生産額 労働力投入係数'!P11</f>
        <v>0</v>
      </c>
      <c r="X14" s="267">
        <f>'波及効果（総括表）'!$S13*'5-3 雇用表 統合中分類・県内生産額 労働力投入係数'!Q11</f>
        <v>0</v>
      </c>
      <c r="Y14" s="267">
        <f>'波及効果（総括表）'!$S13*'5-3 雇用表 統合中分類・県内生産額 労働力投入係数'!R11</f>
        <v>0</v>
      </c>
      <c r="Z14" s="267">
        <f>'波及効果（総括表）'!$S13*'5-3 雇用表 統合中分類・県内生産額 労働力投入係数'!S11</f>
        <v>0</v>
      </c>
      <c r="AA14" s="267">
        <f>'波及効果（総括表）'!$S13*'5-3 雇用表 統合中分類・県内生産額 労働力投入係数'!T11</f>
        <v>0</v>
      </c>
      <c r="AB14" s="267">
        <f>'波及効果（総括表）'!$S13*'5-3 雇用表 統合中分類・県内生産額 労働力投入係数'!U11</f>
        <v>0</v>
      </c>
      <c r="AC14" s="267">
        <f>'波及効果（総括表）'!$S13*'5-3 雇用表 統合中分類・県内生産額 労働力投入係数'!V11</f>
        <v>0</v>
      </c>
      <c r="AD14" s="267">
        <f>'波及効果（総括表）'!$S13*'5-3 雇用表 統合中分類・県内生産額 労働力投入係数'!W11</f>
        <v>0</v>
      </c>
      <c r="AE14" s="267">
        <f>'波及効果（総括表）'!$AA13*'5-3 雇用表 統合中分類・県内生産額 労働力投入係数'!P11</f>
        <v>0</v>
      </c>
      <c r="AF14" s="267">
        <f>'波及効果（総括表）'!$AA13*'5-3 雇用表 統合中分類・県内生産額 労働力投入係数'!Q11</f>
        <v>0</v>
      </c>
      <c r="AG14" s="267">
        <f>'波及効果（総括表）'!$AA13*'5-3 雇用表 統合中分類・県内生産額 労働力投入係数'!R11</f>
        <v>0</v>
      </c>
      <c r="AH14" s="267">
        <f>'波及効果（総括表）'!$AA13*'5-3 雇用表 統合中分類・県内生産額 労働力投入係数'!S11</f>
        <v>0</v>
      </c>
      <c r="AI14" s="267">
        <f>'波及効果（総括表）'!$AA13*'5-3 雇用表 統合中分類・県内生産額 労働力投入係数'!T11</f>
        <v>0</v>
      </c>
      <c r="AJ14" s="267">
        <f>'波及効果（総括表）'!$AA13*'5-3 雇用表 統合中分類・県内生産額 労働力投入係数'!U11</f>
        <v>0</v>
      </c>
      <c r="AK14" s="267">
        <f>'波及効果（総括表）'!$AA13*'5-3 雇用表 統合中分類・県内生産額 労働力投入係数'!V11</f>
        <v>0</v>
      </c>
      <c r="AL14" s="267">
        <f>'波及効果（総括表）'!$AA13*'5-3 雇用表 統合中分類・県内生産額 労働力投入係数'!W11</f>
        <v>0</v>
      </c>
      <c r="AM14" s="267">
        <f>'波及効果（総括表）'!$AE13*'5-3 雇用表 統合中分類・県内生産額 労働力投入係数'!P11</f>
        <v>0</v>
      </c>
      <c r="AN14" s="267">
        <f>'波及効果（総括表）'!$AE13*'5-3 雇用表 統合中分類・県内生産額 労働力投入係数'!Q11</f>
        <v>0</v>
      </c>
      <c r="AO14" s="267">
        <f>'波及効果（総括表）'!$AE13*'5-3 雇用表 統合中分類・県内生産額 労働力投入係数'!R11</f>
        <v>0</v>
      </c>
      <c r="AP14" s="267">
        <f>'波及効果（総括表）'!$AE13*'5-3 雇用表 統合中分類・県内生産額 労働力投入係数'!S11</f>
        <v>0</v>
      </c>
      <c r="AQ14" s="267">
        <f>'波及効果（総括表）'!$AE13*'5-3 雇用表 統合中分類・県内生産額 労働力投入係数'!T11</f>
        <v>0</v>
      </c>
      <c r="AR14" s="267">
        <f>'波及効果（総括表）'!$AE13*'5-3 雇用表 統合中分類・県内生産額 労働力投入係数'!U11</f>
        <v>0</v>
      </c>
      <c r="AS14" s="267">
        <f>'波及効果（総括表）'!$AE13*'5-3 雇用表 統合中分類・県内生産額 労働力投入係数'!V11</f>
        <v>0</v>
      </c>
      <c r="AT14" s="267">
        <f>'波及効果（総括表）'!$AE13*'5-3 雇用表 統合中分類・県内生産額 労働力投入係数'!W11</f>
        <v>0</v>
      </c>
    </row>
    <row r="15" spans="1:46" s="81" customFormat="1">
      <c r="A15" s="412" t="s">
        <v>426</v>
      </c>
      <c r="B15" s="137" t="s">
        <v>166</v>
      </c>
      <c r="C15" s="412" t="s">
        <v>427</v>
      </c>
      <c r="D15" s="137" t="s">
        <v>166</v>
      </c>
      <c r="E15" s="413" t="s">
        <v>277</v>
      </c>
      <c r="F15" s="102" t="s">
        <v>5</v>
      </c>
      <c r="G15" s="266">
        <f>'波及効果（総括表）'!$K14*'5-3 雇用表 統合中分類・県内生産額 労働力投入係数'!P12</f>
        <v>0</v>
      </c>
      <c r="H15" s="266">
        <f>'波及効果（総括表）'!$K14*'5-3 雇用表 統合中分類・県内生産額 労働力投入係数'!Q12</f>
        <v>0</v>
      </c>
      <c r="I15" s="266">
        <f>'波及効果（総括表）'!$K14*'5-3 雇用表 統合中分類・県内生産額 労働力投入係数'!R12</f>
        <v>0</v>
      </c>
      <c r="J15" s="266">
        <f>'波及効果（総括表）'!$K14*'5-3 雇用表 統合中分類・県内生産額 労働力投入係数'!S12</f>
        <v>0</v>
      </c>
      <c r="K15" s="266">
        <f>'波及効果（総括表）'!$K14*'5-3 雇用表 統合中分類・県内生産額 労働力投入係数'!T12</f>
        <v>0</v>
      </c>
      <c r="L15" s="266">
        <f>'波及効果（総括表）'!$K14*'5-3 雇用表 統合中分類・県内生産額 労働力投入係数'!U12</f>
        <v>0</v>
      </c>
      <c r="M15" s="266">
        <f>'波及効果（総括表）'!$K14*'5-3 雇用表 統合中分類・県内生産額 労働力投入係数'!V12</f>
        <v>0</v>
      </c>
      <c r="N15" s="266">
        <f>'波及効果（総括表）'!$K14*'5-3 雇用表 統合中分類・県内生産額 労働力投入係数'!W12</f>
        <v>0</v>
      </c>
      <c r="O15" s="266">
        <f>'波及効果（総括表）'!$O14*'5-3 雇用表 統合中分類・県内生産額 労働力投入係数'!P12</f>
        <v>0</v>
      </c>
      <c r="P15" s="266">
        <f>'波及効果（総括表）'!$O14*'5-3 雇用表 統合中分類・県内生産額 労働力投入係数'!Q12</f>
        <v>0</v>
      </c>
      <c r="Q15" s="266">
        <f>'波及効果（総括表）'!$O14*'5-3 雇用表 統合中分類・県内生産額 労働力投入係数'!R12</f>
        <v>0</v>
      </c>
      <c r="R15" s="266">
        <f>'波及効果（総括表）'!$O14*'5-3 雇用表 統合中分類・県内生産額 労働力投入係数'!S12</f>
        <v>0</v>
      </c>
      <c r="S15" s="266">
        <f>'波及効果（総括表）'!$O14*'5-3 雇用表 統合中分類・県内生産額 労働力投入係数'!T12</f>
        <v>0</v>
      </c>
      <c r="T15" s="266">
        <f>'波及効果（総括表）'!$O14*'5-3 雇用表 統合中分類・県内生産額 労働力投入係数'!U12</f>
        <v>0</v>
      </c>
      <c r="U15" s="266">
        <f>'波及効果（総括表）'!$O14*'5-3 雇用表 統合中分類・県内生産額 労働力投入係数'!V12</f>
        <v>0</v>
      </c>
      <c r="V15" s="266">
        <f>'波及効果（総括表）'!$O14*'5-3 雇用表 統合中分類・県内生産額 労働力投入係数'!W12</f>
        <v>0</v>
      </c>
      <c r="W15" s="266">
        <f>'波及効果（総括表）'!$S14*'5-3 雇用表 統合中分類・県内生産額 労働力投入係数'!P12</f>
        <v>0</v>
      </c>
      <c r="X15" s="266">
        <f>'波及効果（総括表）'!$S14*'5-3 雇用表 統合中分類・県内生産額 労働力投入係数'!Q12</f>
        <v>0</v>
      </c>
      <c r="Y15" s="266">
        <f>'波及効果（総括表）'!$S14*'5-3 雇用表 統合中分類・県内生産額 労働力投入係数'!R12</f>
        <v>0</v>
      </c>
      <c r="Z15" s="266">
        <f>'波及効果（総括表）'!$S14*'5-3 雇用表 統合中分類・県内生産額 労働力投入係数'!S12</f>
        <v>0</v>
      </c>
      <c r="AA15" s="266">
        <f>'波及効果（総括表）'!$S14*'5-3 雇用表 統合中分類・県内生産額 労働力投入係数'!T12</f>
        <v>0</v>
      </c>
      <c r="AB15" s="266">
        <f>'波及効果（総括表）'!$S14*'5-3 雇用表 統合中分類・県内生産額 労働力投入係数'!U12</f>
        <v>0</v>
      </c>
      <c r="AC15" s="266">
        <f>'波及効果（総括表）'!$S14*'5-3 雇用表 統合中分類・県内生産額 労働力投入係数'!V12</f>
        <v>0</v>
      </c>
      <c r="AD15" s="266">
        <f>'波及効果（総括表）'!$S14*'5-3 雇用表 統合中分類・県内生産額 労働力投入係数'!W12</f>
        <v>0</v>
      </c>
      <c r="AE15" s="266">
        <f>'波及効果（総括表）'!$AA14*'5-3 雇用表 統合中分類・県内生産額 労働力投入係数'!P12</f>
        <v>0</v>
      </c>
      <c r="AF15" s="266">
        <f>'波及効果（総括表）'!$AA14*'5-3 雇用表 統合中分類・県内生産額 労働力投入係数'!Q12</f>
        <v>0</v>
      </c>
      <c r="AG15" s="266">
        <f>'波及効果（総括表）'!$AA14*'5-3 雇用表 統合中分類・県内生産額 労働力投入係数'!R12</f>
        <v>0</v>
      </c>
      <c r="AH15" s="266">
        <f>'波及効果（総括表）'!$AA14*'5-3 雇用表 統合中分類・県内生産額 労働力投入係数'!S12</f>
        <v>0</v>
      </c>
      <c r="AI15" s="266">
        <f>'波及効果（総括表）'!$AA14*'5-3 雇用表 統合中分類・県内生産額 労働力投入係数'!T12</f>
        <v>0</v>
      </c>
      <c r="AJ15" s="266">
        <f>'波及効果（総括表）'!$AA14*'5-3 雇用表 統合中分類・県内生産額 労働力投入係数'!U12</f>
        <v>0</v>
      </c>
      <c r="AK15" s="266">
        <f>'波及効果（総括表）'!$AA14*'5-3 雇用表 統合中分類・県内生産額 労働力投入係数'!V12</f>
        <v>0</v>
      </c>
      <c r="AL15" s="266">
        <f>'波及効果（総括表）'!$AA14*'5-3 雇用表 統合中分類・県内生産額 労働力投入係数'!W12</f>
        <v>0</v>
      </c>
      <c r="AM15" s="266">
        <f>'波及効果（総括表）'!$AE14*'5-3 雇用表 統合中分類・県内生産額 労働力投入係数'!P12</f>
        <v>0</v>
      </c>
      <c r="AN15" s="266">
        <f>'波及効果（総括表）'!$AE14*'5-3 雇用表 統合中分類・県内生産額 労働力投入係数'!Q12</f>
        <v>0</v>
      </c>
      <c r="AO15" s="266">
        <f>'波及効果（総括表）'!$AE14*'5-3 雇用表 統合中分類・県内生産額 労働力投入係数'!R12</f>
        <v>0</v>
      </c>
      <c r="AP15" s="266">
        <f>'波及効果（総括表）'!$AE14*'5-3 雇用表 統合中分類・県内生産額 労働力投入係数'!S12</f>
        <v>0</v>
      </c>
      <c r="AQ15" s="266">
        <f>'波及効果（総括表）'!$AE14*'5-3 雇用表 統合中分類・県内生産額 労働力投入係数'!T12</f>
        <v>0</v>
      </c>
      <c r="AR15" s="266">
        <f>'波及効果（総括表）'!$AE14*'5-3 雇用表 統合中分類・県内生産額 労働力投入係数'!U12</f>
        <v>0</v>
      </c>
      <c r="AS15" s="266">
        <f>'波及効果（総括表）'!$AE14*'5-3 雇用表 統合中分類・県内生産額 労働力投入係数'!V12</f>
        <v>0</v>
      </c>
      <c r="AT15" s="266">
        <f>'波及効果（総括表）'!$AE14*'5-3 雇用表 統合中分類・県内生産額 労働力投入係数'!W12</f>
        <v>0</v>
      </c>
    </row>
    <row r="16" spans="1:46" s="81" customFormat="1">
      <c r="A16" s="412" t="s">
        <v>426</v>
      </c>
      <c r="B16" s="137" t="s">
        <v>166</v>
      </c>
      <c r="C16" s="412" t="s">
        <v>427</v>
      </c>
      <c r="D16" s="137" t="s">
        <v>166</v>
      </c>
      <c r="E16" s="413" t="s">
        <v>278</v>
      </c>
      <c r="F16" s="102" t="s">
        <v>640</v>
      </c>
      <c r="G16" s="266">
        <f>'波及効果（総括表）'!$K15*'5-3 雇用表 統合中分類・県内生産額 労働力投入係数'!P13</f>
        <v>0</v>
      </c>
      <c r="H16" s="266">
        <f>'波及効果（総括表）'!$K15*'5-3 雇用表 統合中分類・県内生産額 労働力投入係数'!Q13</f>
        <v>0</v>
      </c>
      <c r="I16" s="266">
        <f>'波及効果（総括表）'!$K15*'5-3 雇用表 統合中分類・県内生産額 労働力投入係数'!R13</f>
        <v>0</v>
      </c>
      <c r="J16" s="266">
        <f>'波及効果（総括表）'!$K15*'5-3 雇用表 統合中分類・県内生産額 労働力投入係数'!S13</f>
        <v>0</v>
      </c>
      <c r="K16" s="266">
        <f>'波及効果（総括表）'!$K15*'5-3 雇用表 統合中分類・県内生産額 労働力投入係数'!T13</f>
        <v>0</v>
      </c>
      <c r="L16" s="266">
        <f>'波及効果（総括表）'!$K15*'5-3 雇用表 統合中分類・県内生産額 労働力投入係数'!U13</f>
        <v>0</v>
      </c>
      <c r="M16" s="266">
        <f>'波及効果（総括表）'!$K15*'5-3 雇用表 統合中分類・県内生産額 労働力投入係数'!V13</f>
        <v>0</v>
      </c>
      <c r="N16" s="266">
        <f>'波及効果（総括表）'!$K15*'5-3 雇用表 統合中分類・県内生産額 労働力投入係数'!W13</f>
        <v>0</v>
      </c>
      <c r="O16" s="266">
        <f>'波及効果（総括表）'!$O15*'5-3 雇用表 統合中分類・県内生産額 労働力投入係数'!P13</f>
        <v>0</v>
      </c>
      <c r="P16" s="266">
        <f>'波及効果（総括表）'!$O15*'5-3 雇用表 統合中分類・県内生産額 労働力投入係数'!Q13</f>
        <v>0</v>
      </c>
      <c r="Q16" s="266">
        <f>'波及効果（総括表）'!$O15*'5-3 雇用表 統合中分類・県内生産額 労働力投入係数'!R13</f>
        <v>0</v>
      </c>
      <c r="R16" s="266">
        <f>'波及効果（総括表）'!$O15*'5-3 雇用表 統合中分類・県内生産額 労働力投入係数'!S13</f>
        <v>0</v>
      </c>
      <c r="S16" s="266">
        <f>'波及効果（総括表）'!$O15*'5-3 雇用表 統合中分類・県内生産額 労働力投入係数'!T13</f>
        <v>0</v>
      </c>
      <c r="T16" s="266">
        <f>'波及効果（総括表）'!$O15*'5-3 雇用表 統合中分類・県内生産額 労働力投入係数'!U13</f>
        <v>0</v>
      </c>
      <c r="U16" s="266">
        <f>'波及効果（総括表）'!$O15*'5-3 雇用表 統合中分類・県内生産額 労働力投入係数'!V13</f>
        <v>0</v>
      </c>
      <c r="V16" s="266">
        <f>'波及効果（総括表）'!$O15*'5-3 雇用表 統合中分類・県内生産額 労働力投入係数'!W13</f>
        <v>0</v>
      </c>
      <c r="W16" s="266">
        <f>'波及効果（総括表）'!$S15*'5-3 雇用表 統合中分類・県内生産額 労働力投入係数'!P13</f>
        <v>0</v>
      </c>
      <c r="X16" s="266">
        <f>'波及効果（総括表）'!$S15*'5-3 雇用表 統合中分類・県内生産額 労働力投入係数'!Q13</f>
        <v>0</v>
      </c>
      <c r="Y16" s="266">
        <f>'波及効果（総括表）'!$S15*'5-3 雇用表 統合中分類・県内生産額 労働力投入係数'!R13</f>
        <v>0</v>
      </c>
      <c r="Z16" s="266">
        <f>'波及効果（総括表）'!$S15*'5-3 雇用表 統合中分類・県内生産額 労働力投入係数'!S13</f>
        <v>0</v>
      </c>
      <c r="AA16" s="266">
        <f>'波及効果（総括表）'!$S15*'5-3 雇用表 統合中分類・県内生産額 労働力投入係数'!T13</f>
        <v>0</v>
      </c>
      <c r="AB16" s="266">
        <f>'波及効果（総括表）'!$S15*'5-3 雇用表 統合中分類・県内生産額 労働力投入係数'!U13</f>
        <v>0</v>
      </c>
      <c r="AC16" s="266">
        <f>'波及効果（総括表）'!$S15*'5-3 雇用表 統合中分類・県内生産額 労働力投入係数'!V13</f>
        <v>0</v>
      </c>
      <c r="AD16" s="266">
        <f>'波及効果（総括表）'!$S15*'5-3 雇用表 統合中分類・県内生産額 労働力投入係数'!W13</f>
        <v>0</v>
      </c>
      <c r="AE16" s="266">
        <f>'波及効果（総括表）'!$AA15*'5-3 雇用表 統合中分類・県内生産額 労働力投入係数'!P13</f>
        <v>0</v>
      </c>
      <c r="AF16" s="266">
        <f>'波及効果（総括表）'!$AA15*'5-3 雇用表 統合中分類・県内生産額 労働力投入係数'!Q13</f>
        <v>0</v>
      </c>
      <c r="AG16" s="266">
        <f>'波及効果（総括表）'!$AA15*'5-3 雇用表 統合中分類・県内生産額 労働力投入係数'!R13</f>
        <v>0</v>
      </c>
      <c r="AH16" s="266">
        <f>'波及効果（総括表）'!$AA15*'5-3 雇用表 統合中分類・県内生産額 労働力投入係数'!S13</f>
        <v>0</v>
      </c>
      <c r="AI16" s="266">
        <f>'波及効果（総括表）'!$AA15*'5-3 雇用表 統合中分類・県内生産額 労働力投入係数'!T13</f>
        <v>0</v>
      </c>
      <c r="AJ16" s="266">
        <f>'波及効果（総括表）'!$AA15*'5-3 雇用表 統合中分類・県内生産額 労働力投入係数'!U13</f>
        <v>0</v>
      </c>
      <c r="AK16" s="266">
        <f>'波及効果（総括表）'!$AA15*'5-3 雇用表 統合中分類・県内生産額 労働力投入係数'!V13</f>
        <v>0</v>
      </c>
      <c r="AL16" s="266">
        <f>'波及効果（総括表）'!$AA15*'5-3 雇用表 統合中分類・県内生産額 労働力投入係数'!W13</f>
        <v>0</v>
      </c>
      <c r="AM16" s="266">
        <f>'波及効果（総括表）'!$AE15*'5-3 雇用表 統合中分類・県内生産額 労働力投入係数'!P13</f>
        <v>0</v>
      </c>
      <c r="AN16" s="266">
        <f>'波及効果（総括表）'!$AE15*'5-3 雇用表 統合中分類・県内生産額 労働力投入係数'!Q13</f>
        <v>0</v>
      </c>
      <c r="AO16" s="266">
        <f>'波及効果（総括表）'!$AE15*'5-3 雇用表 統合中分類・県内生産額 労働力投入係数'!R13</f>
        <v>0</v>
      </c>
      <c r="AP16" s="266">
        <f>'波及効果（総括表）'!$AE15*'5-3 雇用表 統合中分類・県内生産額 労働力投入係数'!S13</f>
        <v>0</v>
      </c>
      <c r="AQ16" s="266">
        <f>'波及効果（総括表）'!$AE15*'5-3 雇用表 統合中分類・県内生産額 労働力投入係数'!T13</f>
        <v>0</v>
      </c>
      <c r="AR16" s="266">
        <f>'波及効果（総括表）'!$AE15*'5-3 雇用表 統合中分類・県内生産額 労働力投入係数'!U13</f>
        <v>0</v>
      </c>
      <c r="AS16" s="266">
        <f>'波及効果（総括表）'!$AE15*'5-3 雇用表 統合中分類・県内生産額 労働力投入係数'!V13</f>
        <v>0</v>
      </c>
      <c r="AT16" s="266">
        <f>'波及効果（総括表）'!$AE15*'5-3 雇用表 統合中分類・県内生産額 労働力投入係数'!W13</f>
        <v>0</v>
      </c>
    </row>
    <row r="17" spans="1:46" s="81" customFormat="1">
      <c r="A17" s="412" t="s">
        <v>428</v>
      </c>
      <c r="B17" s="137" t="s">
        <v>167</v>
      </c>
      <c r="C17" s="412" t="s">
        <v>429</v>
      </c>
      <c r="D17" s="137" t="s">
        <v>168</v>
      </c>
      <c r="E17" s="413" t="s">
        <v>279</v>
      </c>
      <c r="F17" s="102" t="s">
        <v>6</v>
      </c>
      <c r="G17" s="266">
        <f>'波及効果（総括表）'!$K16*'5-3 雇用表 統合中分類・県内生産額 労働力投入係数'!P14</f>
        <v>0</v>
      </c>
      <c r="H17" s="266">
        <f>'波及効果（総括表）'!$K16*'5-3 雇用表 統合中分類・県内生産額 労働力投入係数'!Q14</f>
        <v>0</v>
      </c>
      <c r="I17" s="266">
        <f>'波及効果（総括表）'!$K16*'5-3 雇用表 統合中分類・県内生産額 労働力投入係数'!R14</f>
        <v>0</v>
      </c>
      <c r="J17" s="266">
        <f>'波及効果（総括表）'!$K16*'5-3 雇用表 統合中分類・県内生産額 労働力投入係数'!S14</f>
        <v>0</v>
      </c>
      <c r="K17" s="266">
        <f>'波及効果（総括表）'!$K16*'5-3 雇用表 統合中分類・県内生産額 労働力投入係数'!T14</f>
        <v>0</v>
      </c>
      <c r="L17" s="266">
        <f>'波及効果（総括表）'!$K16*'5-3 雇用表 統合中分類・県内生産額 労働力投入係数'!U14</f>
        <v>0</v>
      </c>
      <c r="M17" s="266">
        <f>'波及効果（総括表）'!$K16*'5-3 雇用表 統合中分類・県内生産額 労働力投入係数'!V14</f>
        <v>0</v>
      </c>
      <c r="N17" s="266">
        <f>'波及効果（総括表）'!$K16*'5-3 雇用表 統合中分類・県内生産額 労働力投入係数'!W14</f>
        <v>0</v>
      </c>
      <c r="O17" s="266">
        <f>'波及効果（総括表）'!$O16*'5-3 雇用表 統合中分類・県内生産額 労働力投入係数'!P14</f>
        <v>0</v>
      </c>
      <c r="P17" s="266">
        <f>'波及効果（総括表）'!$O16*'5-3 雇用表 統合中分類・県内生産額 労働力投入係数'!Q14</f>
        <v>0</v>
      </c>
      <c r="Q17" s="266">
        <f>'波及効果（総括表）'!$O16*'5-3 雇用表 統合中分類・県内生産額 労働力投入係数'!R14</f>
        <v>0</v>
      </c>
      <c r="R17" s="266">
        <f>'波及効果（総括表）'!$O16*'5-3 雇用表 統合中分類・県内生産額 労働力投入係数'!S14</f>
        <v>0</v>
      </c>
      <c r="S17" s="266">
        <f>'波及効果（総括表）'!$O16*'5-3 雇用表 統合中分類・県内生産額 労働力投入係数'!T14</f>
        <v>0</v>
      </c>
      <c r="T17" s="266">
        <f>'波及効果（総括表）'!$O16*'5-3 雇用表 統合中分類・県内生産額 労働力投入係数'!U14</f>
        <v>0</v>
      </c>
      <c r="U17" s="266">
        <f>'波及効果（総括表）'!$O16*'5-3 雇用表 統合中分類・県内生産額 労働力投入係数'!V14</f>
        <v>0</v>
      </c>
      <c r="V17" s="266">
        <f>'波及効果（総括表）'!$O16*'5-3 雇用表 統合中分類・県内生産額 労働力投入係数'!W14</f>
        <v>0</v>
      </c>
      <c r="W17" s="266">
        <f>'波及効果（総括表）'!$S16*'5-3 雇用表 統合中分類・県内生産額 労働力投入係数'!P14</f>
        <v>0</v>
      </c>
      <c r="X17" s="266">
        <f>'波及効果（総括表）'!$S16*'5-3 雇用表 統合中分類・県内生産額 労働力投入係数'!Q14</f>
        <v>0</v>
      </c>
      <c r="Y17" s="266">
        <f>'波及効果（総括表）'!$S16*'5-3 雇用表 統合中分類・県内生産額 労働力投入係数'!R14</f>
        <v>0</v>
      </c>
      <c r="Z17" s="266">
        <f>'波及効果（総括表）'!$S16*'5-3 雇用表 統合中分類・県内生産額 労働力投入係数'!S14</f>
        <v>0</v>
      </c>
      <c r="AA17" s="266">
        <f>'波及効果（総括表）'!$S16*'5-3 雇用表 統合中分類・県内生産額 労働力投入係数'!T14</f>
        <v>0</v>
      </c>
      <c r="AB17" s="266">
        <f>'波及効果（総括表）'!$S16*'5-3 雇用表 統合中分類・県内生産額 労働力投入係数'!U14</f>
        <v>0</v>
      </c>
      <c r="AC17" s="266">
        <f>'波及効果（総括表）'!$S16*'5-3 雇用表 統合中分類・県内生産額 労働力投入係数'!V14</f>
        <v>0</v>
      </c>
      <c r="AD17" s="266">
        <f>'波及効果（総括表）'!$S16*'5-3 雇用表 統合中分類・県内生産額 労働力投入係数'!W14</f>
        <v>0</v>
      </c>
      <c r="AE17" s="266">
        <f>'波及効果（総括表）'!$AA16*'5-3 雇用表 統合中分類・県内生産額 労働力投入係数'!P14</f>
        <v>0</v>
      </c>
      <c r="AF17" s="266">
        <f>'波及効果（総括表）'!$AA16*'5-3 雇用表 統合中分類・県内生産額 労働力投入係数'!Q14</f>
        <v>0</v>
      </c>
      <c r="AG17" s="266">
        <f>'波及効果（総括表）'!$AA16*'5-3 雇用表 統合中分類・県内生産額 労働力投入係数'!R14</f>
        <v>0</v>
      </c>
      <c r="AH17" s="266">
        <f>'波及効果（総括表）'!$AA16*'5-3 雇用表 統合中分類・県内生産額 労働力投入係数'!S14</f>
        <v>0</v>
      </c>
      <c r="AI17" s="266">
        <f>'波及効果（総括表）'!$AA16*'5-3 雇用表 統合中分類・県内生産額 労働力投入係数'!T14</f>
        <v>0</v>
      </c>
      <c r="AJ17" s="266">
        <f>'波及効果（総括表）'!$AA16*'5-3 雇用表 統合中分類・県内生産額 労働力投入係数'!U14</f>
        <v>0</v>
      </c>
      <c r="AK17" s="266">
        <f>'波及効果（総括表）'!$AA16*'5-3 雇用表 統合中分類・県内生産額 労働力投入係数'!V14</f>
        <v>0</v>
      </c>
      <c r="AL17" s="266">
        <f>'波及効果（総括表）'!$AA16*'5-3 雇用表 統合中分類・県内生産額 労働力投入係数'!W14</f>
        <v>0</v>
      </c>
      <c r="AM17" s="266">
        <f>'波及効果（総括表）'!$AE16*'5-3 雇用表 統合中分類・県内生産額 労働力投入係数'!P14</f>
        <v>0</v>
      </c>
      <c r="AN17" s="266">
        <f>'波及効果（総括表）'!$AE16*'5-3 雇用表 統合中分類・県内生産額 労働力投入係数'!Q14</f>
        <v>0</v>
      </c>
      <c r="AO17" s="266">
        <f>'波及効果（総括表）'!$AE16*'5-3 雇用表 統合中分類・県内生産額 労働力投入係数'!R14</f>
        <v>0</v>
      </c>
      <c r="AP17" s="266">
        <f>'波及効果（総括表）'!$AE16*'5-3 雇用表 統合中分類・県内生産額 労働力投入係数'!S14</f>
        <v>0</v>
      </c>
      <c r="AQ17" s="266">
        <f>'波及効果（総括表）'!$AE16*'5-3 雇用表 統合中分類・県内生産額 労働力投入係数'!T14</f>
        <v>0</v>
      </c>
      <c r="AR17" s="266">
        <f>'波及効果（総括表）'!$AE16*'5-3 雇用表 統合中分類・県内生産額 労働力投入係数'!U14</f>
        <v>0</v>
      </c>
      <c r="AS17" s="266">
        <f>'波及効果（総括表）'!$AE16*'5-3 雇用表 統合中分類・県内生産額 労働力投入係数'!V14</f>
        <v>0</v>
      </c>
      <c r="AT17" s="266">
        <f>'波及効果（総括表）'!$AE16*'5-3 雇用表 統合中分類・県内生産額 労働力投入係数'!W14</f>
        <v>0</v>
      </c>
    </row>
    <row r="18" spans="1:46" s="81" customFormat="1">
      <c r="A18" s="412" t="s">
        <v>428</v>
      </c>
      <c r="B18" s="137" t="s">
        <v>167</v>
      </c>
      <c r="C18" s="412" t="s">
        <v>429</v>
      </c>
      <c r="D18" s="137" t="s">
        <v>168</v>
      </c>
      <c r="E18" s="413" t="s">
        <v>280</v>
      </c>
      <c r="F18" s="102" t="s">
        <v>7</v>
      </c>
      <c r="G18" s="266">
        <f>'波及効果（総括表）'!$K17*'5-3 雇用表 統合中分類・県内生産額 労働力投入係数'!P15</f>
        <v>0</v>
      </c>
      <c r="H18" s="266">
        <f>'波及効果（総括表）'!$K17*'5-3 雇用表 統合中分類・県内生産額 労働力投入係数'!Q15</f>
        <v>0</v>
      </c>
      <c r="I18" s="266">
        <f>'波及効果（総括表）'!$K17*'5-3 雇用表 統合中分類・県内生産額 労働力投入係数'!R15</f>
        <v>0</v>
      </c>
      <c r="J18" s="266">
        <f>'波及効果（総括表）'!$K17*'5-3 雇用表 統合中分類・県内生産額 労働力投入係数'!S15</f>
        <v>0</v>
      </c>
      <c r="K18" s="266">
        <f>'波及効果（総括表）'!$K17*'5-3 雇用表 統合中分類・県内生産額 労働力投入係数'!T15</f>
        <v>0</v>
      </c>
      <c r="L18" s="266">
        <f>'波及効果（総括表）'!$K17*'5-3 雇用表 統合中分類・県内生産額 労働力投入係数'!U15</f>
        <v>0</v>
      </c>
      <c r="M18" s="266">
        <f>'波及効果（総括表）'!$K17*'5-3 雇用表 統合中分類・県内生産額 労働力投入係数'!V15</f>
        <v>0</v>
      </c>
      <c r="N18" s="266">
        <f>'波及効果（総括表）'!$K17*'5-3 雇用表 統合中分類・県内生産額 労働力投入係数'!W15</f>
        <v>0</v>
      </c>
      <c r="O18" s="266">
        <f>'波及効果（総括表）'!$O17*'5-3 雇用表 統合中分類・県内生産額 労働力投入係数'!P15</f>
        <v>0</v>
      </c>
      <c r="P18" s="266">
        <f>'波及効果（総括表）'!$O17*'5-3 雇用表 統合中分類・県内生産額 労働力投入係数'!Q15</f>
        <v>0</v>
      </c>
      <c r="Q18" s="266">
        <f>'波及効果（総括表）'!$O17*'5-3 雇用表 統合中分類・県内生産額 労働力投入係数'!R15</f>
        <v>0</v>
      </c>
      <c r="R18" s="266">
        <f>'波及効果（総括表）'!$O17*'5-3 雇用表 統合中分類・県内生産額 労働力投入係数'!S15</f>
        <v>0</v>
      </c>
      <c r="S18" s="266">
        <f>'波及効果（総括表）'!$O17*'5-3 雇用表 統合中分類・県内生産額 労働力投入係数'!T15</f>
        <v>0</v>
      </c>
      <c r="T18" s="266">
        <f>'波及効果（総括表）'!$O17*'5-3 雇用表 統合中分類・県内生産額 労働力投入係数'!U15</f>
        <v>0</v>
      </c>
      <c r="U18" s="266">
        <f>'波及効果（総括表）'!$O17*'5-3 雇用表 統合中分類・県内生産額 労働力投入係数'!V15</f>
        <v>0</v>
      </c>
      <c r="V18" s="266">
        <f>'波及効果（総括表）'!$O17*'5-3 雇用表 統合中分類・県内生産額 労働力投入係数'!W15</f>
        <v>0</v>
      </c>
      <c r="W18" s="266">
        <f>'波及効果（総括表）'!$S17*'5-3 雇用表 統合中分類・県内生産額 労働力投入係数'!P15</f>
        <v>0</v>
      </c>
      <c r="X18" s="266">
        <f>'波及効果（総括表）'!$S17*'5-3 雇用表 統合中分類・県内生産額 労働力投入係数'!Q15</f>
        <v>0</v>
      </c>
      <c r="Y18" s="266">
        <f>'波及効果（総括表）'!$S17*'5-3 雇用表 統合中分類・県内生産額 労働力投入係数'!R15</f>
        <v>0</v>
      </c>
      <c r="Z18" s="266">
        <f>'波及効果（総括表）'!$S17*'5-3 雇用表 統合中分類・県内生産額 労働力投入係数'!S15</f>
        <v>0</v>
      </c>
      <c r="AA18" s="266">
        <f>'波及効果（総括表）'!$S17*'5-3 雇用表 統合中分類・県内生産額 労働力投入係数'!T15</f>
        <v>0</v>
      </c>
      <c r="AB18" s="266">
        <f>'波及効果（総括表）'!$S17*'5-3 雇用表 統合中分類・県内生産額 労働力投入係数'!U15</f>
        <v>0</v>
      </c>
      <c r="AC18" s="266">
        <f>'波及効果（総括表）'!$S17*'5-3 雇用表 統合中分類・県内生産額 労働力投入係数'!V15</f>
        <v>0</v>
      </c>
      <c r="AD18" s="266">
        <f>'波及効果（総括表）'!$S17*'5-3 雇用表 統合中分類・県内生産額 労働力投入係数'!W15</f>
        <v>0</v>
      </c>
      <c r="AE18" s="266">
        <f>'波及効果（総括表）'!$AA17*'5-3 雇用表 統合中分類・県内生産額 労働力投入係数'!P15</f>
        <v>0</v>
      </c>
      <c r="AF18" s="266">
        <f>'波及効果（総括表）'!$AA17*'5-3 雇用表 統合中分類・県内生産額 労働力投入係数'!Q15</f>
        <v>0</v>
      </c>
      <c r="AG18" s="266">
        <f>'波及効果（総括表）'!$AA17*'5-3 雇用表 統合中分類・県内生産額 労働力投入係数'!R15</f>
        <v>0</v>
      </c>
      <c r="AH18" s="266">
        <f>'波及効果（総括表）'!$AA17*'5-3 雇用表 統合中分類・県内生産額 労働力投入係数'!S15</f>
        <v>0</v>
      </c>
      <c r="AI18" s="266">
        <f>'波及効果（総括表）'!$AA17*'5-3 雇用表 統合中分類・県内生産額 労働力投入係数'!T15</f>
        <v>0</v>
      </c>
      <c r="AJ18" s="266">
        <f>'波及効果（総括表）'!$AA17*'5-3 雇用表 統合中分類・県内生産額 労働力投入係数'!U15</f>
        <v>0</v>
      </c>
      <c r="AK18" s="266">
        <f>'波及効果（総括表）'!$AA17*'5-3 雇用表 統合中分類・県内生産額 労働力投入係数'!V15</f>
        <v>0</v>
      </c>
      <c r="AL18" s="266">
        <f>'波及効果（総括表）'!$AA17*'5-3 雇用表 統合中分類・県内生産額 労働力投入係数'!W15</f>
        <v>0</v>
      </c>
      <c r="AM18" s="266">
        <f>'波及効果（総括表）'!$AE17*'5-3 雇用表 統合中分類・県内生産額 労働力投入係数'!P15</f>
        <v>0</v>
      </c>
      <c r="AN18" s="266">
        <f>'波及効果（総括表）'!$AE17*'5-3 雇用表 統合中分類・県内生産額 労働力投入係数'!Q15</f>
        <v>0</v>
      </c>
      <c r="AO18" s="266">
        <f>'波及効果（総括表）'!$AE17*'5-3 雇用表 統合中分類・県内生産額 労働力投入係数'!R15</f>
        <v>0</v>
      </c>
      <c r="AP18" s="266">
        <f>'波及効果（総括表）'!$AE17*'5-3 雇用表 統合中分類・県内生産額 労働力投入係数'!S15</f>
        <v>0</v>
      </c>
      <c r="AQ18" s="266">
        <f>'波及効果（総括表）'!$AE17*'5-3 雇用表 統合中分類・県内生産額 労働力投入係数'!T15</f>
        <v>0</v>
      </c>
      <c r="AR18" s="266">
        <f>'波及効果（総括表）'!$AE17*'5-3 雇用表 統合中分類・県内生産額 労働力投入係数'!U15</f>
        <v>0</v>
      </c>
      <c r="AS18" s="266">
        <f>'波及効果（総括表）'!$AE17*'5-3 雇用表 統合中分類・県内生産額 労働力投入係数'!V15</f>
        <v>0</v>
      </c>
      <c r="AT18" s="266">
        <f>'波及効果（総括表）'!$AE17*'5-3 雇用表 統合中分類・県内生産額 労働力投入係数'!W15</f>
        <v>0</v>
      </c>
    </row>
    <row r="19" spans="1:46" s="81" customFormat="1">
      <c r="A19" s="414" t="s">
        <v>428</v>
      </c>
      <c r="B19" s="373" t="s">
        <v>167</v>
      </c>
      <c r="C19" s="414" t="s">
        <v>429</v>
      </c>
      <c r="D19" s="373" t="s">
        <v>168</v>
      </c>
      <c r="E19" s="415" t="s">
        <v>281</v>
      </c>
      <c r="F19" s="374" t="s">
        <v>391</v>
      </c>
      <c r="G19" s="267">
        <f>'波及効果（総括表）'!$K18*'5-3 雇用表 統合中分類・県内生産額 労働力投入係数'!P16</f>
        <v>0</v>
      </c>
      <c r="H19" s="267">
        <f>'波及効果（総括表）'!$K18*'5-3 雇用表 統合中分類・県内生産額 労働力投入係数'!Q16</f>
        <v>0</v>
      </c>
      <c r="I19" s="267">
        <f>'波及効果（総括表）'!$K18*'5-3 雇用表 統合中分類・県内生産額 労働力投入係数'!R16</f>
        <v>0</v>
      </c>
      <c r="J19" s="267">
        <f>'波及効果（総括表）'!$K18*'5-3 雇用表 統合中分類・県内生産額 労働力投入係数'!S16</f>
        <v>0</v>
      </c>
      <c r="K19" s="267">
        <f>'波及効果（総括表）'!$K18*'5-3 雇用表 統合中分類・県内生産額 労働力投入係数'!T16</f>
        <v>0</v>
      </c>
      <c r="L19" s="267">
        <f>'波及効果（総括表）'!$K18*'5-3 雇用表 統合中分類・県内生産額 労働力投入係数'!U16</f>
        <v>0</v>
      </c>
      <c r="M19" s="267">
        <f>'波及効果（総括表）'!$K18*'5-3 雇用表 統合中分類・県内生産額 労働力投入係数'!V16</f>
        <v>0</v>
      </c>
      <c r="N19" s="267">
        <f>'波及効果（総括表）'!$K18*'5-3 雇用表 統合中分類・県内生産額 労働力投入係数'!W16</f>
        <v>0</v>
      </c>
      <c r="O19" s="267">
        <f>'波及効果（総括表）'!$O18*'5-3 雇用表 統合中分類・県内生産額 労働力投入係数'!P16</f>
        <v>0</v>
      </c>
      <c r="P19" s="267">
        <f>'波及効果（総括表）'!$O18*'5-3 雇用表 統合中分類・県内生産額 労働力投入係数'!Q16</f>
        <v>0</v>
      </c>
      <c r="Q19" s="267">
        <f>'波及効果（総括表）'!$O18*'5-3 雇用表 統合中分類・県内生産額 労働力投入係数'!R16</f>
        <v>0</v>
      </c>
      <c r="R19" s="267">
        <f>'波及効果（総括表）'!$O18*'5-3 雇用表 統合中分類・県内生産額 労働力投入係数'!S16</f>
        <v>0</v>
      </c>
      <c r="S19" s="267">
        <f>'波及効果（総括表）'!$O18*'5-3 雇用表 統合中分類・県内生産額 労働力投入係数'!T16</f>
        <v>0</v>
      </c>
      <c r="T19" s="267">
        <f>'波及効果（総括表）'!$O18*'5-3 雇用表 統合中分類・県内生産額 労働力投入係数'!U16</f>
        <v>0</v>
      </c>
      <c r="U19" s="267">
        <f>'波及効果（総括表）'!$O18*'5-3 雇用表 統合中分類・県内生産額 労働力投入係数'!V16</f>
        <v>0</v>
      </c>
      <c r="V19" s="267">
        <f>'波及効果（総括表）'!$O18*'5-3 雇用表 統合中分類・県内生産額 労働力投入係数'!W16</f>
        <v>0</v>
      </c>
      <c r="W19" s="267">
        <f>'波及効果（総括表）'!$S18*'5-3 雇用表 統合中分類・県内生産額 労働力投入係数'!P16</f>
        <v>0</v>
      </c>
      <c r="X19" s="267">
        <f>'波及効果（総括表）'!$S18*'5-3 雇用表 統合中分類・県内生産額 労働力投入係数'!Q16</f>
        <v>0</v>
      </c>
      <c r="Y19" s="267">
        <f>'波及効果（総括表）'!$S18*'5-3 雇用表 統合中分類・県内生産額 労働力投入係数'!R16</f>
        <v>0</v>
      </c>
      <c r="Z19" s="267">
        <f>'波及効果（総括表）'!$S18*'5-3 雇用表 統合中分類・県内生産額 労働力投入係数'!S16</f>
        <v>0</v>
      </c>
      <c r="AA19" s="267">
        <f>'波及効果（総括表）'!$S18*'5-3 雇用表 統合中分類・県内生産額 労働力投入係数'!T16</f>
        <v>0</v>
      </c>
      <c r="AB19" s="267">
        <f>'波及効果（総括表）'!$S18*'5-3 雇用表 統合中分類・県内生産額 労働力投入係数'!U16</f>
        <v>0</v>
      </c>
      <c r="AC19" s="267">
        <f>'波及効果（総括表）'!$S18*'5-3 雇用表 統合中分類・県内生産額 労働力投入係数'!V16</f>
        <v>0</v>
      </c>
      <c r="AD19" s="267">
        <f>'波及効果（総括表）'!$S18*'5-3 雇用表 統合中分類・県内生産額 労働力投入係数'!W16</f>
        <v>0</v>
      </c>
      <c r="AE19" s="267">
        <f>'波及効果（総括表）'!$AA18*'5-3 雇用表 統合中分類・県内生産額 労働力投入係数'!P16</f>
        <v>0</v>
      </c>
      <c r="AF19" s="267">
        <f>'波及効果（総括表）'!$AA18*'5-3 雇用表 統合中分類・県内生産額 労働力投入係数'!Q16</f>
        <v>0</v>
      </c>
      <c r="AG19" s="267">
        <f>'波及効果（総括表）'!$AA18*'5-3 雇用表 統合中分類・県内生産額 労働力投入係数'!R16</f>
        <v>0</v>
      </c>
      <c r="AH19" s="267">
        <f>'波及効果（総括表）'!$AA18*'5-3 雇用表 統合中分類・県内生産額 労働力投入係数'!S16</f>
        <v>0</v>
      </c>
      <c r="AI19" s="267">
        <f>'波及効果（総括表）'!$AA18*'5-3 雇用表 統合中分類・県内生産額 労働力投入係数'!T16</f>
        <v>0</v>
      </c>
      <c r="AJ19" s="267">
        <f>'波及効果（総括表）'!$AA18*'5-3 雇用表 統合中分類・県内生産額 労働力投入係数'!U16</f>
        <v>0</v>
      </c>
      <c r="AK19" s="267">
        <f>'波及効果（総括表）'!$AA18*'5-3 雇用表 統合中分類・県内生産額 労働力投入係数'!V16</f>
        <v>0</v>
      </c>
      <c r="AL19" s="267">
        <f>'波及効果（総括表）'!$AA18*'5-3 雇用表 統合中分類・県内生産額 労働力投入係数'!W16</f>
        <v>0</v>
      </c>
      <c r="AM19" s="267">
        <f>'波及効果（総括表）'!$AE18*'5-3 雇用表 統合中分類・県内生産額 労働力投入係数'!P16</f>
        <v>0</v>
      </c>
      <c r="AN19" s="267">
        <f>'波及効果（総括表）'!$AE18*'5-3 雇用表 統合中分類・県内生産額 労働力投入係数'!Q16</f>
        <v>0</v>
      </c>
      <c r="AO19" s="267">
        <f>'波及効果（総括表）'!$AE18*'5-3 雇用表 統合中分類・県内生産額 労働力投入係数'!R16</f>
        <v>0</v>
      </c>
      <c r="AP19" s="267">
        <f>'波及効果（総括表）'!$AE18*'5-3 雇用表 統合中分類・県内生産額 労働力投入係数'!S16</f>
        <v>0</v>
      </c>
      <c r="AQ19" s="267">
        <f>'波及効果（総括表）'!$AE18*'5-3 雇用表 統合中分類・県内生産額 労働力投入係数'!T16</f>
        <v>0</v>
      </c>
      <c r="AR19" s="267">
        <f>'波及効果（総括表）'!$AE18*'5-3 雇用表 統合中分類・県内生産額 労働力投入係数'!U16</f>
        <v>0</v>
      </c>
      <c r="AS19" s="267">
        <f>'波及効果（総括表）'!$AE18*'5-3 雇用表 統合中分類・県内生産額 労働力投入係数'!V16</f>
        <v>0</v>
      </c>
      <c r="AT19" s="267">
        <f>'波及効果（総括表）'!$AE18*'5-3 雇用表 統合中分類・県内生産額 労働力投入係数'!W16</f>
        <v>0</v>
      </c>
    </row>
    <row r="20" spans="1:46" s="81" customFormat="1">
      <c r="A20" s="412" t="s">
        <v>428</v>
      </c>
      <c r="B20" s="137" t="s">
        <v>167</v>
      </c>
      <c r="C20" s="412" t="s">
        <v>429</v>
      </c>
      <c r="D20" s="137" t="s">
        <v>168</v>
      </c>
      <c r="E20" s="413" t="s">
        <v>282</v>
      </c>
      <c r="F20" s="102" t="s">
        <v>8</v>
      </c>
      <c r="G20" s="266">
        <f>'波及効果（総括表）'!$K19*'5-3 雇用表 統合中分類・県内生産額 労働力投入係数'!P17</f>
        <v>0</v>
      </c>
      <c r="H20" s="266">
        <f>'波及効果（総括表）'!$K19*'5-3 雇用表 統合中分類・県内生産額 労働力投入係数'!Q17</f>
        <v>0</v>
      </c>
      <c r="I20" s="266">
        <f>'波及効果（総括表）'!$K19*'5-3 雇用表 統合中分類・県内生産額 労働力投入係数'!R17</f>
        <v>0</v>
      </c>
      <c r="J20" s="266">
        <f>'波及効果（総括表）'!$K19*'5-3 雇用表 統合中分類・県内生産額 労働力投入係数'!S17</f>
        <v>0</v>
      </c>
      <c r="K20" s="266">
        <f>'波及効果（総括表）'!$K19*'5-3 雇用表 統合中分類・県内生産額 労働力投入係数'!T17</f>
        <v>0</v>
      </c>
      <c r="L20" s="266">
        <f>'波及効果（総括表）'!$K19*'5-3 雇用表 統合中分類・県内生産額 労働力投入係数'!U17</f>
        <v>0</v>
      </c>
      <c r="M20" s="266">
        <f>'波及効果（総括表）'!$K19*'5-3 雇用表 統合中分類・県内生産額 労働力投入係数'!V17</f>
        <v>0</v>
      </c>
      <c r="N20" s="266">
        <f>'波及効果（総括表）'!$K19*'5-3 雇用表 統合中分類・県内生産額 労働力投入係数'!W17</f>
        <v>0</v>
      </c>
      <c r="O20" s="266">
        <f>'波及効果（総括表）'!$O19*'5-3 雇用表 統合中分類・県内生産額 労働力投入係数'!P17</f>
        <v>0</v>
      </c>
      <c r="P20" s="266">
        <f>'波及効果（総括表）'!$O19*'5-3 雇用表 統合中分類・県内生産額 労働力投入係数'!Q17</f>
        <v>0</v>
      </c>
      <c r="Q20" s="266">
        <f>'波及効果（総括表）'!$O19*'5-3 雇用表 統合中分類・県内生産額 労働力投入係数'!R17</f>
        <v>0</v>
      </c>
      <c r="R20" s="266">
        <f>'波及効果（総括表）'!$O19*'5-3 雇用表 統合中分類・県内生産額 労働力投入係数'!S17</f>
        <v>0</v>
      </c>
      <c r="S20" s="266">
        <f>'波及効果（総括表）'!$O19*'5-3 雇用表 統合中分類・県内生産額 労働力投入係数'!T17</f>
        <v>0</v>
      </c>
      <c r="T20" s="266">
        <f>'波及効果（総括表）'!$O19*'5-3 雇用表 統合中分類・県内生産額 労働力投入係数'!U17</f>
        <v>0</v>
      </c>
      <c r="U20" s="266">
        <f>'波及効果（総括表）'!$O19*'5-3 雇用表 統合中分類・県内生産額 労働力投入係数'!V17</f>
        <v>0</v>
      </c>
      <c r="V20" s="266">
        <f>'波及効果（総括表）'!$O19*'5-3 雇用表 統合中分類・県内生産額 労働力投入係数'!W17</f>
        <v>0</v>
      </c>
      <c r="W20" s="266">
        <f>'波及効果（総括表）'!$S19*'5-3 雇用表 統合中分類・県内生産額 労働力投入係数'!P17</f>
        <v>0</v>
      </c>
      <c r="X20" s="266">
        <f>'波及効果（総括表）'!$S19*'5-3 雇用表 統合中分類・県内生産額 労働力投入係数'!Q17</f>
        <v>0</v>
      </c>
      <c r="Y20" s="266">
        <f>'波及効果（総括表）'!$S19*'5-3 雇用表 統合中分類・県内生産額 労働力投入係数'!R17</f>
        <v>0</v>
      </c>
      <c r="Z20" s="266">
        <f>'波及効果（総括表）'!$S19*'5-3 雇用表 統合中分類・県内生産額 労働力投入係数'!S17</f>
        <v>0</v>
      </c>
      <c r="AA20" s="266">
        <f>'波及効果（総括表）'!$S19*'5-3 雇用表 統合中分類・県内生産額 労働力投入係数'!T17</f>
        <v>0</v>
      </c>
      <c r="AB20" s="266">
        <f>'波及効果（総括表）'!$S19*'5-3 雇用表 統合中分類・県内生産額 労働力投入係数'!U17</f>
        <v>0</v>
      </c>
      <c r="AC20" s="266">
        <f>'波及効果（総括表）'!$S19*'5-3 雇用表 統合中分類・県内生産額 労働力投入係数'!V17</f>
        <v>0</v>
      </c>
      <c r="AD20" s="266">
        <f>'波及効果（総括表）'!$S19*'5-3 雇用表 統合中分類・県内生産額 労働力投入係数'!W17</f>
        <v>0</v>
      </c>
      <c r="AE20" s="266">
        <f>'波及効果（総括表）'!$AA19*'5-3 雇用表 統合中分類・県内生産額 労働力投入係数'!P17</f>
        <v>0</v>
      </c>
      <c r="AF20" s="266">
        <f>'波及効果（総括表）'!$AA19*'5-3 雇用表 統合中分類・県内生産額 労働力投入係数'!Q17</f>
        <v>0</v>
      </c>
      <c r="AG20" s="266">
        <f>'波及効果（総括表）'!$AA19*'5-3 雇用表 統合中分類・県内生産額 労働力投入係数'!R17</f>
        <v>0</v>
      </c>
      <c r="AH20" s="266">
        <f>'波及効果（総括表）'!$AA19*'5-3 雇用表 統合中分類・県内生産額 労働力投入係数'!S17</f>
        <v>0</v>
      </c>
      <c r="AI20" s="266">
        <f>'波及効果（総括表）'!$AA19*'5-3 雇用表 統合中分類・県内生産額 労働力投入係数'!T17</f>
        <v>0</v>
      </c>
      <c r="AJ20" s="266">
        <f>'波及効果（総括表）'!$AA19*'5-3 雇用表 統合中分類・県内生産額 労働力投入係数'!U17</f>
        <v>0</v>
      </c>
      <c r="AK20" s="266">
        <f>'波及効果（総括表）'!$AA19*'5-3 雇用表 統合中分類・県内生産額 労働力投入係数'!V17</f>
        <v>0</v>
      </c>
      <c r="AL20" s="266">
        <f>'波及効果（総括表）'!$AA19*'5-3 雇用表 統合中分類・県内生産額 労働力投入係数'!W17</f>
        <v>0</v>
      </c>
      <c r="AM20" s="266">
        <f>'波及効果（総括表）'!$AE19*'5-3 雇用表 統合中分類・県内生産額 労働力投入係数'!P17</f>
        <v>0</v>
      </c>
      <c r="AN20" s="266">
        <f>'波及効果（総括表）'!$AE19*'5-3 雇用表 統合中分類・県内生産額 労働力投入係数'!Q17</f>
        <v>0</v>
      </c>
      <c r="AO20" s="266">
        <f>'波及効果（総括表）'!$AE19*'5-3 雇用表 統合中分類・県内生産額 労働力投入係数'!R17</f>
        <v>0</v>
      </c>
      <c r="AP20" s="266">
        <f>'波及効果（総括表）'!$AE19*'5-3 雇用表 統合中分類・県内生産額 労働力投入係数'!S17</f>
        <v>0</v>
      </c>
      <c r="AQ20" s="266">
        <f>'波及効果（総括表）'!$AE19*'5-3 雇用表 統合中分類・県内生産額 労働力投入係数'!T17</f>
        <v>0</v>
      </c>
      <c r="AR20" s="266">
        <f>'波及効果（総括表）'!$AE19*'5-3 雇用表 統合中分類・県内生産額 労働力投入係数'!U17</f>
        <v>0</v>
      </c>
      <c r="AS20" s="266">
        <f>'波及効果（総括表）'!$AE19*'5-3 雇用表 統合中分類・県内生産額 労働力投入係数'!V17</f>
        <v>0</v>
      </c>
      <c r="AT20" s="266">
        <f>'波及効果（総括表）'!$AE19*'5-3 雇用表 統合中分類・県内生産額 労働力投入係数'!W17</f>
        <v>0</v>
      </c>
    </row>
    <row r="21" spans="1:46" s="81" customFormat="1">
      <c r="A21" s="412" t="s">
        <v>428</v>
      </c>
      <c r="B21" s="137" t="s">
        <v>167</v>
      </c>
      <c r="C21" s="412" t="s">
        <v>430</v>
      </c>
      <c r="D21" s="137" t="s">
        <v>169</v>
      </c>
      <c r="E21" s="413" t="s">
        <v>283</v>
      </c>
      <c r="F21" s="102" t="s">
        <v>9</v>
      </c>
      <c r="G21" s="266">
        <f>'波及効果（総括表）'!$K20*'5-3 雇用表 統合中分類・県内生産額 労働力投入係数'!P18</f>
        <v>0</v>
      </c>
      <c r="H21" s="266">
        <f>'波及効果（総括表）'!$K20*'5-3 雇用表 統合中分類・県内生産額 労働力投入係数'!Q18</f>
        <v>0</v>
      </c>
      <c r="I21" s="266">
        <f>'波及効果（総括表）'!$K20*'5-3 雇用表 統合中分類・県内生産額 労働力投入係数'!R18</f>
        <v>0</v>
      </c>
      <c r="J21" s="266">
        <f>'波及効果（総括表）'!$K20*'5-3 雇用表 統合中分類・県内生産額 労働力投入係数'!S18</f>
        <v>0</v>
      </c>
      <c r="K21" s="266">
        <f>'波及効果（総括表）'!$K20*'5-3 雇用表 統合中分類・県内生産額 労働力投入係数'!T18</f>
        <v>0</v>
      </c>
      <c r="L21" s="266">
        <f>'波及効果（総括表）'!$K20*'5-3 雇用表 統合中分類・県内生産額 労働力投入係数'!U18</f>
        <v>0</v>
      </c>
      <c r="M21" s="266">
        <f>'波及効果（総括表）'!$K20*'5-3 雇用表 統合中分類・県内生産額 労働力投入係数'!V18</f>
        <v>0</v>
      </c>
      <c r="N21" s="266">
        <f>'波及効果（総括表）'!$K20*'5-3 雇用表 統合中分類・県内生産額 労働力投入係数'!W18</f>
        <v>0</v>
      </c>
      <c r="O21" s="266">
        <f>'波及効果（総括表）'!$O20*'5-3 雇用表 統合中分類・県内生産額 労働力投入係数'!P18</f>
        <v>0</v>
      </c>
      <c r="P21" s="266">
        <f>'波及効果（総括表）'!$O20*'5-3 雇用表 統合中分類・県内生産額 労働力投入係数'!Q18</f>
        <v>0</v>
      </c>
      <c r="Q21" s="266">
        <f>'波及効果（総括表）'!$O20*'5-3 雇用表 統合中分類・県内生産額 労働力投入係数'!R18</f>
        <v>0</v>
      </c>
      <c r="R21" s="266">
        <f>'波及効果（総括表）'!$O20*'5-3 雇用表 統合中分類・県内生産額 労働力投入係数'!S18</f>
        <v>0</v>
      </c>
      <c r="S21" s="266">
        <f>'波及効果（総括表）'!$O20*'5-3 雇用表 統合中分類・県内生産額 労働力投入係数'!T18</f>
        <v>0</v>
      </c>
      <c r="T21" s="266">
        <f>'波及効果（総括表）'!$O20*'5-3 雇用表 統合中分類・県内生産額 労働力投入係数'!U18</f>
        <v>0</v>
      </c>
      <c r="U21" s="266">
        <f>'波及効果（総括表）'!$O20*'5-3 雇用表 統合中分類・県内生産額 労働力投入係数'!V18</f>
        <v>0</v>
      </c>
      <c r="V21" s="266">
        <f>'波及効果（総括表）'!$O20*'5-3 雇用表 統合中分類・県内生産額 労働力投入係数'!W18</f>
        <v>0</v>
      </c>
      <c r="W21" s="266">
        <f>'波及効果（総括表）'!$S20*'5-3 雇用表 統合中分類・県内生産額 労働力投入係数'!P18</f>
        <v>0</v>
      </c>
      <c r="X21" s="266">
        <f>'波及効果（総括表）'!$S20*'5-3 雇用表 統合中分類・県内生産額 労働力投入係数'!Q18</f>
        <v>0</v>
      </c>
      <c r="Y21" s="266">
        <f>'波及効果（総括表）'!$S20*'5-3 雇用表 統合中分類・県内生産額 労働力投入係数'!R18</f>
        <v>0</v>
      </c>
      <c r="Z21" s="266">
        <f>'波及効果（総括表）'!$S20*'5-3 雇用表 統合中分類・県内生産額 労働力投入係数'!S18</f>
        <v>0</v>
      </c>
      <c r="AA21" s="266">
        <f>'波及効果（総括表）'!$S20*'5-3 雇用表 統合中分類・県内生産額 労働力投入係数'!T18</f>
        <v>0</v>
      </c>
      <c r="AB21" s="266">
        <f>'波及効果（総括表）'!$S20*'5-3 雇用表 統合中分類・県内生産額 労働力投入係数'!U18</f>
        <v>0</v>
      </c>
      <c r="AC21" s="266">
        <f>'波及効果（総括表）'!$S20*'5-3 雇用表 統合中分類・県内生産額 労働力投入係数'!V18</f>
        <v>0</v>
      </c>
      <c r="AD21" s="266">
        <f>'波及効果（総括表）'!$S20*'5-3 雇用表 統合中分類・県内生産額 労働力投入係数'!W18</f>
        <v>0</v>
      </c>
      <c r="AE21" s="266">
        <f>'波及効果（総括表）'!$AA20*'5-3 雇用表 統合中分類・県内生産額 労働力投入係数'!P18</f>
        <v>0</v>
      </c>
      <c r="AF21" s="266">
        <f>'波及効果（総括表）'!$AA20*'5-3 雇用表 統合中分類・県内生産額 労働力投入係数'!Q18</f>
        <v>0</v>
      </c>
      <c r="AG21" s="266">
        <f>'波及効果（総括表）'!$AA20*'5-3 雇用表 統合中分類・県内生産額 労働力投入係数'!R18</f>
        <v>0</v>
      </c>
      <c r="AH21" s="266">
        <f>'波及効果（総括表）'!$AA20*'5-3 雇用表 統合中分類・県内生産額 労働力投入係数'!S18</f>
        <v>0</v>
      </c>
      <c r="AI21" s="266">
        <f>'波及効果（総括表）'!$AA20*'5-3 雇用表 統合中分類・県内生産額 労働力投入係数'!T18</f>
        <v>0</v>
      </c>
      <c r="AJ21" s="266">
        <f>'波及効果（総括表）'!$AA20*'5-3 雇用表 統合中分類・県内生産額 労働力投入係数'!U18</f>
        <v>0</v>
      </c>
      <c r="AK21" s="266">
        <f>'波及効果（総括表）'!$AA20*'5-3 雇用表 統合中分類・県内生産額 労働力投入係数'!V18</f>
        <v>0</v>
      </c>
      <c r="AL21" s="266">
        <f>'波及効果（総括表）'!$AA20*'5-3 雇用表 統合中分類・県内生産額 労働力投入係数'!W18</f>
        <v>0</v>
      </c>
      <c r="AM21" s="266">
        <f>'波及効果（総括表）'!$AE20*'5-3 雇用表 統合中分類・県内生産額 労働力投入係数'!P18</f>
        <v>0</v>
      </c>
      <c r="AN21" s="266">
        <f>'波及効果（総括表）'!$AE20*'5-3 雇用表 統合中分類・県内生産額 労働力投入係数'!Q18</f>
        <v>0</v>
      </c>
      <c r="AO21" s="266">
        <f>'波及効果（総括表）'!$AE20*'5-3 雇用表 統合中分類・県内生産額 労働力投入係数'!R18</f>
        <v>0</v>
      </c>
      <c r="AP21" s="266">
        <f>'波及効果（総括表）'!$AE20*'5-3 雇用表 統合中分類・県内生産額 労働力投入係数'!S18</f>
        <v>0</v>
      </c>
      <c r="AQ21" s="266">
        <f>'波及効果（総括表）'!$AE20*'5-3 雇用表 統合中分類・県内生産額 労働力投入係数'!T18</f>
        <v>0</v>
      </c>
      <c r="AR21" s="266">
        <f>'波及効果（総括表）'!$AE20*'5-3 雇用表 統合中分類・県内生産額 労働力投入係数'!U18</f>
        <v>0</v>
      </c>
      <c r="AS21" s="266">
        <f>'波及効果（総括表）'!$AE20*'5-3 雇用表 統合中分類・県内生産額 労働力投入係数'!V18</f>
        <v>0</v>
      </c>
      <c r="AT21" s="266">
        <f>'波及効果（総括表）'!$AE20*'5-3 雇用表 統合中分類・県内生産額 労働力投入係数'!W18</f>
        <v>0</v>
      </c>
    </row>
    <row r="22" spans="1:46" s="81" customFormat="1">
      <c r="A22" s="412" t="s">
        <v>428</v>
      </c>
      <c r="B22" s="137" t="s">
        <v>167</v>
      </c>
      <c r="C22" s="412" t="s">
        <v>430</v>
      </c>
      <c r="D22" s="137" t="s">
        <v>169</v>
      </c>
      <c r="E22" s="413" t="s">
        <v>284</v>
      </c>
      <c r="F22" s="102" t="s">
        <v>10</v>
      </c>
      <c r="G22" s="266">
        <f>'波及効果（総括表）'!$K21*'5-3 雇用表 統合中分類・県内生産額 労働力投入係数'!P19</f>
        <v>0</v>
      </c>
      <c r="H22" s="266">
        <f>'波及効果（総括表）'!$K21*'5-3 雇用表 統合中分類・県内生産額 労働力投入係数'!Q19</f>
        <v>0</v>
      </c>
      <c r="I22" s="266">
        <f>'波及効果（総括表）'!$K21*'5-3 雇用表 統合中分類・県内生産額 労働力投入係数'!R19</f>
        <v>0</v>
      </c>
      <c r="J22" s="266">
        <f>'波及効果（総括表）'!$K21*'5-3 雇用表 統合中分類・県内生産額 労働力投入係数'!S19</f>
        <v>0</v>
      </c>
      <c r="K22" s="266">
        <f>'波及効果（総括表）'!$K21*'5-3 雇用表 統合中分類・県内生産額 労働力投入係数'!T19</f>
        <v>0</v>
      </c>
      <c r="L22" s="266">
        <f>'波及効果（総括表）'!$K21*'5-3 雇用表 統合中分類・県内生産額 労働力投入係数'!U19</f>
        <v>0</v>
      </c>
      <c r="M22" s="266">
        <f>'波及効果（総括表）'!$K21*'5-3 雇用表 統合中分類・県内生産額 労働力投入係数'!V19</f>
        <v>0</v>
      </c>
      <c r="N22" s="266">
        <f>'波及効果（総括表）'!$K21*'5-3 雇用表 統合中分類・県内生産額 労働力投入係数'!W19</f>
        <v>0</v>
      </c>
      <c r="O22" s="266">
        <f>'波及効果（総括表）'!$O21*'5-3 雇用表 統合中分類・県内生産額 労働力投入係数'!P19</f>
        <v>0</v>
      </c>
      <c r="P22" s="266">
        <f>'波及効果（総括表）'!$O21*'5-3 雇用表 統合中分類・県内生産額 労働力投入係数'!Q19</f>
        <v>0</v>
      </c>
      <c r="Q22" s="266">
        <f>'波及効果（総括表）'!$O21*'5-3 雇用表 統合中分類・県内生産額 労働力投入係数'!R19</f>
        <v>0</v>
      </c>
      <c r="R22" s="266">
        <f>'波及効果（総括表）'!$O21*'5-3 雇用表 統合中分類・県内生産額 労働力投入係数'!S19</f>
        <v>0</v>
      </c>
      <c r="S22" s="266">
        <f>'波及効果（総括表）'!$O21*'5-3 雇用表 統合中分類・県内生産額 労働力投入係数'!T19</f>
        <v>0</v>
      </c>
      <c r="T22" s="266">
        <f>'波及効果（総括表）'!$O21*'5-3 雇用表 統合中分類・県内生産額 労働力投入係数'!U19</f>
        <v>0</v>
      </c>
      <c r="U22" s="266">
        <f>'波及効果（総括表）'!$O21*'5-3 雇用表 統合中分類・県内生産額 労働力投入係数'!V19</f>
        <v>0</v>
      </c>
      <c r="V22" s="266">
        <f>'波及効果（総括表）'!$O21*'5-3 雇用表 統合中分類・県内生産額 労働力投入係数'!W19</f>
        <v>0</v>
      </c>
      <c r="W22" s="266">
        <f>'波及効果（総括表）'!$S21*'5-3 雇用表 統合中分類・県内生産額 労働力投入係数'!P19</f>
        <v>0</v>
      </c>
      <c r="X22" s="266">
        <f>'波及効果（総括表）'!$S21*'5-3 雇用表 統合中分類・県内生産額 労働力投入係数'!Q19</f>
        <v>0</v>
      </c>
      <c r="Y22" s="266">
        <f>'波及効果（総括表）'!$S21*'5-3 雇用表 統合中分類・県内生産額 労働力投入係数'!R19</f>
        <v>0</v>
      </c>
      <c r="Z22" s="266">
        <f>'波及効果（総括表）'!$S21*'5-3 雇用表 統合中分類・県内生産額 労働力投入係数'!S19</f>
        <v>0</v>
      </c>
      <c r="AA22" s="266">
        <f>'波及効果（総括表）'!$S21*'5-3 雇用表 統合中分類・県内生産額 労働力投入係数'!T19</f>
        <v>0</v>
      </c>
      <c r="AB22" s="266">
        <f>'波及効果（総括表）'!$S21*'5-3 雇用表 統合中分類・県内生産額 労働力投入係数'!U19</f>
        <v>0</v>
      </c>
      <c r="AC22" s="266">
        <f>'波及効果（総括表）'!$S21*'5-3 雇用表 統合中分類・県内生産額 労働力投入係数'!V19</f>
        <v>0</v>
      </c>
      <c r="AD22" s="266">
        <f>'波及効果（総括表）'!$S21*'5-3 雇用表 統合中分類・県内生産額 労働力投入係数'!W19</f>
        <v>0</v>
      </c>
      <c r="AE22" s="266">
        <f>'波及効果（総括表）'!$AA21*'5-3 雇用表 統合中分類・県内生産額 労働力投入係数'!P19</f>
        <v>0</v>
      </c>
      <c r="AF22" s="266">
        <f>'波及効果（総括表）'!$AA21*'5-3 雇用表 統合中分類・県内生産額 労働力投入係数'!Q19</f>
        <v>0</v>
      </c>
      <c r="AG22" s="266">
        <f>'波及効果（総括表）'!$AA21*'5-3 雇用表 統合中分類・県内生産額 労働力投入係数'!R19</f>
        <v>0</v>
      </c>
      <c r="AH22" s="266">
        <f>'波及効果（総括表）'!$AA21*'5-3 雇用表 統合中分類・県内生産額 労働力投入係数'!S19</f>
        <v>0</v>
      </c>
      <c r="AI22" s="266">
        <f>'波及効果（総括表）'!$AA21*'5-3 雇用表 統合中分類・県内生産額 労働力投入係数'!T19</f>
        <v>0</v>
      </c>
      <c r="AJ22" s="266">
        <f>'波及効果（総括表）'!$AA21*'5-3 雇用表 統合中分類・県内生産額 労働力投入係数'!U19</f>
        <v>0</v>
      </c>
      <c r="AK22" s="266">
        <f>'波及効果（総括表）'!$AA21*'5-3 雇用表 統合中分類・県内生産額 労働力投入係数'!V19</f>
        <v>0</v>
      </c>
      <c r="AL22" s="266">
        <f>'波及効果（総括表）'!$AA21*'5-3 雇用表 統合中分類・県内生産額 労働力投入係数'!W19</f>
        <v>0</v>
      </c>
      <c r="AM22" s="266">
        <f>'波及効果（総括表）'!$AE21*'5-3 雇用表 統合中分類・県内生産額 労働力投入係数'!P19</f>
        <v>0</v>
      </c>
      <c r="AN22" s="266">
        <f>'波及効果（総括表）'!$AE21*'5-3 雇用表 統合中分類・県内生産額 労働力投入係数'!Q19</f>
        <v>0</v>
      </c>
      <c r="AO22" s="266">
        <f>'波及効果（総括表）'!$AE21*'5-3 雇用表 統合中分類・県内生産額 労働力投入係数'!R19</f>
        <v>0</v>
      </c>
      <c r="AP22" s="266">
        <f>'波及効果（総括表）'!$AE21*'5-3 雇用表 統合中分類・県内生産額 労働力投入係数'!S19</f>
        <v>0</v>
      </c>
      <c r="AQ22" s="266">
        <f>'波及効果（総括表）'!$AE21*'5-3 雇用表 統合中分類・県内生産額 労働力投入係数'!T19</f>
        <v>0</v>
      </c>
      <c r="AR22" s="266">
        <f>'波及効果（総括表）'!$AE21*'5-3 雇用表 統合中分類・県内生産額 労働力投入係数'!U19</f>
        <v>0</v>
      </c>
      <c r="AS22" s="266">
        <f>'波及効果（総括表）'!$AE21*'5-3 雇用表 統合中分類・県内生産額 労働力投入係数'!V19</f>
        <v>0</v>
      </c>
      <c r="AT22" s="266">
        <f>'波及効果（総括表）'!$AE21*'5-3 雇用表 統合中分類・県内生産額 労働力投入係数'!W19</f>
        <v>0</v>
      </c>
    </row>
    <row r="23" spans="1:46" s="81" customFormat="1">
      <c r="A23" s="412" t="s">
        <v>428</v>
      </c>
      <c r="B23" s="137" t="s">
        <v>167</v>
      </c>
      <c r="C23" s="412" t="s">
        <v>431</v>
      </c>
      <c r="D23" s="137" t="s">
        <v>170</v>
      </c>
      <c r="E23" s="413" t="s">
        <v>285</v>
      </c>
      <c r="F23" s="102" t="s">
        <v>392</v>
      </c>
      <c r="G23" s="266">
        <f>'波及効果（総括表）'!$K22*'5-3 雇用表 統合中分類・県内生産額 労働力投入係数'!P20</f>
        <v>0</v>
      </c>
      <c r="H23" s="266">
        <f>'波及効果（総括表）'!$K22*'5-3 雇用表 統合中分類・県内生産額 労働力投入係数'!Q20</f>
        <v>0</v>
      </c>
      <c r="I23" s="266">
        <f>'波及効果（総括表）'!$K22*'5-3 雇用表 統合中分類・県内生産額 労働力投入係数'!R20</f>
        <v>0</v>
      </c>
      <c r="J23" s="266">
        <f>'波及効果（総括表）'!$K22*'5-3 雇用表 統合中分類・県内生産額 労働力投入係数'!S20</f>
        <v>0</v>
      </c>
      <c r="K23" s="266">
        <f>'波及効果（総括表）'!$K22*'5-3 雇用表 統合中分類・県内生産額 労働力投入係数'!T20</f>
        <v>0</v>
      </c>
      <c r="L23" s="266">
        <f>'波及効果（総括表）'!$K22*'5-3 雇用表 統合中分類・県内生産額 労働力投入係数'!U20</f>
        <v>0</v>
      </c>
      <c r="M23" s="266">
        <f>'波及効果（総括表）'!$K22*'5-3 雇用表 統合中分類・県内生産額 労働力投入係数'!V20</f>
        <v>0</v>
      </c>
      <c r="N23" s="266">
        <f>'波及効果（総括表）'!$K22*'5-3 雇用表 統合中分類・県内生産額 労働力投入係数'!W20</f>
        <v>0</v>
      </c>
      <c r="O23" s="266">
        <f>'波及効果（総括表）'!$O22*'5-3 雇用表 統合中分類・県内生産額 労働力投入係数'!P20</f>
        <v>0</v>
      </c>
      <c r="P23" s="266">
        <f>'波及効果（総括表）'!$O22*'5-3 雇用表 統合中分類・県内生産額 労働力投入係数'!Q20</f>
        <v>0</v>
      </c>
      <c r="Q23" s="266">
        <f>'波及効果（総括表）'!$O22*'5-3 雇用表 統合中分類・県内生産額 労働力投入係数'!R20</f>
        <v>0</v>
      </c>
      <c r="R23" s="266">
        <f>'波及効果（総括表）'!$O22*'5-3 雇用表 統合中分類・県内生産額 労働力投入係数'!S20</f>
        <v>0</v>
      </c>
      <c r="S23" s="266">
        <f>'波及効果（総括表）'!$O22*'5-3 雇用表 統合中分類・県内生産額 労働力投入係数'!T20</f>
        <v>0</v>
      </c>
      <c r="T23" s="266">
        <f>'波及効果（総括表）'!$O22*'5-3 雇用表 統合中分類・県内生産額 労働力投入係数'!U20</f>
        <v>0</v>
      </c>
      <c r="U23" s="266">
        <f>'波及効果（総括表）'!$O22*'5-3 雇用表 統合中分類・県内生産額 労働力投入係数'!V20</f>
        <v>0</v>
      </c>
      <c r="V23" s="266">
        <f>'波及効果（総括表）'!$O22*'5-3 雇用表 統合中分類・県内生産額 労働力投入係数'!W20</f>
        <v>0</v>
      </c>
      <c r="W23" s="266">
        <f>'波及効果（総括表）'!$S22*'5-3 雇用表 統合中分類・県内生産額 労働力投入係数'!P20</f>
        <v>0</v>
      </c>
      <c r="X23" s="266">
        <f>'波及効果（総括表）'!$S22*'5-3 雇用表 統合中分類・県内生産額 労働力投入係数'!Q20</f>
        <v>0</v>
      </c>
      <c r="Y23" s="266">
        <f>'波及効果（総括表）'!$S22*'5-3 雇用表 統合中分類・県内生産額 労働力投入係数'!R20</f>
        <v>0</v>
      </c>
      <c r="Z23" s="266">
        <f>'波及効果（総括表）'!$S22*'5-3 雇用表 統合中分類・県内生産額 労働力投入係数'!S20</f>
        <v>0</v>
      </c>
      <c r="AA23" s="266">
        <f>'波及効果（総括表）'!$S22*'5-3 雇用表 統合中分類・県内生産額 労働力投入係数'!T20</f>
        <v>0</v>
      </c>
      <c r="AB23" s="266">
        <f>'波及効果（総括表）'!$S22*'5-3 雇用表 統合中分類・県内生産額 労働力投入係数'!U20</f>
        <v>0</v>
      </c>
      <c r="AC23" s="266">
        <f>'波及効果（総括表）'!$S22*'5-3 雇用表 統合中分類・県内生産額 労働力投入係数'!V20</f>
        <v>0</v>
      </c>
      <c r="AD23" s="266">
        <f>'波及効果（総括表）'!$S22*'5-3 雇用表 統合中分類・県内生産額 労働力投入係数'!W20</f>
        <v>0</v>
      </c>
      <c r="AE23" s="266">
        <f>'波及効果（総括表）'!$AA22*'5-3 雇用表 統合中分類・県内生産額 労働力投入係数'!P20</f>
        <v>0</v>
      </c>
      <c r="AF23" s="266">
        <f>'波及効果（総括表）'!$AA22*'5-3 雇用表 統合中分類・県内生産額 労働力投入係数'!Q20</f>
        <v>0</v>
      </c>
      <c r="AG23" s="266">
        <f>'波及効果（総括表）'!$AA22*'5-3 雇用表 統合中分類・県内生産額 労働力投入係数'!R20</f>
        <v>0</v>
      </c>
      <c r="AH23" s="266">
        <f>'波及効果（総括表）'!$AA22*'5-3 雇用表 統合中分類・県内生産額 労働力投入係数'!S20</f>
        <v>0</v>
      </c>
      <c r="AI23" s="266">
        <f>'波及効果（総括表）'!$AA22*'5-3 雇用表 統合中分類・県内生産額 労働力投入係数'!T20</f>
        <v>0</v>
      </c>
      <c r="AJ23" s="266">
        <f>'波及効果（総括表）'!$AA22*'5-3 雇用表 統合中分類・県内生産額 労働力投入係数'!U20</f>
        <v>0</v>
      </c>
      <c r="AK23" s="266">
        <f>'波及効果（総括表）'!$AA22*'5-3 雇用表 統合中分類・県内生産額 労働力投入係数'!V20</f>
        <v>0</v>
      </c>
      <c r="AL23" s="266">
        <f>'波及効果（総括表）'!$AA22*'5-3 雇用表 統合中分類・県内生産額 労働力投入係数'!W20</f>
        <v>0</v>
      </c>
      <c r="AM23" s="266">
        <f>'波及効果（総括表）'!$AE22*'5-3 雇用表 統合中分類・県内生産額 労働力投入係数'!P20</f>
        <v>0</v>
      </c>
      <c r="AN23" s="266">
        <f>'波及効果（総括表）'!$AE22*'5-3 雇用表 統合中分類・県内生産額 労働力投入係数'!Q20</f>
        <v>0</v>
      </c>
      <c r="AO23" s="266">
        <f>'波及効果（総括表）'!$AE22*'5-3 雇用表 統合中分類・県内生産額 労働力投入係数'!R20</f>
        <v>0</v>
      </c>
      <c r="AP23" s="266">
        <f>'波及効果（総括表）'!$AE22*'5-3 雇用表 統合中分類・県内生産額 労働力投入係数'!S20</f>
        <v>0</v>
      </c>
      <c r="AQ23" s="266">
        <f>'波及効果（総括表）'!$AE22*'5-3 雇用表 統合中分類・県内生産額 労働力投入係数'!T20</f>
        <v>0</v>
      </c>
      <c r="AR23" s="266">
        <f>'波及効果（総括表）'!$AE22*'5-3 雇用表 統合中分類・県内生産額 労働力投入係数'!U20</f>
        <v>0</v>
      </c>
      <c r="AS23" s="266">
        <f>'波及効果（総括表）'!$AE22*'5-3 雇用表 統合中分類・県内生産額 労働力投入係数'!V20</f>
        <v>0</v>
      </c>
      <c r="AT23" s="266">
        <f>'波及効果（総括表）'!$AE22*'5-3 雇用表 統合中分類・県内生産額 労働力投入係数'!W20</f>
        <v>0</v>
      </c>
    </row>
    <row r="24" spans="1:46" s="81" customFormat="1">
      <c r="A24" s="414" t="s">
        <v>428</v>
      </c>
      <c r="B24" s="373" t="s">
        <v>167</v>
      </c>
      <c r="C24" s="414" t="s">
        <v>431</v>
      </c>
      <c r="D24" s="373" t="s">
        <v>170</v>
      </c>
      <c r="E24" s="415" t="s">
        <v>286</v>
      </c>
      <c r="F24" s="374" t="s">
        <v>11</v>
      </c>
      <c r="G24" s="267">
        <f>'波及効果（総括表）'!$K23*'5-3 雇用表 統合中分類・県内生産額 労働力投入係数'!P21</f>
        <v>0</v>
      </c>
      <c r="H24" s="267">
        <f>'波及効果（総括表）'!$K23*'5-3 雇用表 統合中分類・県内生産額 労働力投入係数'!Q21</f>
        <v>0</v>
      </c>
      <c r="I24" s="267">
        <f>'波及効果（総括表）'!$K23*'5-3 雇用表 統合中分類・県内生産額 労働力投入係数'!R21</f>
        <v>0</v>
      </c>
      <c r="J24" s="267">
        <f>'波及効果（総括表）'!$K23*'5-3 雇用表 統合中分類・県内生産額 労働力投入係数'!S21</f>
        <v>0</v>
      </c>
      <c r="K24" s="267">
        <f>'波及効果（総括表）'!$K23*'5-3 雇用表 統合中分類・県内生産額 労働力投入係数'!T21</f>
        <v>0</v>
      </c>
      <c r="L24" s="267">
        <f>'波及効果（総括表）'!$K23*'5-3 雇用表 統合中分類・県内生産額 労働力投入係数'!U21</f>
        <v>0</v>
      </c>
      <c r="M24" s="267">
        <f>'波及効果（総括表）'!$K23*'5-3 雇用表 統合中分類・県内生産額 労働力投入係数'!V21</f>
        <v>0</v>
      </c>
      <c r="N24" s="267">
        <f>'波及効果（総括表）'!$K23*'5-3 雇用表 統合中分類・県内生産額 労働力投入係数'!W21</f>
        <v>0</v>
      </c>
      <c r="O24" s="267">
        <f>'波及効果（総括表）'!$O23*'5-3 雇用表 統合中分類・県内生産額 労働力投入係数'!P21</f>
        <v>0</v>
      </c>
      <c r="P24" s="267">
        <f>'波及効果（総括表）'!$O23*'5-3 雇用表 統合中分類・県内生産額 労働力投入係数'!Q21</f>
        <v>0</v>
      </c>
      <c r="Q24" s="267">
        <f>'波及効果（総括表）'!$O23*'5-3 雇用表 統合中分類・県内生産額 労働力投入係数'!R21</f>
        <v>0</v>
      </c>
      <c r="R24" s="267">
        <f>'波及効果（総括表）'!$O23*'5-3 雇用表 統合中分類・県内生産額 労働力投入係数'!S21</f>
        <v>0</v>
      </c>
      <c r="S24" s="267">
        <f>'波及効果（総括表）'!$O23*'5-3 雇用表 統合中分類・県内生産額 労働力投入係数'!T21</f>
        <v>0</v>
      </c>
      <c r="T24" s="267">
        <f>'波及効果（総括表）'!$O23*'5-3 雇用表 統合中分類・県内生産額 労働力投入係数'!U21</f>
        <v>0</v>
      </c>
      <c r="U24" s="267">
        <f>'波及効果（総括表）'!$O23*'5-3 雇用表 統合中分類・県内生産額 労働力投入係数'!V21</f>
        <v>0</v>
      </c>
      <c r="V24" s="267">
        <f>'波及効果（総括表）'!$O23*'5-3 雇用表 統合中分類・県内生産額 労働力投入係数'!W21</f>
        <v>0</v>
      </c>
      <c r="W24" s="267">
        <f>'波及効果（総括表）'!$S23*'5-3 雇用表 統合中分類・県内生産額 労働力投入係数'!P21</f>
        <v>0</v>
      </c>
      <c r="X24" s="267">
        <f>'波及効果（総括表）'!$S23*'5-3 雇用表 統合中分類・県内生産額 労働力投入係数'!Q21</f>
        <v>0</v>
      </c>
      <c r="Y24" s="267">
        <f>'波及効果（総括表）'!$S23*'5-3 雇用表 統合中分類・県内生産額 労働力投入係数'!R21</f>
        <v>0</v>
      </c>
      <c r="Z24" s="267">
        <f>'波及効果（総括表）'!$S23*'5-3 雇用表 統合中分類・県内生産額 労働力投入係数'!S21</f>
        <v>0</v>
      </c>
      <c r="AA24" s="267">
        <f>'波及効果（総括表）'!$S23*'5-3 雇用表 統合中分類・県内生産額 労働力投入係数'!T21</f>
        <v>0</v>
      </c>
      <c r="AB24" s="267">
        <f>'波及効果（総括表）'!$S23*'5-3 雇用表 統合中分類・県内生産額 労働力投入係数'!U21</f>
        <v>0</v>
      </c>
      <c r="AC24" s="267">
        <f>'波及効果（総括表）'!$S23*'5-3 雇用表 統合中分類・県内生産額 労働力投入係数'!V21</f>
        <v>0</v>
      </c>
      <c r="AD24" s="267">
        <f>'波及効果（総括表）'!$S23*'5-3 雇用表 統合中分類・県内生産額 労働力投入係数'!W21</f>
        <v>0</v>
      </c>
      <c r="AE24" s="267">
        <f>'波及効果（総括表）'!$AA23*'5-3 雇用表 統合中分類・県内生産額 労働力投入係数'!P21</f>
        <v>0</v>
      </c>
      <c r="AF24" s="267">
        <f>'波及効果（総括表）'!$AA23*'5-3 雇用表 統合中分類・県内生産額 労働力投入係数'!Q21</f>
        <v>0</v>
      </c>
      <c r="AG24" s="267">
        <f>'波及効果（総括表）'!$AA23*'5-3 雇用表 統合中分類・県内生産額 労働力投入係数'!R21</f>
        <v>0</v>
      </c>
      <c r="AH24" s="267">
        <f>'波及効果（総括表）'!$AA23*'5-3 雇用表 統合中分類・県内生産額 労働力投入係数'!S21</f>
        <v>0</v>
      </c>
      <c r="AI24" s="267">
        <f>'波及効果（総括表）'!$AA23*'5-3 雇用表 統合中分類・県内生産額 労働力投入係数'!T21</f>
        <v>0</v>
      </c>
      <c r="AJ24" s="267">
        <f>'波及効果（総括表）'!$AA23*'5-3 雇用表 統合中分類・県内生産額 労働力投入係数'!U21</f>
        <v>0</v>
      </c>
      <c r="AK24" s="267">
        <f>'波及効果（総括表）'!$AA23*'5-3 雇用表 統合中分類・県内生産額 労働力投入係数'!V21</f>
        <v>0</v>
      </c>
      <c r="AL24" s="267">
        <f>'波及効果（総括表）'!$AA23*'5-3 雇用表 統合中分類・県内生産額 労働力投入係数'!W21</f>
        <v>0</v>
      </c>
      <c r="AM24" s="267">
        <f>'波及効果（総括表）'!$AE23*'5-3 雇用表 統合中分類・県内生産額 労働力投入係数'!P21</f>
        <v>0</v>
      </c>
      <c r="AN24" s="267">
        <f>'波及効果（総括表）'!$AE23*'5-3 雇用表 統合中分類・県内生産額 労働力投入係数'!Q21</f>
        <v>0</v>
      </c>
      <c r="AO24" s="267">
        <f>'波及効果（総括表）'!$AE23*'5-3 雇用表 統合中分類・県内生産額 労働力投入係数'!R21</f>
        <v>0</v>
      </c>
      <c r="AP24" s="267">
        <f>'波及効果（総括表）'!$AE23*'5-3 雇用表 統合中分類・県内生産額 労働力投入係数'!S21</f>
        <v>0</v>
      </c>
      <c r="AQ24" s="267">
        <f>'波及効果（総括表）'!$AE23*'5-3 雇用表 統合中分類・県内生産額 労働力投入係数'!T21</f>
        <v>0</v>
      </c>
      <c r="AR24" s="267">
        <f>'波及効果（総括表）'!$AE23*'5-3 雇用表 統合中分類・県内生産額 労働力投入係数'!U21</f>
        <v>0</v>
      </c>
      <c r="AS24" s="267">
        <f>'波及効果（総括表）'!$AE23*'5-3 雇用表 統合中分類・県内生産額 労働力投入係数'!V21</f>
        <v>0</v>
      </c>
      <c r="AT24" s="267">
        <f>'波及効果（総括表）'!$AE23*'5-3 雇用表 統合中分類・県内生産額 労働力投入係数'!W21</f>
        <v>0</v>
      </c>
    </row>
    <row r="25" spans="1:46" s="81" customFormat="1">
      <c r="A25" s="412" t="s">
        <v>428</v>
      </c>
      <c r="B25" s="137" t="s">
        <v>167</v>
      </c>
      <c r="C25" s="412" t="s">
        <v>431</v>
      </c>
      <c r="D25" s="137" t="s">
        <v>170</v>
      </c>
      <c r="E25" s="413" t="s">
        <v>287</v>
      </c>
      <c r="F25" s="102" t="s">
        <v>12</v>
      </c>
      <c r="G25" s="266">
        <f>'波及効果（総括表）'!$K24*'5-3 雇用表 統合中分類・県内生産額 労働力投入係数'!P22</f>
        <v>0</v>
      </c>
      <c r="H25" s="266">
        <f>'波及効果（総括表）'!$K24*'5-3 雇用表 統合中分類・県内生産額 労働力投入係数'!Q22</f>
        <v>0</v>
      </c>
      <c r="I25" s="266">
        <f>'波及効果（総括表）'!$K24*'5-3 雇用表 統合中分類・県内生産額 労働力投入係数'!R22</f>
        <v>0</v>
      </c>
      <c r="J25" s="266">
        <f>'波及効果（総括表）'!$K24*'5-3 雇用表 統合中分類・県内生産額 労働力投入係数'!S22</f>
        <v>0</v>
      </c>
      <c r="K25" s="266">
        <f>'波及効果（総括表）'!$K24*'5-3 雇用表 統合中分類・県内生産額 労働力投入係数'!T22</f>
        <v>0</v>
      </c>
      <c r="L25" s="266">
        <f>'波及効果（総括表）'!$K24*'5-3 雇用表 統合中分類・県内生産額 労働力投入係数'!U22</f>
        <v>0</v>
      </c>
      <c r="M25" s="266">
        <f>'波及効果（総括表）'!$K24*'5-3 雇用表 統合中分類・県内生産額 労働力投入係数'!V22</f>
        <v>0</v>
      </c>
      <c r="N25" s="266">
        <f>'波及効果（総括表）'!$K24*'5-3 雇用表 統合中分類・県内生産額 労働力投入係数'!W22</f>
        <v>0</v>
      </c>
      <c r="O25" s="266">
        <f>'波及効果（総括表）'!$O24*'5-3 雇用表 統合中分類・県内生産額 労働力投入係数'!P22</f>
        <v>0</v>
      </c>
      <c r="P25" s="266">
        <f>'波及効果（総括表）'!$O24*'5-3 雇用表 統合中分類・県内生産額 労働力投入係数'!Q22</f>
        <v>0</v>
      </c>
      <c r="Q25" s="266">
        <f>'波及効果（総括表）'!$O24*'5-3 雇用表 統合中分類・県内生産額 労働力投入係数'!R22</f>
        <v>0</v>
      </c>
      <c r="R25" s="266">
        <f>'波及効果（総括表）'!$O24*'5-3 雇用表 統合中分類・県内生産額 労働力投入係数'!S22</f>
        <v>0</v>
      </c>
      <c r="S25" s="266">
        <f>'波及効果（総括表）'!$O24*'5-3 雇用表 統合中分類・県内生産額 労働力投入係数'!T22</f>
        <v>0</v>
      </c>
      <c r="T25" s="266">
        <f>'波及効果（総括表）'!$O24*'5-3 雇用表 統合中分類・県内生産額 労働力投入係数'!U22</f>
        <v>0</v>
      </c>
      <c r="U25" s="266">
        <f>'波及効果（総括表）'!$O24*'5-3 雇用表 統合中分類・県内生産額 労働力投入係数'!V22</f>
        <v>0</v>
      </c>
      <c r="V25" s="266">
        <f>'波及効果（総括表）'!$O24*'5-3 雇用表 統合中分類・県内生産額 労働力投入係数'!W22</f>
        <v>0</v>
      </c>
      <c r="W25" s="266">
        <f>'波及効果（総括表）'!$S24*'5-3 雇用表 統合中分類・県内生産額 労働力投入係数'!P22</f>
        <v>0</v>
      </c>
      <c r="X25" s="266">
        <f>'波及効果（総括表）'!$S24*'5-3 雇用表 統合中分類・県内生産額 労働力投入係数'!Q22</f>
        <v>0</v>
      </c>
      <c r="Y25" s="266">
        <f>'波及効果（総括表）'!$S24*'5-3 雇用表 統合中分類・県内生産額 労働力投入係数'!R22</f>
        <v>0</v>
      </c>
      <c r="Z25" s="266">
        <f>'波及効果（総括表）'!$S24*'5-3 雇用表 統合中分類・県内生産額 労働力投入係数'!S22</f>
        <v>0</v>
      </c>
      <c r="AA25" s="266">
        <f>'波及効果（総括表）'!$S24*'5-3 雇用表 統合中分類・県内生産額 労働力投入係数'!T22</f>
        <v>0</v>
      </c>
      <c r="AB25" s="266">
        <f>'波及効果（総括表）'!$S24*'5-3 雇用表 統合中分類・県内生産額 労働力投入係数'!U22</f>
        <v>0</v>
      </c>
      <c r="AC25" s="266">
        <f>'波及効果（総括表）'!$S24*'5-3 雇用表 統合中分類・県内生産額 労働力投入係数'!V22</f>
        <v>0</v>
      </c>
      <c r="AD25" s="266">
        <f>'波及効果（総括表）'!$S24*'5-3 雇用表 統合中分類・県内生産額 労働力投入係数'!W22</f>
        <v>0</v>
      </c>
      <c r="AE25" s="266">
        <f>'波及効果（総括表）'!$AA24*'5-3 雇用表 統合中分類・県内生産額 労働力投入係数'!P22</f>
        <v>0</v>
      </c>
      <c r="AF25" s="266">
        <f>'波及効果（総括表）'!$AA24*'5-3 雇用表 統合中分類・県内生産額 労働力投入係数'!Q22</f>
        <v>0</v>
      </c>
      <c r="AG25" s="266">
        <f>'波及効果（総括表）'!$AA24*'5-3 雇用表 統合中分類・県内生産額 労働力投入係数'!R22</f>
        <v>0</v>
      </c>
      <c r="AH25" s="266">
        <f>'波及効果（総括表）'!$AA24*'5-3 雇用表 統合中分類・県内生産額 労働力投入係数'!S22</f>
        <v>0</v>
      </c>
      <c r="AI25" s="266">
        <f>'波及効果（総括表）'!$AA24*'5-3 雇用表 統合中分類・県内生産額 労働力投入係数'!T22</f>
        <v>0</v>
      </c>
      <c r="AJ25" s="266">
        <f>'波及効果（総括表）'!$AA24*'5-3 雇用表 統合中分類・県内生産額 労働力投入係数'!U22</f>
        <v>0</v>
      </c>
      <c r="AK25" s="266">
        <f>'波及効果（総括表）'!$AA24*'5-3 雇用表 統合中分類・県内生産額 労働力投入係数'!V22</f>
        <v>0</v>
      </c>
      <c r="AL25" s="266">
        <f>'波及効果（総括表）'!$AA24*'5-3 雇用表 統合中分類・県内生産額 労働力投入係数'!W22</f>
        <v>0</v>
      </c>
      <c r="AM25" s="266">
        <f>'波及効果（総括表）'!$AE24*'5-3 雇用表 統合中分類・県内生産額 労働力投入係数'!P22</f>
        <v>0</v>
      </c>
      <c r="AN25" s="266">
        <f>'波及効果（総括表）'!$AE24*'5-3 雇用表 統合中分類・県内生産額 労働力投入係数'!Q22</f>
        <v>0</v>
      </c>
      <c r="AO25" s="266">
        <f>'波及効果（総括表）'!$AE24*'5-3 雇用表 統合中分類・県内生産額 労働力投入係数'!R22</f>
        <v>0</v>
      </c>
      <c r="AP25" s="266">
        <f>'波及効果（総括表）'!$AE24*'5-3 雇用表 統合中分類・県内生産額 労働力投入係数'!S22</f>
        <v>0</v>
      </c>
      <c r="AQ25" s="266">
        <f>'波及効果（総括表）'!$AE24*'5-3 雇用表 統合中分類・県内生産額 労働力投入係数'!T22</f>
        <v>0</v>
      </c>
      <c r="AR25" s="266">
        <f>'波及効果（総括表）'!$AE24*'5-3 雇用表 統合中分類・県内生産額 労働力投入係数'!U22</f>
        <v>0</v>
      </c>
      <c r="AS25" s="266">
        <f>'波及効果（総括表）'!$AE24*'5-3 雇用表 統合中分類・県内生産額 労働力投入係数'!V22</f>
        <v>0</v>
      </c>
      <c r="AT25" s="266">
        <f>'波及効果（総括表）'!$AE24*'5-3 雇用表 統合中分類・県内生産額 労働力投入係数'!W22</f>
        <v>0</v>
      </c>
    </row>
    <row r="26" spans="1:46" s="81" customFormat="1">
      <c r="A26" s="412" t="s">
        <v>428</v>
      </c>
      <c r="B26" s="137" t="s">
        <v>167</v>
      </c>
      <c r="C26" s="412" t="s">
        <v>431</v>
      </c>
      <c r="D26" s="137" t="s">
        <v>170</v>
      </c>
      <c r="E26" s="413" t="s">
        <v>288</v>
      </c>
      <c r="F26" s="102" t="s">
        <v>13</v>
      </c>
      <c r="G26" s="266">
        <f>'波及効果（総括表）'!$K25*'5-3 雇用表 統合中分類・県内生産額 労働力投入係数'!P23</f>
        <v>0</v>
      </c>
      <c r="H26" s="266">
        <f>'波及効果（総括表）'!$K25*'5-3 雇用表 統合中分類・県内生産額 労働力投入係数'!Q23</f>
        <v>0</v>
      </c>
      <c r="I26" s="266">
        <f>'波及効果（総括表）'!$K25*'5-3 雇用表 統合中分類・県内生産額 労働力投入係数'!R23</f>
        <v>0</v>
      </c>
      <c r="J26" s="266">
        <f>'波及効果（総括表）'!$K25*'5-3 雇用表 統合中分類・県内生産額 労働力投入係数'!S23</f>
        <v>0</v>
      </c>
      <c r="K26" s="266">
        <f>'波及効果（総括表）'!$K25*'5-3 雇用表 統合中分類・県内生産額 労働力投入係数'!T23</f>
        <v>0</v>
      </c>
      <c r="L26" s="266">
        <f>'波及効果（総括表）'!$K25*'5-3 雇用表 統合中分類・県内生産額 労働力投入係数'!U23</f>
        <v>0</v>
      </c>
      <c r="M26" s="266">
        <f>'波及効果（総括表）'!$K25*'5-3 雇用表 統合中分類・県内生産額 労働力投入係数'!V23</f>
        <v>0</v>
      </c>
      <c r="N26" s="266">
        <f>'波及効果（総括表）'!$K25*'5-3 雇用表 統合中分類・県内生産額 労働力投入係数'!W23</f>
        <v>0</v>
      </c>
      <c r="O26" s="266">
        <f>'波及効果（総括表）'!$O25*'5-3 雇用表 統合中分類・県内生産額 労働力投入係数'!P23</f>
        <v>0</v>
      </c>
      <c r="P26" s="266">
        <f>'波及効果（総括表）'!$O25*'5-3 雇用表 統合中分類・県内生産額 労働力投入係数'!Q23</f>
        <v>0</v>
      </c>
      <c r="Q26" s="266">
        <f>'波及効果（総括表）'!$O25*'5-3 雇用表 統合中分類・県内生産額 労働力投入係数'!R23</f>
        <v>0</v>
      </c>
      <c r="R26" s="266">
        <f>'波及効果（総括表）'!$O25*'5-3 雇用表 統合中分類・県内生産額 労働力投入係数'!S23</f>
        <v>0</v>
      </c>
      <c r="S26" s="266">
        <f>'波及効果（総括表）'!$O25*'5-3 雇用表 統合中分類・県内生産額 労働力投入係数'!T23</f>
        <v>0</v>
      </c>
      <c r="T26" s="266">
        <f>'波及効果（総括表）'!$O25*'5-3 雇用表 統合中分類・県内生産額 労働力投入係数'!U23</f>
        <v>0</v>
      </c>
      <c r="U26" s="266">
        <f>'波及効果（総括表）'!$O25*'5-3 雇用表 統合中分類・県内生産額 労働力投入係数'!V23</f>
        <v>0</v>
      </c>
      <c r="V26" s="266">
        <f>'波及効果（総括表）'!$O25*'5-3 雇用表 統合中分類・県内生産額 労働力投入係数'!W23</f>
        <v>0</v>
      </c>
      <c r="W26" s="266">
        <f>'波及効果（総括表）'!$S25*'5-3 雇用表 統合中分類・県内生産額 労働力投入係数'!P23</f>
        <v>0</v>
      </c>
      <c r="X26" s="266">
        <f>'波及効果（総括表）'!$S25*'5-3 雇用表 統合中分類・県内生産額 労働力投入係数'!Q23</f>
        <v>0</v>
      </c>
      <c r="Y26" s="266">
        <f>'波及効果（総括表）'!$S25*'5-3 雇用表 統合中分類・県内生産額 労働力投入係数'!R23</f>
        <v>0</v>
      </c>
      <c r="Z26" s="266">
        <f>'波及効果（総括表）'!$S25*'5-3 雇用表 統合中分類・県内生産額 労働力投入係数'!S23</f>
        <v>0</v>
      </c>
      <c r="AA26" s="266">
        <f>'波及効果（総括表）'!$S25*'5-3 雇用表 統合中分類・県内生産額 労働力投入係数'!T23</f>
        <v>0</v>
      </c>
      <c r="AB26" s="266">
        <f>'波及効果（総括表）'!$S25*'5-3 雇用表 統合中分類・県内生産額 労働力投入係数'!U23</f>
        <v>0</v>
      </c>
      <c r="AC26" s="266">
        <f>'波及効果（総括表）'!$S25*'5-3 雇用表 統合中分類・県内生産額 労働力投入係数'!V23</f>
        <v>0</v>
      </c>
      <c r="AD26" s="266">
        <f>'波及効果（総括表）'!$S25*'5-3 雇用表 統合中分類・県内生産額 労働力投入係数'!W23</f>
        <v>0</v>
      </c>
      <c r="AE26" s="266">
        <f>'波及効果（総括表）'!$AA25*'5-3 雇用表 統合中分類・県内生産額 労働力投入係数'!P23</f>
        <v>0</v>
      </c>
      <c r="AF26" s="266">
        <f>'波及効果（総括表）'!$AA25*'5-3 雇用表 統合中分類・県内生産額 労働力投入係数'!Q23</f>
        <v>0</v>
      </c>
      <c r="AG26" s="266">
        <f>'波及効果（総括表）'!$AA25*'5-3 雇用表 統合中分類・県内生産額 労働力投入係数'!R23</f>
        <v>0</v>
      </c>
      <c r="AH26" s="266">
        <f>'波及効果（総括表）'!$AA25*'5-3 雇用表 統合中分類・県内生産額 労働力投入係数'!S23</f>
        <v>0</v>
      </c>
      <c r="AI26" s="266">
        <f>'波及効果（総括表）'!$AA25*'5-3 雇用表 統合中分類・県内生産額 労働力投入係数'!T23</f>
        <v>0</v>
      </c>
      <c r="AJ26" s="266">
        <f>'波及効果（総括表）'!$AA25*'5-3 雇用表 統合中分類・県内生産額 労働力投入係数'!U23</f>
        <v>0</v>
      </c>
      <c r="AK26" s="266">
        <f>'波及効果（総括表）'!$AA25*'5-3 雇用表 統合中分類・県内生産額 労働力投入係数'!V23</f>
        <v>0</v>
      </c>
      <c r="AL26" s="266">
        <f>'波及効果（総括表）'!$AA25*'5-3 雇用表 統合中分類・県内生産額 労働力投入係数'!W23</f>
        <v>0</v>
      </c>
      <c r="AM26" s="266">
        <f>'波及効果（総括表）'!$AE25*'5-3 雇用表 統合中分類・県内生産額 労働力投入係数'!P23</f>
        <v>0</v>
      </c>
      <c r="AN26" s="266">
        <f>'波及効果（総括表）'!$AE25*'5-3 雇用表 統合中分類・県内生産額 労働力投入係数'!Q23</f>
        <v>0</v>
      </c>
      <c r="AO26" s="266">
        <f>'波及効果（総括表）'!$AE25*'5-3 雇用表 統合中分類・県内生産額 労働力投入係数'!R23</f>
        <v>0</v>
      </c>
      <c r="AP26" s="266">
        <f>'波及効果（総括表）'!$AE25*'5-3 雇用表 統合中分類・県内生産額 労働力投入係数'!S23</f>
        <v>0</v>
      </c>
      <c r="AQ26" s="266">
        <f>'波及効果（総括表）'!$AE25*'5-3 雇用表 統合中分類・県内生産額 労働力投入係数'!T23</f>
        <v>0</v>
      </c>
      <c r="AR26" s="266">
        <f>'波及効果（総括表）'!$AE25*'5-3 雇用表 統合中分類・県内生産額 労働力投入係数'!U23</f>
        <v>0</v>
      </c>
      <c r="AS26" s="266">
        <f>'波及効果（総括表）'!$AE25*'5-3 雇用表 統合中分類・県内生産額 労働力投入係数'!V23</f>
        <v>0</v>
      </c>
      <c r="AT26" s="266">
        <f>'波及効果（総括表）'!$AE25*'5-3 雇用表 統合中分類・県内生産額 労働力投入係数'!W23</f>
        <v>0</v>
      </c>
    </row>
    <row r="27" spans="1:46" s="81" customFormat="1">
      <c r="A27" s="412" t="s">
        <v>428</v>
      </c>
      <c r="B27" s="137" t="s">
        <v>167</v>
      </c>
      <c r="C27" s="416" t="s">
        <v>432</v>
      </c>
      <c r="D27" s="137" t="s">
        <v>645</v>
      </c>
      <c r="E27" s="413" t="s">
        <v>289</v>
      </c>
      <c r="F27" s="102" t="s">
        <v>14</v>
      </c>
      <c r="G27" s="266">
        <f>'波及効果（総括表）'!$K26*'5-3 雇用表 統合中分類・県内生産額 労働力投入係数'!P24</f>
        <v>0</v>
      </c>
      <c r="H27" s="266">
        <f>'波及効果（総括表）'!$K26*'5-3 雇用表 統合中分類・県内生産額 労働力投入係数'!Q24</f>
        <v>0</v>
      </c>
      <c r="I27" s="266">
        <f>'波及効果（総括表）'!$K26*'5-3 雇用表 統合中分類・県内生産額 労働力投入係数'!R24</f>
        <v>0</v>
      </c>
      <c r="J27" s="266">
        <f>'波及効果（総括表）'!$K26*'5-3 雇用表 統合中分類・県内生産額 労働力投入係数'!S24</f>
        <v>0</v>
      </c>
      <c r="K27" s="266">
        <f>'波及効果（総括表）'!$K26*'5-3 雇用表 統合中分類・県内生産額 労働力投入係数'!T24</f>
        <v>0</v>
      </c>
      <c r="L27" s="266">
        <f>'波及効果（総括表）'!$K26*'5-3 雇用表 統合中分類・県内生産額 労働力投入係数'!U24</f>
        <v>0</v>
      </c>
      <c r="M27" s="266">
        <f>'波及効果（総括表）'!$K26*'5-3 雇用表 統合中分類・県内生産額 労働力投入係数'!V24</f>
        <v>0</v>
      </c>
      <c r="N27" s="266">
        <f>'波及効果（総括表）'!$K26*'5-3 雇用表 統合中分類・県内生産額 労働力投入係数'!W24</f>
        <v>0</v>
      </c>
      <c r="O27" s="266">
        <f>'波及効果（総括表）'!$O26*'5-3 雇用表 統合中分類・県内生産額 労働力投入係数'!P24</f>
        <v>0</v>
      </c>
      <c r="P27" s="266">
        <f>'波及効果（総括表）'!$O26*'5-3 雇用表 統合中分類・県内生産額 労働力投入係数'!Q24</f>
        <v>0</v>
      </c>
      <c r="Q27" s="266">
        <f>'波及効果（総括表）'!$O26*'5-3 雇用表 統合中分類・県内生産額 労働力投入係数'!R24</f>
        <v>0</v>
      </c>
      <c r="R27" s="266">
        <f>'波及効果（総括表）'!$O26*'5-3 雇用表 統合中分類・県内生産額 労働力投入係数'!S24</f>
        <v>0</v>
      </c>
      <c r="S27" s="266">
        <f>'波及効果（総括表）'!$O26*'5-3 雇用表 統合中分類・県内生産額 労働力投入係数'!T24</f>
        <v>0</v>
      </c>
      <c r="T27" s="266">
        <f>'波及効果（総括表）'!$O26*'5-3 雇用表 統合中分類・県内生産額 労働力投入係数'!U24</f>
        <v>0</v>
      </c>
      <c r="U27" s="266">
        <f>'波及効果（総括表）'!$O26*'5-3 雇用表 統合中分類・県内生産額 労働力投入係数'!V24</f>
        <v>0</v>
      </c>
      <c r="V27" s="266">
        <f>'波及効果（総括表）'!$O26*'5-3 雇用表 統合中分類・県内生産額 労働力投入係数'!W24</f>
        <v>0</v>
      </c>
      <c r="W27" s="266">
        <f>'波及効果（総括表）'!$S26*'5-3 雇用表 統合中分類・県内生産額 労働力投入係数'!P24</f>
        <v>0</v>
      </c>
      <c r="X27" s="266">
        <f>'波及効果（総括表）'!$S26*'5-3 雇用表 統合中分類・県内生産額 労働力投入係数'!Q24</f>
        <v>0</v>
      </c>
      <c r="Y27" s="266">
        <f>'波及効果（総括表）'!$S26*'5-3 雇用表 統合中分類・県内生産額 労働力投入係数'!R24</f>
        <v>0</v>
      </c>
      <c r="Z27" s="266">
        <f>'波及効果（総括表）'!$S26*'5-3 雇用表 統合中分類・県内生産額 労働力投入係数'!S24</f>
        <v>0</v>
      </c>
      <c r="AA27" s="266">
        <f>'波及効果（総括表）'!$S26*'5-3 雇用表 統合中分類・県内生産額 労働力投入係数'!T24</f>
        <v>0</v>
      </c>
      <c r="AB27" s="266">
        <f>'波及効果（総括表）'!$S26*'5-3 雇用表 統合中分類・県内生産額 労働力投入係数'!U24</f>
        <v>0</v>
      </c>
      <c r="AC27" s="266">
        <f>'波及効果（総括表）'!$S26*'5-3 雇用表 統合中分類・県内生産額 労働力投入係数'!V24</f>
        <v>0</v>
      </c>
      <c r="AD27" s="266">
        <f>'波及効果（総括表）'!$S26*'5-3 雇用表 統合中分類・県内生産額 労働力投入係数'!W24</f>
        <v>0</v>
      </c>
      <c r="AE27" s="266">
        <f>'波及効果（総括表）'!$AA26*'5-3 雇用表 統合中分類・県内生産額 労働力投入係数'!P24</f>
        <v>0</v>
      </c>
      <c r="AF27" s="266">
        <f>'波及効果（総括表）'!$AA26*'5-3 雇用表 統合中分類・県内生産額 労働力投入係数'!Q24</f>
        <v>0</v>
      </c>
      <c r="AG27" s="266">
        <f>'波及効果（総括表）'!$AA26*'5-3 雇用表 統合中分類・県内生産額 労働力投入係数'!R24</f>
        <v>0</v>
      </c>
      <c r="AH27" s="266">
        <f>'波及効果（総括表）'!$AA26*'5-3 雇用表 統合中分類・県内生産額 労働力投入係数'!S24</f>
        <v>0</v>
      </c>
      <c r="AI27" s="266">
        <f>'波及効果（総括表）'!$AA26*'5-3 雇用表 統合中分類・県内生産額 労働力投入係数'!T24</f>
        <v>0</v>
      </c>
      <c r="AJ27" s="266">
        <f>'波及効果（総括表）'!$AA26*'5-3 雇用表 統合中分類・県内生産額 労働力投入係数'!U24</f>
        <v>0</v>
      </c>
      <c r="AK27" s="266">
        <f>'波及効果（総括表）'!$AA26*'5-3 雇用表 統合中分類・県内生産額 労働力投入係数'!V24</f>
        <v>0</v>
      </c>
      <c r="AL27" s="266">
        <f>'波及効果（総括表）'!$AA26*'5-3 雇用表 統合中分類・県内生産額 労働力投入係数'!W24</f>
        <v>0</v>
      </c>
      <c r="AM27" s="266">
        <f>'波及効果（総括表）'!$AE26*'5-3 雇用表 統合中分類・県内生産額 労働力投入係数'!P24</f>
        <v>0</v>
      </c>
      <c r="AN27" s="266">
        <f>'波及効果（総括表）'!$AE26*'5-3 雇用表 統合中分類・県内生産額 労働力投入係数'!Q24</f>
        <v>0</v>
      </c>
      <c r="AO27" s="266">
        <f>'波及効果（総括表）'!$AE26*'5-3 雇用表 統合中分類・県内生産額 労働力投入係数'!R24</f>
        <v>0</v>
      </c>
      <c r="AP27" s="266">
        <f>'波及効果（総括表）'!$AE26*'5-3 雇用表 統合中分類・県内生産額 労働力投入係数'!S24</f>
        <v>0</v>
      </c>
      <c r="AQ27" s="266">
        <f>'波及効果（総括表）'!$AE26*'5-3 雇用表 統合中分類・県内生産額 労働力投入係数'!T24</f>
        <v>0</v>
      </c>
      <c r="AR27" s="266">
        <f>'波及効果（総括表）'!$AE26*'5-3 雇用表 統合中分類・県内生産額 労働力投入係数'!U24</f>
        <v>0</v>
      </c>
      <c r="AS27" s="266">
        <f>'波及効果（総括表）'!$AE26*'5-3 雇用表 統合中分類・県内生産額 労働力投入係数'!V24</f>
        <v>0</v>
      </c>
      <c r="AT27" s="266">
        <f>'波及効果（総括表）'!$AE26*'5-3 雇用表 統合中分類・県内生産額 労働力投入係数'!W24</f>
        <v>0</v>
      </c>
    </row>
    <row r="28" spans="1:46" s="81" customFormat="1">
      <c r="A28" s="412" t="s">
        <v>428</v>
      </c>
      <c r="B28" s="137" t="s">
        <v>167</v>
      </c>
      <c r="C28" s="412" t="s">
        <v>433</v>
      </c>
      <c r="D28" s="137" t="s">
        <v>171</v>
      </c>
      <c r="E28" s="413" t="s">
        <v>290</v>
      </c>
      <c r="F28" s="102" t="s">
        <v>15</v>
      </c>
      <c r="G28" s="266">
        <f>'波及効果（総括表）'!$K27*'5-3 雇用表 統合中分類・県内生産額 労働力投入係数'!P25</f>
        <v>0</v>
      </c>
      <c r="H28" s="266">
        <f>'波及効果（総括表）'!$K27*'5-3 雇用表 統合中分類・県内生産額 労働力投入係数'!Q25</f>
        <v>0</v>
      </c>
      <c r="I28" s="266">
        <f>'波及効果（総括表）'!$K27*'5-3 雇用表 統合中分類・県内生産額 労働力投入係数'!R25</f>
        <v>0</v>
      </c>
      <c r="J28" s="266">
        <f>'波及効果（総括表）'!$K27*'5-3 雇用表 統合中分類・県内生産額 労働力投入係数'!S25</f>
        <v>0</v>
      </c>
      <c r="K28" s="266">
        <f>'波及効果（総括表）'!$K27*'5-3 雇用表 統合中分類・県内生産額 労働力投入係数'!T25</f>
        <v>0</v>
      </c>
      <c r="L28" s="266">
        <f>'波及効果（総括表）'!$K27*'5-3 雇用表 統合中分類・県内生産額 労働力投入係数'!U25</f>
        <v>0</v>
      </c>
      <c r="M28" s="266">
        <f>'波及効果（総括表）'!$K27*'5-3 雇用表 統合中分類・県内生産額 労働力投入係数'!V25</f>
        <v>0</v>
      </c>
      <c r="N28" s="266">
        <f>'波及効果（総括表）'!$K27*'5-3 雇用表 統合中分類・県内生産額 労働力投入係数'!W25</f>
        <v>0</v>
      </c>
      <c r="O28" s="266">
        <f>'波及効果（総括表）'!$O27*'5-3 雇用表 統合中分類・県内生産額 労働力投入係数'!P25</f>
        <v>0</v>
      </c>
      <c r="P28" s="266">
        <f>'波及効果（総括表）'!$O27*'5-3 雇用表 統合中分類・県内生産額 労働力投入係数'!Q25</f>
        <v>0</v>
      </c>
      <c r="Q28" s="266">
        <f>'波及効果（総括表）'!$O27*'5-3 雇用表 統合中分類・県内生産額 労働力投入係数'!R25</f>
        <v>0</v>
      </c>
      <c r="R28" s="266">
        <f>'波及効果（総括表）'!$O27*'5-3 雇用表 統合中分類・県内生産額 労働力投入係数'!S25</f>
        <v>0</v>
      </c>
      <c r="S28" s="266">
        <f>'波及効果（総括表）'!$O27*'5-3 雇用表 統合中分類・県内生産額 労働力投入係数'!T25</f>
        <v>0</v>
      </c>
      <c r="T28" s="266">
        <f>'波及効果（総括表）'!$O27*'5-3 雇用表 統合中分類・県内生産額 労働力投入係数'!U25</f>
        <v>0</v>
      </c>
      <c r="U28" s="266">
        <f>'波及効果（総括表）'!$O27*'5-3 雇用表 統合中分類・県内生産額 労働力投入係数'!V25</f>
        <v>0</v>
      </c>
      <c r="V28" s="266">
        <f>'波及効果（総括表）'!$O27*'5-3 雇用表 統合中分類・県内生産額 労働力投入係数'!W25</f>
        <v>0</v>
      </c>
      <c r="W28" s="266">
        <f>'波及効果（総括表）'!$S27*'5-3 雇用表 統合中分類・県内生産額 労働力投入係数'!P25</f>
        <v>0</v>
      </c>
      <c r="X28" s="266">
        <f>'波及効果（総括表）'!$S27*'5-3 雇用表 統合中分類・県内生産額 労働力投入係数'!Q25</f>
        <v>0</v>
      </c>
      <c r="Y28" s="266">
        <f>'波及効果（総括表）'!$S27*'5-3 雇用表 統合中分類・県内生産額 労働力投入係数'!R25</f>
        <v>0</v>
      </c>
      <c r="Z28" s="266">
        <f>'波及効果（総括表）'!$S27*'5-3 雇用表 統合中分類・県内生産額 労働力投入係数'!S25</f>
        <v>0</v>
      </c>
      <c r="AA28" s="266">
        <f>'波及効果（総括表）'!$S27*'5-3 雇用表 統合中分類・県内生産額 労働力投入係数'!T25</f>
        <v>0</v>
      </c>
      <c r="AB28" s="266">
        <f>'波及効果（総括表）'!$S27*'5-3 雇用表 統合中分類・県内生産額 労働力投入係数'!U25</f>
        <v>0</v>
      </c>
      <c r="AC28" s="266">
        <f>'波及効果（総括表）'!$S27*'5-3 雇用表 統合中分類・県内生産額 労働力投入係数'!V25</f>
        <v>0</v>
      </c>
      <c r="AD28" s="266">
        <f>'波及効果（総括表）'!$S27*'5-3 雇用表 統合中分類・県内生産額 労働力投入係数'!W25</f>
        <v>0</v>
      </c>
      <c r="AE28" s="266">
        <f>'波及効果（総括表）'!$AA27*'5-3 雇用表 統合中分類・県内生産額 労働力投入係数'!P25</f>
        <v>0</v>
      </c>
      <c r="AF28" s="266">
        <f>'波及効果（総括表）'!$AA27*'5-3 雇用表 統合中分類・県内生産額 労働力投入係数'!Q25</f>
        <v>0</v>
      </c>
      <c r="AG28" s="266">
        <f>'波及効果（総括表）'!$AA27*'5-3 雇用表 統合中分類・県内生産額 労働力投入係数'!R25</f>
        <v>0</v>
      </c>
      <c r="AH28" s="266">
        <f>'波及効果（総括表）'!$AA27*'5-3 雇用表 統合中分類・県内生産額 労働力投入係数'!S25</f>
        <v>0</v>
      </c>
      <c r="AI28" s="266">
        <f>'波及効果（総括表）'!$AA27*'5-3 雇用表 統合中分類・県内生産額 労働力投入係数'!T25</f>
        <v>0</v>
      </c>
      <c r="AJ28" s="266">
        <f>'波及効果（総括表）'!$AA27*'5-3 雇用表 統合中分類・県内生産額 労働力投入係数'!U25</f>
        <v>0</v>
      </c>
      <c r="AK28" s="266">
        <f>'波及効果（総括表）'!$AA27*'5-3 雇用表 統合中分類・県内生産額 労働力投入係数'!V25</f>
        <v>0</v>
      </c>
      <c r="AL28" s="266">
        <f>'波及効果（総括表）'!$AA27*'5-3 雇用表 統合中分類・県内生産額 労働力投入係数'!W25</f>
        <v>0</v>
      </c>
      <c r="AM28" s="266">
        <f>'波及効果（総括表）'!$AE27*'5-3 雇用表 統合中分類・県内生産額 労働力投入係数'!P25</f>
        <v>0</v>
      </c>
      <c r="AN28" s="266">
        <f>'波及効果（総括表）'!$AE27*'5-3 雇用表 統合中分類・県内生産額 労働力投入係数'!Q25</f>
        <v>0</v>
      </c>
      <c r="AO28" s="266">
        <f>'波及効果（総括表）'!$AE27*'5-3 雇用表 統合中分類・県内生産額 労働力投入係数'!R25</f>
        <v>0</v>
      </c>
      <c r="AP28" s="266">
        <f>'波及効果（総括表）'!$AE27*'5-3 雇用表 統合中分類・県内生産額 労働力投入係数'!S25</f>
        <v>0</v>
      </c>
      <c r="AQ28" s="266">
        <f>'波及効果（総括表）'!$AE27*'5-3 雇用表 統合中分類・県内生産額 労働力投入係数'!T25</f>
        <v>0</v>
      </c>
      <c r="AR28" s="266">
        <f>'波及効果（総括表）'!$AE27*'5-3 雇用表 統合中分類・県内生産額 労働力投入係数'!U25</f>
        <v>0</v>
      </c>
      <c r="AS28" s="266">
        <f>'波及効果（総括表）'!$AE27*'5-3 雇用表 統合中分類・県内生産額 労働力投入係数'!V25</f>
        <v>0</v>
      </c>
      <c r="AT28" s="266">
        <f>'波及効果（総括表）'!$AE27*'5-3 雇用表 統合中分類・県内生産額 労働力投入係数'!W25</f>
        <v>0</v>
      </c>
    </row>
    <row r="29" spans="1:46" s="81" customFormat="1">
      <c r="A29" s="414" t="s">
        <v>428</v>
      </c>
      <c r="B29" s="373" t="s">
        <v>167</v>
      </c>
      <c r="C29" s="414" t="s">
        <v>433</v>
      </c>
      <c r="D29" s="373" t="s">
        <v>171</v>
      </c>
      <c r="E29" s="415" t="s">
        <v>291</v>
      </c>
      <c r="F29" s="374" t="s">
        <v>16</v>
      </c>
      <c r="G29" s="267">
        <f>'波及効果（総括表）'!$K28*'5-3 雇用表 統合中分類・県内生産額 労働力投入係数'!P26</f>
        <v>0</v>
      </c>
      <c r="H29" s="267">
        <f>'波及効果（総括表）'!$K28*'5-3 雇用表 統合中分類・県内生産額 労働力投入係数'!Q26</f>
        <v>0</v>
      </c>
      <c r="I29" s="267">
        <f>'波及効果（総括表）'!$K28*'5-3 雇用表 統合中分類・県内生産額 労働力投入係数'!R26</f>
        <v>0</v>
      </c>
      <c r="J29" s="267">
        <f>'波及効果（総括表）'!$K28*'5-3 雇用表 統合中分類・県内生産額 労働力投入係数'!S26</f>
        <v>0</v>
      </c>
      <c r="K29" s="267">
        <f>'波及効果（総括表）'!$K28*'5-3 雇用表 統合中分類・県内生産額 労働力投入係数'!T26</f>
        <v>0</v>
      </c>
      <c r="L29" s="267">
        <f>'波及効果（総括表）'!$K28*'5-3 雇用表 統合中分類・県内生産額 労働力投入係数'!U26</f>
        <v>0</v>
      </c>
      <c r="M29" s="267">
        <f>'波及効果（総括表）'!$K28*'5-3 雇用表 統合中分類・県内生産額 労働力投入係数'!V26</f>
        <v>0</v>
      </c>
      <c r="N29" s="267">
        <f>'波及効果（総括表）'!$K28*'5-3 雇用表 統合中分類・県内生産額 労働力投入係数'!W26</f>
        <v>0</v>
      </c>
      <c r="O29" s="267">
        <f>'波及効果（総括表）'!$O28*'5-3 雇用表 統合中分類・県内生産額 労働力投入係数'!P26</f>
        <v>0</v>
      </c>
      <c r="P29" s="267">
        <f>'波及効果（総括表）'!$O28*'5-3 雇用表 統合中分類・県内生産額 労働力投入係数'!Q26</f>
        <v>0</v>
      </c>
      <c r="Q29" s="267">
        <f>'波及効果（総括表）'!$O28*'5-3 雇用表 統合中分類・県内生産額 労働力投入係数'!R26</f>
        <v>0</v>
      </c>
      <c r="R29" s="267">
        <f>'波及効果（総括表）'!$O28*'5-3 雇用表 統合中分類・県内生産額 労働力投入係数'!S26</f>
        <v>0</v>
      </c>
      <c r="S29" s="267">
        <f>'波及効果（総括表）'!$O28*'5-3 雇用表 統合中分類・県内生産額 労働力投入係数'!T26</f>
        <v>0</v>
      </c>
      <c r="T29" s="267">
        <f>'波及効果（総括表）'!$O28*'5-3 雇用表 統合中分類・県内生産額 労働力投入係数'!U26</f>
        <v>0</v>
      </c>
      <c r="U29" s="267">
        <f>'波及効果（総括表）'!$O28*'5-3 雇用表 統合中分類・県内生産額 労働力投入係数'!V26</f>
        <v>0</v>
      </c>
      <c r="V29" s="267">
        <f>'波及効果（総括表）'!$O28*'5-3 雇用表 統合中分類・県内生産額 労働力投入係数'!W26</f>
        <v>0</v>
      </c>
      <c r="W29" s="267">
        <f>'波及効果（総括表）'!$S28*'5-3 雇用表 統合中分類・県内生産額 労働力投入係数'!P26</f>
        <v>0</v>
      </c>
      <c r="X29" s="267">
        <f>'波及効果（総括表）'!$S28*'5-3 雇用表 統合中分類・県内生産額 労働力投入係数'!Q26</f>
        <v>0</v>
      </c>
      <c r="Y29" s="267">
        <f>'波及効果（総括表）'!$S28*'5-3 雇用表 統合中分類・県内生産額 労働力投入係数'!R26</f>
        <v>0</v>
      </c>
      <c r="Z29" s="267">
        <f>'波及効果（総括表）'!$S28*'5-3 雇用表 統合中分類・県内生産額 労働力投入係数'!S26</f>
        <v>0</v>
      </c>
      <c r="AA29" s="267">
        <f>'波及効果（総括表）'!$S28*'5-3 雇用表 統合中分類・県内生産額 労働力投入係数'!T26</f>
        <v>0</v>
      </c>
      <c r="AB29" s="267">
        <f>'波及効果（総括表）'!$S28*'5-3 雇用表 統合中分類・県内生産額 労働力投入係数'!U26</f>
        <v>0</v>
      </c>
      <c r="AC29" s="267">
        <f>'波及効果（総括表）'!$S28*'5-3 雇用表 統合中分類・県内生産額 労働力投入係数'!V26</f>
        <v>0</v>
      </c>
      <c r="AD29" s="267">
        <f>'波及効果（総括表）'!$S28*'5-3 雇用表 統合中分類・県内生産額 労働力投入係数'!W26</f>
        <v>0</v>
      </c>
      <c r="AE29" s="267">
        <f>'波及効果（総括表）'!$AA28*'5-3 雇用表 統合中分類・県内生産額 労働力投入係数'!P26</f>
        <v>0</v>
      </c>
      <c r="AF29" s="267">
        <f>'波及効果（総括表）'!$AA28*'5-3 雇用表 統合中分類・県内生産額 労働力投入係数'!Q26</f>
        <v>0</v>
      </c>
      <c r="AG29" s="267">
        <f>'波及効果（総括表）'!$AA28*'5-3 雇用表 統合中分類・県内生産額 労働力投入係数'!R26</f>
        <v>0</v>
      </c>
      <c r="AH29" s="267">
        <f>'波及効果（総括表）'!$AA28*'5-3 雇用表 統合中分類・県内生産額 労働力投入係数'!S26</f>
        <v>0</v>
      </c>
      <c r="AI29" s="267">
        <f>'波及効果（総括表）'!$AA28*'5-3 雇用表 統合中分類・県内生産額 労働力投入係数'!T26</f>
        <v>0</v>
      </c>
      <c r="AJ29" s="267">
        <f>'波及効果（総括表）'!$AA28*'5-3 雇用表 統合中分類・県内生産額 労働力投入係数'!U26</f>
        <v>0</v>
      </c>
      <c r="AK29" s="267">
        <f>'波及効果（総括表）'!$AA28*'5-3 雇用表 統合中分類・県内生産額 労働力投入係数'!V26</f>
        <v>0</v>
      </c>
      <c r="AL29" s="267">
        <f>'波及効果（総括表）'!$AA28*'5-3 雇用表 統合中分類・県内生産額 労働力投入係数'!W26</f>
        <v>0</v>
      </c>
      <c r="AM29" s="267">
        <f>'波及効果（総括表）'!$AE28*'5-3 雇用表 統合中分類・県内生産額 労働力投入係数'!P26</f>
        <v>0</v>
      </c>
      <c r="AN29" s="267">
        <f>'波及効果（総括表）'!$AE28*'5-3 雇用表 統合中分類・県内生産額 労働力投入係数'!Q26</f>
        <v>0</v>
      </c>
      <c r="AO29" s="267">
        <f>'波及効果（総括表）'!$AE28*'5-3 雇用表 統合中分類・県内生産額 労働力投入係数'!R26</f>
        <v>0</v>
      </c>
      <c r="AP29" s="267">
        <f>'波及効果（総括表）'!$AE28*'5-3 雇用表 統合中分類・県内生産額 労働力投入係数'!S26</f>
        <v>0</v>
      </c>
      <c r="AQ29" s="267">
        <f>'波及効果（総括表）'!$AE28*'5-3 雇用表 統合中分類・県内生産額 労働力投入係数'!T26</f>
        <v>0</v>
      </c>
      <c r="AR29" s="267">
        <f>'波及効果（総括表）'!$AE28*'5-3 雇用表 統合中分類・県内生産額 労働力投入係数'!U26</f>
        <v>0</v>
      </c>
      <c r="AS29" s="267">
        <f>'波及効果（総括表）'!$AE28*'5-3 雇用表 統合中分類・県内生産額 労働力投入係数'!V26</f>
        <v>0</v>
      </c>
      <c r="AT29" s="267">
        <f>'波及効果（総括表）'!$AE28*'5-3 雇用表 統合中分類・県内生産額 労働力投入係数'!W26</f>
        <v>0</v>
      </c>
    </row>
    <row r="30" spans="1:46" s="81" customFormat="1">
      <c r="A30" s="412" t="s">
        <v>428</v>
      </c>
      <c r="B30" s="137" t="s">
        <v>167</v>
      </c>
      <c r="C30" s="412" t="s">
        <v>433</v>
      </c>
      <c r="D30" s="137" t="s">
        <v>171</v>
      </c>
      <c r="E30" s="413" t="s">
        <v>292</v>
      </c>
      <c r="F30" s="102" t="s">
        <v>646</v>
      </c>
      <c r="G30" s="266">
        <f>'波及効果（総括表）'!$K29*'5-3 雇用表 統合中分類・県内生産額 労働力投入係数'!P27</f>
        <v>0</v>
      </c>
      <c r="H30" s="266">
        <f>'波及効果（総括表）'!$K29*'5-3 雇用表 統合中分類・県内生産額 労働力投入係数'!Q27</f>
        <v>0</v>
      </c>
      <c r="I30" s="266">
        <f>'波及効果（総括表）'!$K29*'5-3 雇用表 統合中分類・県内生産額 労働力投入係数'!R27</f>
        <v>0</v>
      </c>
      <c r="J30" s="266">
        <f>'波及効果（総括表）'!$K29*'5-3 雇用表 統合中分類・県内生産額 労働力投入係数'!S27</f>
        <v>0</v>
      </c>
      <c r="K30" s="266">
        <f>'波及効果（総括表）'!$K29*'5-3 雇用表 統合中分類・県内生産額 労働力投入係数'!T27</f>
        <v>0</v>
      </c>
      <c r="L30" s="266">
        <f>'波及効果（総括表）'!$K29*'5-3 雇用表 統合中分類・県内生産額 労働力投入係数'!U27</f>
        <v>0</v>
      </c>
      <c r="M30" s="266">
        <f>'波及効果（総括表）'!$K29*'5-3 雇用表 統合中分類・県内生産額 労働力投入係数'!V27</f>
        <v>0</v>
      </c>
      <c r="N30" s="266">
        <f>'波及効果（総括表）'!$K29*'5-3 雇用表 統合中分類・県内生産額 労働力投入係数'!W27</f>
        <v>0</v>
      </c>
      <c r="O30" s="266">
        <f>'波及効果（総括表）'!$O29*'5-3 雇用表 統合中分類・県内生産額 労働力投入係数'!P27</f>
        <v>0</v>
      </c>
      <c r="P30" s="266">
        <f>'波及効果（総括表）'!$O29*'5-3 雇用表 統合中分類・県内生産額 労働力投入係数'!Q27</f>
        <v>0</v>
      </c>
      <c r="Q30" s="266">
        <f>'波及効果（総括表）'!$O29*'5-3 雇用表 統合中分類・県内生産額 労働力投入係数'!R27</f>
        <v>0</v>
      </c>
      <c r="R30" s="266">
        <f>'波及効果（総括表）'!$O29*'5-3 雇用表 統合中分類・県内生産額 労働力投入係数'!S27</f>
        <v>0</v>
      </c>
      <c r="S30" s="266">
        <f>'波及効果（総括表）'!$O29*'5-3 雇用表 統合中分類・県内生産額 労働力投入係数'!T27</f>
        <v>0</v>
      </c>
      <c r="T30" s="266">
        <f>'波及効果（総括表）'!$O29*'5-3 雇用表 統合中分類・県内生産額 労働力投入係数'!U27</f>
        <v>0</v>
      </c>
      <c r="U30" s="266">
        <f>'波及効果（総括表）'!$O29*'5-3 雇用表 統合中分類・県内生産額 労働力投入係数'!V27</f>
        <v>0</v>
      </c>
      <c r="V30" s="266">
        <f>'波及効果（総括表）'!$O29*'5-3 雇用表 統合中分類・県内生産額 労働力投入係数'!W27</f>
        <v>0</v>
      </c>
      <c r="W30" s="266">
        <f>'波及効果（総括表）'!$S29*'5-3 雇用表 統合中分類・県内生産額 労働力投入係数'!P27</f>
        <v>0</v>
      </c>
      <c r="X30" s="266">
        <f>'波及効果（総括表）'!$S29*'5-3 雇用表 統合中分類・県内生産額 労働力投入係数'!Q27</f>
        <v>0</v>
      </c>
      <c r="Y30" s="266">
        <f>'波及効果（総括表）'!$S29*'5-3 雇用表 統合中分類・県内生産額 労働力投入係数'!R27</f>
        <v>0</v>
      </c>
      <c r="Z30" s="266">
        <f>'波及効果（総括表）'!$S29*'5-3 雇用表 統合中分類・県内生産額 労働力投入係数'!S27</f>
        <v>0</v>
      </c>
      <c r="AA30" s="266">
        <f>'波及効果（総括表）'!$S29*'5-3 雇用表 統合中分類・県内生産額 労働力投入係数'!T27</f>
        <v>0</v>
      </c>
      <c r="AB30" s="266">
        <f>'波及効果（総括表）'!$S29*'5-3 雇用表 統合中分類・県内生産額 労働力投入係数'!U27</f>
        <v>0</v>
      </c>
      <c r="AC30" s="266">
        <f>'波及効果（総括表）'!$S29*'5-3 雇用表 統合中分類・県内生産額 労働力投入係数'!V27</f>
        <v>0</v>
      </c>
      <c r="AD30" s="266">
        <f>'波及効果（総括表）'!$S29*'5-3 雇用表 統合中分類・県内生産額 労働力投入係数'!W27</f>
        <v>0</v>
      </c>
      <c r="AE30" s="266">
        <f>'波及効果（総括表）'!$AA29*'5-3 雇用表 統合中分類・県内生産額 労働力投入係数'!P27</f>
        <v>0</v>
      </c>
      <c r="AF30" s="266">
        <f>'波及効果（総括表）'!$AA29*'5-3 雇用表 統合中分類・県内生産額 労働力投入係数'!Q27</f>
        <v>0</v>
      </c>
      <c r="AG30" s="266">
        <f>'波及効果（総括表）'!$AA29*'5-3 雇用表 統合中分類・県内生産額 労働力投入係数'!R27</f>
        <v>0</v>
      </c>
      <c r="AH30" s="266">
        <f>'波及効果（総括表）'!$AA29*'5-3 雇用表 統合中分類・県内生産額 労働力投入係数'!S27</f>
        <v>0</v>
      </c>
      <c r="AI30" s="266">
        <f>'波及効果（総括表）'!$AA29*'5-3 雇用表 統合中分類・県内生産額 労働力投入係数'!T27</f>
        <v>0</v>
      </c>
      <c r="AJ30" s="266">
        <f>'波及効果（総括表）'!$AA29*'5-3 雇用表 統合中分類・県内生産額 労働力投入係数'!U27</f>
        <v>0</v>
      </c>
      <c r="AK30" s="266">
        <f>'波及効果（総括表）'!$AA29*'5-3 雇用表 統合中分類・県内生産額 労働力投入係数'!V27</f>
        <v>0</v>
      </c>
      <c r="AL30" s="266">
        <f>'波及効果（総括表）'!$AA29*'5-3 雇用表 統合中分類・県内生産額 労働力投入係数'!W27</f>
        <v>0</v>
      </c>
      <c r="AM30" s="266">
        <f>'波及効果（総括表）'!$AE29*'5-3 雇用表 統合中分類・県内生産額 労働力投入係数'!P27</f>
        <v>0</v>
      </c>
      <c r="AN30" s="266">
        <f>'波及効果（総括表）'!$AE29*'5-3 雇用表 統合中分類・県内生産額 労働力投入係数'!Q27</f>
        <v>0</v>
      </c>
      <c r="AO30" s="266">
        <f>'波及効果（総括表）'!$AE29*'5-3 雇用表 統合中分類・県内生産額 労働力投入係数'!R27</f>
        <v>0</v>
      </c>
      <c r="AP30" s="266">
        <f>'波及効果（総括表）'!$AE29*'5-3 雇用表 統合中分類・県内生産額 労働力投入係数'!S27</f>
        <v>0</v>
      </c>
      <c r="AQ30" s="266">
        <f>'波及効果（総括表）'!$AE29*'5-3 雇用表 統合中分類・県内生産額 労働力投入係数'!T27</f>
        <v>0</v>
      </c>
      <c r="AR30" s="266">
        <f>'波及効果（総括表）'!$AE29*'5-3 雇用表 統合中分類・県内生産額 労働力投入係数'!U27</f>
        <v>0</v>
      </c>
      <c r="AS30" s="266">
        <f>'波及効果（総括表）'!$AE29*'5-3 雇用表 統合中分類・県内生産額 労働力投入係数'!V27</f>
        <v>0</v>
      </c>
      <c r="AT30" s="266">
        <f>'波及効果（総括表）'!$AE29*'5-3 雇用表 統合中分類・県内生産額 労働力投入係数'!W27</f>
        <v>0</v>
      </c>
    </row>
    <row r="31" spans="1:46" s="81" customFormat="1">
      <c r="A31" s="412" t="s">
        <v>428</v>
      </c>
      <c r="B31" s="137" t="s">
        <v>167</v>
      </c>
      <c r="C31" s="412" t="s">
        <v>433</v>
      </c>
      <c r="D31" s="137" t="s">
        <v>171</v>
      </c>
      <c r="E31" s="413" t="s">
        <v>293</v>
      </c>
      <c r="F31" s="102" t="s">
        <v>647</v>
      </c>
      <c r="G31" s="266">
        <f>'波及効果（総括表）'!$K30*'5-3 雇用表 統合中分類・県内生産額 労働力投入係数'!P28</f>
        <v>0</v>
      </c>
      <c r="H31" s="266">
        <f>'波及効果（総括表）'!$K30*'5-3 雇用表 統合中分類・県内生産額 労働力投入係数'!Q28</f>
        <v>0</v>
      </c>
      <c r="I31" s="266">
        <f>'波及効果（総括表）'!$K30*'5-3 雇用表 統合中分類・県内生産額 労働力投入係数'!R28</f>
        <v>0</v>
      </c>
      <c r="J31" s="266">
        <f>'波及効果（総括表）'!$K30*'5-3 雇用表 統合中分類・県内生産額 労働力投入係数'!S28</f>
        <v>0</v>
      </c>
      <c r="K31" s="266">
        <f>'波及効果（総括表）'!$K30*'5-3 雇用表 統合中分類・県内生産額 労働力投入係数'!T28</f>
        <v>0</v>
      </c>
      <c r="L31" s="266">
        <f>'波及効果（総括表）'!$K30*'5-3 雇用表 統合中分類・県内生産額 労働力投入係数'!U28</f>
        <v>0</v>
      </c>
      <c r="M31" s="266">
        <f>'波及効果（総括表）'!$K30*'5-3 雇用表 統合中分類・県内生産額 労働力投入係数'!V28</f>
        <v>0</v>
      </c>
      <c r="N31" s="266">
        <f>'波及効果（総括表）'!$K30*'5-3 雇用表 統合中分類・県内生産額 労働力投入係数'!W28</f>
        <v>0</v>
      </c>
      <c r="O31" s="266">
        <f>'波及効果（総括表）'!$O30*'5-3 雇用表 統合中分類・県内生産額 労働力投入係数'!P28</f>
        <v>0</v>
      </c>
      <c r="P31" s="266">
        <f>'波及効果（総括表）'!$O30*'5-3 雇用表 統合中分類・県内生産額 労働力投入係数'!Q28</f>
        <v>0</v>
      </c>
      <c r="Q31" s="266">
        <f>'波及効果（総括表）'!$O30*'5-3 雇用表 統合中分類・県内生産額 労働力投入係数'!R28</f>
        <v>0</v>
      </c>
      <c r="R31" s="266">
        <f>'波及効果（総括表）'!$O30*'5-3 雇用表 統合中分類・県内生産額 労働力投入係数'!S28</f>
        <v>0</v>
      </c>
      <c r="S31" s="266">
        <f>'波及効果（総括表）'!$O30*'5-3 雇用表 統合中分類・県内生産額 労働力投入係数'!T28</f>
        <v>0</v>
      </c>
      <c r="T31" s="266">
        <f>'波及効果（総括表）'!$O30*'5-3 雇用表 統合中分類・県内生産額 労働力投入係数'!U28</f>
        <v>0</v>
      </c>
      <c r="U31" s="266">
        <f>'波及効果（総括表）'!$O30*'5-3 雇用表 統合中分類・県内生産額 労働力投入係数'!V28</f>
        <v>0</v>
      </c>
      <c r="V31" s="266">
        <f>'波及効果（総括表）'!$O30*'5-3 雇用表 統合中分類・県内生産額 労働力投入係数'!W28</f>
        <v>0</v>
      </c>
      <c r="W31" s="266">
        <f>'波及効果（総括表）'!$S30*'5-3 雇用表 統合中分類・県内生産額 労働力投入係数'!P28</f>
        <v>0</v>
      </c>
      <c r="X31" s="266">
        <f>'波及効果（総括表）'!$S30*'5-3 雇用表 統合中分類・県内生産額 労働力投入係数'!Q28</f>
        <v>0</v>
      </c>
      <c r="Y31" s="266">
        <f>'波及効果（総括表）'!$S30*'5-3 雇用表 統合中分類・県内生産額 労働力投入係数'!R28</f>
        <v>0</v>
      </c>
      <c r="Z31" s="266">
        <f>'波及効果（総括表）'!$S30*'5-3 雇用表 統合中分類・県内生産額 労働力投入係数'!S28</f>
        <v>0</v>
      </c>
      <c r="AA31" s="266">
        <f>'波及効果（総括表）'!$S30*'5-3 雇用表 統合中分類・県内生産額 労働力投入係数'!T28</f>
        <v>0</v>
      </c>
      <c r="AB31" s="266">
        <f>'波及効果（総括表）'!$S30*'5-3 雇用表 統合中分類・県内生産額 労働力投入係数'!U28</f>
        <v>0</v>
      </c>
      <c r="AC31" s="266">
        <f>'波及効果（総括表）'!$S30*'5-3 雇用表 統合中分類・県内生産額 労働力投入係数'!V28</f>
        <v>0</v>
      </c>
      <c r="AD31" s="266">
        <f>'波及効果（総括表）'!$S30*'5-3 雇用表 統合中分類・県内生産額 労働力投入係数'!W28</f>
        <v>0</v>
      </c>
      <c r="AE31" s="266">
        <f>'波及効果（総括表）'!$AA30*'5-3 雇用表 統合中分類・県内生産額 労働力投入係数'!P28</f>
        <v>0</v>
      </c>
      <c r="AF31" s="266">
        <f>'波及効果（総括表）'!$AA30*'5-3 雇用表 統合中分類・県内生産額 労働力投入係数'!Q28</f>
        <v>0</v>
      </c>
      <c r="AG31" s="266">
        <f>'波及効果（総括表）'!$AA30*'5-3 雇用表 統合中分類・県内生産額 労働力投入係数'!R28</f>
        <v>0</v>
      </c>
      <c r="AH31" s="266">
        <f>'波及効果（総括表）'!$AA30*'5-3 雇用表 統合中分類・県内生産額 労働力投入係数'!S28</f>
        <v>0</v>
      </c>
      <c r="AI31" s="266">
        <f>'波及効果（総括表）'!$AA30*'5-3 雇用表 統合中分類・県内生産額 労働力投入係数'!T28</f>
        <v>0</v>
      </c>
      <c r="AJ31" s="266">
        <f>'波及効果（総括表）'!$AA30*'5-3 雇用表 統合中分類・県内生産額 労働力投入係数'!U28</f>
        <v>0</v>
      </c>
      <c r="AK31" s="266">
        <f>'波及効果（総括表）'!$AA30*'5-3 雇用表 統合中分類・県内生産額 労働力投入係数'!V28</f>
        <v>0</v>
      </c>
      <c r="AL31" s="266">
        <f>'波及効果（総括表）'!$AA30*'5-3 雇用表 統合中分類・県内生産額 労働力投入係数'!W28</f>
        <v>0</v>
      </c>
      <c r="AM31" s="266">
        <f>'波及効果（総括表）'!$AE30*'5-3 雇用表 統合中分類・県内生産額 労働力投入係数'!P28</f>
        <v>0</v>
      </c>
      <c r="AN31" s="266">
        <f>'波及効果（総括表）'!$AE30*'5-3 雇用表 統合中分類・県内生産額 労働力投入係数'!Q28</f>
        <v>0</v>
      </c>
      <c r="AO31" s="266">
        <f>'波及効果（総括表）'!$AE30*'5-3 雇用表 統合中分類・県内生産額 労働力投入係数'!R28</f>
        <v>0</v>
      </c>
      <c r="AP31" s="266">
        <f>'波及効果（総括表）'!$AE30*'5-3 雇用表 統合中分類・県内生産額 労働力投入係数'!S28</f>
        <v>0</v>
      </c>
      <c r="AQ31" s="266">
        <f>'波及効果（総括表）'!$AE30*'5-3 雇用表 統合中分類・県内生産額 労働力投入係数'!T28</f>
        <v>0</v>
      </c>
      <c r="AR31" s="266">
        <f>'波及効果（総括表）'!$AE30*'5-3 雇用表 統合中分類・県内生産額 労働力投入係数'!U28</f>
        <v>0</v>
      </c>
      <c r="AS31" s="266">
        <f>'波及効果（総括表）'!$AE30*'5-3 雇用表 統合中分類・県内生産額 労働力投入係数'!V28</f>
        <v>0</v>
      </c>
      <c r="AT31" s="266">
        <f>'波及効果（総括表）'!$AE30*'5-3 雇用表 統合中分類・県内生産額 労働力投入係数'!W28</f>
        <v>0</v>
      </c>
    </row>
    <row r="32" spans="1:46" s="81" customFormat="1">
      <c r="A32" s="412" t="s">
        <v>428</v>
      </c>
      <c r="B32" s="137" t="s">
        <v>167</v>
      </c>
      <c r="C32" s="412" t="s">
        <v>433</v>
      </c>
      <c r="D32" s="137" t="s">
        <v>171</v>
      </c>
      <c r="E32" s="413" t="s">
        <v>294</v>
      </c>
      <c r="F32" s="102" t="s">
        <v>18</v>
      </c>
      <c r="G32" s="266">
        <f>'波及効果（総括表）'!$K31*'5-3 雇用表 統合中分類・県内生産額 労働力投入係数'!P29</f>
        <v>0</v>
      </c>
      <c r="H32" s="266">
        <f>'波及効果（総括表）'!$K31*'5-3 雇用表 統合中分類・県内生産額 労働力投入係数'!Q29</f>
        <v>0</v>
      </c>
      <c r="I32" s="266">
        <f>'波及効果（総括表）'!$K31*'5-3 雇用表 統合中分類・県内生産額 労働力投入係数'!R29</f>
        <v>0</v>
      </c>
      <c r="J32" s="266">
        <f>'波及効果（総括表）'!$K31*'5-3 雇用表 統合中分類・県内生産額 労働力投入係数'!S29</f>
        <v>0</v>
      </c>
      <c r="K32" s="266">
        <f>'波及効果（総括表）'!$K31*'5-3 雇用表 統合中分類・県内生産額 労働力投入係数'!T29</f>
        <v>0</v>
      </c>
      <c r="L32" s="266">
        <f>'波及効果（総括表）'!$K31*'5-3 雇用表 統合中分類・県内生産額 労働力投入係数'!U29</f>
        <v>0</v>
      </c>
      <c r="M32" s="266">
        <f>'波及効果（総括表）'!$K31*'5-3 雇用表 統合中分類・県内生産額 労働力投入係数'!V29</f>
        <v>0</v>
      </c>
      <c r="N32" s="266">
        <f>'波及効果（総括表）'!$K31*'5-3 雇用表 統合中分類・県内生産額 労働力投入係数'!W29</f>
        <v>0</v>
      </c>
      <c r="O32" s="266">
        <f>'波及効果（総括表）'!$O31*'5-3 雇用表 統合中分類・県内生産額 労働力投入係数'!P29</f>
        <v>0</v>
      </c>
      <c r="P32" s="266">
        <f>'波及効果（総括表）'!$O31*'5-3 雇用表 統合中分類・県内生産額 労働力投入係数'!Q29</f>
        <v>0</v>
      </c>
      <c r="Q32" s="266">
        <f>'波及効果（総括表）'!$O31*'5-3 雇用表 統合中分類・県内生産額 労働力投入係数'!R29</f>
        <v>0</v>
      </c>
      <c r="R32" s="266">
        <f>'波及効果（総括表）'!$O31*'5-3 雇用表 統合中分類・県内生産額 労働力投入係数'!S29</f>
        <v>0</v>
      </c>
      <c r="S32" s="266">
        <f>'波及効果（総括表）'!$O31*'5-3 雇用表 統合中分類・県内生産額 労働力投入係数'!T29</f>
        <v>0</v>
      </c>
      <c r="T32" s="266">
        <f>'波及効果（総括表）'!$O31*'5-3 雇用表 統合中分類・県内生産額 労働力投入係数'!U29</f>
        <v>0</v>
      </c>
      <c r="U32" s="266">
        <f>'波及効果（総括表）'!$O31*'5-3 雇用表 統合中分類・県内生産額 労働力投入係数'!V29</f>
        <v>0</v>
      </c>
      <c r="V32" s="266">
        <f>'波及効果（総括表）'!$O31*'5-3 雇用表 統合中分類・県内生産額 労働力投入係数'!W29</f>
        <v>0</v>
      </c>
      <c r="W32" s="266">
        <f>'波及効果（総括表）'!$S31*'5-3 雇用表 統合中分類・県内生産額 労働力投入係数'!P29</f>
        <v>0</v>
      </c>
      <c r="X32" s="266">
        <f>'波及効果（総括表）'!$S31*'5-3 雇用表 統合中分類・県内生産額 労働力投入係数'!Q29</f>
        <v>0</v>
      </c>
      <c r="Y32" s="266">
        <f>'波及効果（総括表）'!$S31*'5-3 雇用表 統合中分類・県内生産額 労働力投入係数'!R29</f>
        <v>0</v>
      </c>
      <c r="Z32" s="266">
        <f>'波及効果（総括表）'!$S31*'5-3 雇用表 統合中分類・県内生産額 労働力投入係数'!S29</f>
        <v>0</v>
      </c>
      <c r="AA32" s="266">
        <f>'波及効果（総括表）'!$S31*'5-3 雇用表 統合中分類・県内生産額 労働力投入係数'!T29</f>
        <v>0</v>
      </c>
      <c r="AB32" s="266">
        <f>'波及効果（総括表）'!$S31*'5-3 雇用表 統合中分類・県内生産額 労働力投入係数'!U29</f>
        <v>0</v>
      </c>
      <c r="AC32" s="266">
        <f>'波及効果（総括表）'!$S31*'5-3 雇用表 統合中分類・県内生産額 労働力投入係数'!V29</f>
        <v>0</v>
      </c>
      <c r="AD32" s="266">
        <f>'波及効果（総括表）'!$S31*'5-3 雇用表 統合中分類・県内生産額 労働力投入係数'!W29</f>
        <v>0</v>
      </c>
      <c r="AE32" s="266">
        <f>'波及効果（総括表）'!$AA31*'5-3 雇用表 統合中分類・県内生産額 労働力投入係数'!P29</f>
        <v>0</v>
      </c>
      <c r="AF32" s="266">
        <f>'波及効果（総括表）'!$AA31*'5-3 雇用表 統合中分類・県内生産額 労働力投入係数'!Q29</f>
        <v>0</v>
      </c>
      <c r="AG32" s="266">
        <f>'波及効果（総括表）'!$AA31*'5-3 雇用表 統合中分類・県内生産額 労働力投入係数'!R29</f>
        <v>0</v>
      </c>
      <c r="AH32" s="266">
        <f>'波及効果（総括表）'!$AA31*'5-3 雇用表 統合中分類・県内生産額 労働力投入係数'!S29</f>
        <v>0</v>
      </c>
      <c r="AI32" s="266">
        <f>'波及効果（総括表）'!$AA31*'5-3 雇用表 統合中分類・県内生産額 労働力投入係数'!T29</f>
        <v>0</v>
      </c>
      <c r="AJ32" s="266">
        <f>'波及効果（総括表）'!$AA31*'5-3 雇用表 統合中分類・県内生産額 労働力投入係数'!U29</f>
        <v>0</v>
      </c>
      <c r="AK32" s="266">
        <f>'波及効果（総括表）'!$AA31*'5-3 雇用表 統合中分類・県内生産額 労働力投入係数'!V29</f>
        <v>0</v>
      </c>
      <c r="AL32" s="266">
        <f>'波及効果（総括表）'!$AA31*'5-3 雇用表 統合中分類・県内生産額 労働力投入係数'!W29</f>
        <v>0</v>
      </c>
      <c r="AM32" s="266">
        <f>'波及効果（総括表）'!$AE31*'5-3 雇用表 統合中分類・県内生産額 労働力投入係数'!P29</f>
        <v>0</v>
      </c>
      <c r="AN32" s="266">
        <f>'波及効果（総括表）'!$AE31*'5-3 雇用表 統合中分類・県内生産額 労働力投入係数'!Q29</f>
        <v>0</v>
      </c>
      <c r="AO32" s="266">
        <f>'波及効果（総括表）'!$AE31*'5-3 雇用表 統合中分類・県内生産額 労働力投入係数'!R29</f>
        <v>0</v>
      </c>
      <c r="AP32" s="266">
        <f>'波及効果（総括表）'!$AE31*'5-3 雇用表 統合中分類・県内生産額 労働力投入係数'!S29</f>
        <v>0</v>
      </c>
      <c r="AQ32" s="266">
        <f>'波及効果（総括表）'!$AE31*'5-3 雇用表 統合中分類・県内生産額 労働力投入係数'!T29</f>
        <v>0</v>
      </c>
      <c r="AR32" s="266">
        <f>'波及効果（総括表）'!$AE31*'5-3 雇用表 統合中分類・県内生産額 労働力投入係数'!U29</f>
        <v>0</v>
      </c>
      <c r="AS32" s="266">
        <f>'波及効果（総括表）'!$AE31*'5-3 雇用表 統合中分類・県内生産額 労働力投入係数'!V29</f>
        <v>0</v>
      </c>
      <c r="AT32" s="266">
        <f>'波及効果（総括表）'!$AE31*'5-3 雇用表 統合中分類・県内生産額 労働力投入係数'!W29</f>
        <v>0</v>
      </c>
    </row>
    <row r="33" spans="1:46" s="81" customFormat="1">
      <c r="A33" s="412" t="s">
        <v>428</v>
      </c>
      <c r="B33" s="137" t="s">
        <v>167</v>
      </c>
      <c r="C33" s="412" t="s">
        <v>433</v>
      </c>
      <c r="D33" s="137" t="s">
        <v>171</v>
      </c>
      <c r="E33" s="413" t="s">
        <v>295</v>
      </c>
      <c r="F33" s="102" t="s">
        <v>19</v>
      </c>
      <c r="G33" s="266">
        <f>'波及効果（総括表）'!$K32*'5-3 雇用表 統合中分類・県内生産額 労働力投入係数'!P30</f>
        <v>0</v>
      </c>
      <c r="H33" s="266">
        <f>'波及効果（総括表）'!$K32*'5-3 雇用表 統合中分類・県内生産額 労働力投入係数'!Q30</f>
        <v>0</v>
      </c>
      <c r="I33" s="266">
        <f>'波及効果（総括表）'!$K32*'5-3 雇用表 統合中分類・県内生産額 労働力投入係数'!R30</f>
        <v>0</v>
      </c>
      <c r="J33" s="266">
        <f>'波及効果（総括表）'!$K32*'5-3 雇用表 統合中分類・県内生産額 労働力投入係数'!S30</f>
        <v>0</v>
      </c>
      <c r="K33" s="266">
        <f>'波及効果（総括表）'!$K32*'5-3 雇用表 統合中分類・県内生産額 労働力投入係数'!T30</f>
        <v>0</v>
      </c>
      <c r="L33" s="266">
        <f>'波及効果（総括表）'!$K32*'5-3 雇用表 統合中分類・県内生産額 労働力投入係数'!U30</f>
        <v>0</v>
      </c>
      <c r="M33" s="266">
        <f>'波及効果（総括表）'!$K32*'5-3 雇用表 統合中分類・県内生産額 労働力投入係数'!V30</f>
        <v>0</v>
      </c>
      <c r="N33" s="266">
        <f>'波及効果（総括表）'!$K32*'5-3 雇用表 統合中分類・県内生産額 労働力投入係数'!W30</f>
        <v>0</v>
      </c>
      <c r="O33" s="266">
        <f>'波及効果（総括表）'!$O32*'5-3 雇用表 統合中分類・県内生産額 労働力投入係数'!P30</f>
        <v>0</v>
      </c>
      <c r="P33" s="266">
        <f>'波及効果（総括表）'!$O32*'5-3 雇用表 統合中分類・県内生産額 労働力投入係数'!Q30</f>
        <v>0</v>
      </c>
      <c r="Q33" s="266">
        <f>'波及効果（総括表）'!$O32*'5-3 雇用表 統合中分類・県内生産額 労働力投入係数'!R30</f>
        <v>0</v>
      </c>
      <c r="R33" s="266">
        <f>'波及効果（総括表）'!$O32*'5-3 雇用表 統合中分類・県内生産額 労働力投入係数'!S30</f>
        <v>0</v>
      </c>
      <c r="S33" s="266">
        <f>'波及効果（総括表）'!$O32*'5-3 雇用表 統合中分類・県内生産額 労働力投入係数'!T30</f>
        <v>0</v>
      </c>
      <c r="T33" s="266">
        <f>'波及効果（総括表）'!$O32*'5-3 雇用表 統合中分類・県内生産額 労働力投入係数'!U30</f>
        <v>0</v>
      </c>
      <c r="U33" s="266">
        <f>'波及効果（総括表）'!$O32*'5-3 雇用表 統合中分類・県内生産額 労働力投入係数'!V30</f>
        <v>0</v>
      </c>
      <c r="V33" s="266">
        <f>'波及効果（総括表）'!$O32*'5-3 雇用表 統合中分類・県内生産額 労働力投入係数'!W30</f>
        <v>0</v>
      </c>
      <c r="W33" s="266">
        <f>'波及効果（総括表）'!$S32*'5-3 雇用表 統合中分類・県内生産額 労働力投入係数'!P30</f>
        <v>0</v>
      </c>
      <c r="X33" s="266">
        <f>'波及効果（総括表）'!$S32*'5-3 雇用表 統合中分類・県内生産額 労働力投入係数'!Q30</f>
        <v>0</v>
      </c>
      <c r="Y33" s="266">
        <f>'波及効果（総括表）'!$S32*'5-3 雇用表 統合中分類・県内生産額 労働力投入係数'!R30</f>
        <v>0</v>
      </c>
      <c r="Z33" s="266">
        <f>'波及効果（総括表）'!$S32*'5-3 雇用表 統合中分類・県内生産額 労働力投入係数'!S30</f>
        <v>0</v>
      </c>
      <c r="AA33" s="266">
        <f>'波及効果（総括表）'!$S32*'5-3 雇用表 統合中分類・県内生産額 労働力投入係数'!T30</f>
        <v>0</v>
      </c>
      <c r="AB33" s="266">
        <f>'波及効果（総括表）'!$S32*'5-3 雇用表 統合中分類・県内生産額 労働力投入係数'!U30</f>
        <v>0</v>
      </c>
      <c r="AC33" s="266">
        <f>'波及効果（総括表）'!$S32*'5-3 雇用表 統合中分類・県内生産額 労働力投入係数'!V30</f>
        <v>0</v>
      </c>
      <c r="AD33" s="266">
        <f>'波及効果（総括表）'!$S32*'5-3 雇用表 統合中分類・県内生産額 労働力投入係数'!W30</f>
        <v>0</v>
      </c>
      <c r="AE33" s="266">
        <f>'波及効果（総括表）'!$AA32*'5-3 雇用表 統合中分類・県内生産額 労働力投入係数'!P30</f>
        <v>0</v>
      </c>
      <c r="AF33" s="266">
        <f>'波及効果（総括表）'!$AA32*'5-3 雇用表 統合中分類・県内生産額 労働力投入係数'!Q30</f>
        <v>0</v>
      </c>
      <c r="AG33" s="266">
        <f>'波及効果（総括表）'!$AA32*'5-3 雇用表 統合中分類・県内生産額 労働力投入係数'!R30</f>
        <v>0</v>
      </c>
      <c r="AH33" s="266">
        <f>'波及効果（総括表）'!$AA32*'5-3 雇用表 統合中分類・県内生産額 労働力投入係数'!S30</f>
        <v>0</v>
      </c>
      <c r="AI33" s="266">
        <f>'波及効果（総括表）'!$AA32*'5-3 雇用表 統合中分類・県内生産額 労働力投入係数'!T30</f>
        <v>0</v>
      </c>
      <c r="AJ33" s="266">
        <f>'波及効果（総括表）'!$AA32*'5-3 雇用表 統合中分類・県内生産額 労働力投入係数'!U30</f>
        <v>0</v>
      </c>
      <c r="AK33" s="266">
        <f>'波及効果（総括表）'!$AA32*'5-3 雇用表 統合中分類・県内生産額 労働力投入係数'!V30</f>
        <v>0</v>
      </c>
      <c r="AL33" s="266">
        <f>'波及効果（総括表）'!$AA32*'5-3 雇用表 統合中分類・県内生産額 労働力投入係数'!W30</f>
        <v>0</v>
      </c>
      <c r="AM33" s="266">
        <f>'波及効果（総括表）'!$AE32*'5-3 雇用表 統合中分類・県内生産額 労働力投入係数'!P30</f>
        <v>0</v>
      </c>
      <c r="AN33" s="266">
        <f>'波及効果（総括表）'!$AE32*'5-3 雇用表 統合中分類・県内生産額 労働力投入係数'!Q30</f>
        <v>0</v>
      </c>
      <c r="AO33" s="266">
        <f>'波及効果（総括表）'!$AE32*'5-3 雇用表 統合中分類・県内生産額 労働力投入係数'!R30</f>
        <v>0</v>
      </c>
      <c r="AP33" s="266">
        <f>'波及効果（総括表）'!$AE32*'5-3 雇用表 統合中分類・県内生産額 労働力投入係数'!S30</f>
        <v>0</v>
      </c>
      <c r="AQ33" s="266">
        <f>'波及効果（総括表）'!$AE32*'5-3 雇用表 統合中分類・県内生産額 労働力投入係数'!T30</f>
        <v>0</v>
      </c>
      <c r="AR33" s="266">
        <f>'波及効果（総括表）'!$AE32*'5-3 雇用表 統合中分類・県内生産額 労働力投入係数'!U30</f>
        <v>0</v>
      </c>
      <c r="AS33" s="266">
        <f>'波及効果（総括表）'!$AE32*'5-3 雇用表 統合中分類・県内生産額 労働力投入係数'!V30</f>
        <v>0</v>
      </c>
      <c r="AT33" s="266">
        <f>'波及効果（総括表）'!$AE32*'5-3 雇用表 統合中分類・県内生産額 労働力投入係数'!W30</f>
        <v>0</v>
      </c>
    </row>
    <row r="34" spans="1:46" s="81" customFormat="1">
      <c r="A34" s="414" t="s">
        <v>428</v>
      </c>
      <c r="B34" s="373" t="s">
        <v>167</v>
      </c>
      <c r="C34" s="414" t="s">
        <v>433</v>
      </c>
      <c r="D34" s="373" t="s">
        <v>171</v>
      </c>
      <c r="E34" s="415" t="s">
        <v>296</v>
      </c>
      <c r="F34" s="374" t="s">
        <v>20</v>
      </c>
      <c r="G34" s="267">
        <f>'波及効果（総括表）'!$K33*'5-3 雇用表 統合中分類・県内生産額 労働力投入係数'!P31</f>
        <v>0</v>
      </c>
      <c r="H34" s="267">
        <f>'波及効果（総括表）'!$K33*'5-3 雇用表 統合中分類・県内生産額 労働力投入係数'!Q31</f>
        <v>0</v>
      </c>
      <c r="I34" s="267">
        <f>'波及効果（総括表）'!$K33*'5-3 雇用表 統合中分類・県内生産額 労働力投入係数'!R31</f>
        <v>0</v>
      </c>
      <c r="J34" s="267">
        <f>'波及効果（総括表）'!$K33*'5-3 雇用表 統合中分類・県内生産額 労働力投入係数'!S31</f>
        <v>0</v>
      </c>
      <c r="K34" s="267">
        <f>'波及効果（総括表）'!$K33*'5-3 雇用表 統合中分類・県内生産額 労働力投入係数'!T31</f>
        <v>0</v>
      </c>
      <c r="L34" s="267">
        <f>'波及効果（総括表）'!$K33*'5-3 雇用表 統合中分類・県内生産額 労働力投入係数'!U31</f>
        <v>0</v>
      </c>
      <c r="M34" s="267">
        <f>'波及効果（総括表）'!$K33*'5-3 雇用表 統合中分類・県内生産額 労働力投入係数'!V31</f>
        <v>0</v>
      </c>
      <c r="N34" s="267">
        <f>'波及効果（総括表）'!$K33*'5-3 雇用表 統合中分類・県内生産額 労働力投入係数'!W31</f>
        <v>0</v>
      </c>
      <c r="O34" s="267">
        <f>'波及効果（総括表）'!$O33*'5-3 雇用表 統合中分類・県内生産額 労働力投入係数'!P31</f>
        <v>0</v>
      </c>
      <c r="P34" s="267">
        <f>'波及効果（総括表）'!$O33*'5-3 雇用表 統合中分類・県内生産額 労働力投入係数'!Q31</f>
        <v>0</v>
      </c>
      <c r="Q34" s="267">
        <f>'波及効果（総括表）'!$O33*'5-3 雇用表 統合中分類・県内生産額 労働力投入係数'!R31</f>
        <v>0</v>
      </c>
      <c r="R34" s="267">
        <f>'波及効果（総括表）'!$O33*'5-3 雇用表 統合中分類・県内生産額 労働力投入係数'!S31</f>
        <v>0</v>
      </c>
      <c r="S34" s="267">
        <f>'波及効果（総括表）'!$O33*'5-3 雇用表 統合中分類・県内生産額 労働力投入係数'!T31</f>
        <v>0</v>
      </c>
      <c r="T34" s="267">
        <f>'波及効果（総括表）'!$O33*'5-3 雇用表 統合中分類・県内生産額 労働力投入係数'!U31</f>
        <v>0</v>
      </c>
      <c r="U34" s="267">
        <f>'波及効果（総括表）'!$O33*'5-3 雇用表 統合中分類・県内生産額 労働力投入係数'!V31</f>
        <v>0</v>
      </c>
      <c r="V34" s="267">
        <f>'波及効果（総括表）'!$O33*'5-3 雇用表 統合中分類・県内生産額 労働力投入係数'!W31</f>
        <v>0</v>
      </c>
      <c r="W34" s="267">
        <f>'波及効果（総括表）'!$S33*'5-3 雇用表 統合中分類・県内生産額 労働力投入係数'!P31</f>
        <v>0</v>
      </c>
      <c r="X34" s="267">
        <f>'波及効果（総括表）'!$S33*'5-3 雇用表 統合中分類・県内生産額 労働力投入係数'!Q31</f>
        <v>0</v>
      </c>
      <c r="Y34" s="267">
        <f>'波及効果（総括表）'!$S33*'5-3 雇用表 統合中分類・県内生産額 労働力投入係数'!R31</f>
        <v>0</v>
      </c>
      <c r="Z34" s="267">
        <f>'波及効果（総括表）'!$S33*'5-3 雇用表 統合中分類・県内生産額 労働力投入係数'!S31</f>
        <v>0</v>
      </c>
      <c r="AA34" s="267">
        <f>'波及効果（総括表）'!$S33*'5-3 雇用表 統合中分類・県内生産額 労働力投入係数'!T31</f>
        <v>0</v>
      </c>
      <c r="AB34" s="267">
        <f>'波及効果（総括表）'!$S33*'5-3 雇用表 統合中分類・県内生産額 労働力投入係数'!U31</f>
        <v>0</v>
      </c>
      <c r="AC34" s="267">
        <f>'波及効果（総括表）'!$S33*'5-3 雇用表 統合中分類・県内生産額 労働力投入係数'!V31</f>
        <v>0</v>
      </c>
      <c r="AD34" s="267">
        <f>'波及効果（総括表）'!$S33*'5-3 雇用表 統合中分類・県内生産額 労働力投入係数'!W31</f>
        <v>0</v>
      </c>
      <c r="AE34" s="267">
        <f>'波及効果（総括表）'!$AA33*'5-3 雇用表 統合中分類・県内生産額 労働力投入係数'!P31</f>
        <v>0</v>
      </c>
      <c r="AF34" s="267">
        <f>'波及効果（総括表）'!$AA33*'5-3 雇用表 統合中分類・県内生産額 労働力投入係数'!Q31</f>
        <v>0</v>
      </c>
      <c r="AG34" s="267">
        <f>'波及効果（総括表）'!$AA33*'5-3 雇用表 統合中分類・県内生産額 労働力投入係数'!R31</f>
        <v>0</v>
      </c>
      <c r="AH34" s="267">
        <f>'波及効果（総括表）'!$AA33*'5-3 雇用表 統合中分類・県内生産額 労働力投入係数'!S31</f>
        <v>0</v>
      </c>
      <c r="AI34" s="267">
        <f>'波及効果（総括表）'!$AA33*'5-3 雇用表 統合中分類・県内生産額 労働力投入係数'!T31</f>
        <v>0</v>
      </c>
      <c r="AJ34" s="267">
        <f>'波及効果（総括表）'!$AA33*'5-3 雇用表 統合中分類・県内生産額 労働力投入係数'!U31</f>
        <v>0</v>
      </c>
      <c r="AK34" s="267">
        <f>'波及効果（総括表）'!$AA33*'5-3 雇用表 統合中分類・県内生産額 労働力投入係数'!V31</f>
        <v>0</v>
      </c>
      <c r="AL34" s="267">
        <f>'波及効果（総括表）'!$AA33*'5-3 雇用表 統合中分類・県内生産額 労働力投入係数'!W31</f>
        <v>0</v>
      </c>
      <c r="AM34" s="267">
        <f>'波及効果（総括表）'!$AE33*'5-3 雇用表 統合中分類・県内生産額 労働力投入係数'!P31</f>
        <v>0</v>
      </c>
      <c r="AN34" s="267">
        <f>'波及効果（総括表）'!$AE33*'5-3 雇用表 統合中分類・県内生産額 労働力投入係数'!Q31</f>
        <v>0</v>
      </c>
      <c r="AO34" s="267">
        <f>'波及効果（総括表）'!$AE33*'5-3 雇用表 統合中分類・県内生産額 労働力投入係数'!R31</f>
        <v>0</v>
      </c>
      <c r="AP34" s="267">
        <f>'波及効果（総括表）'!$AE33*'5-3 雇用表 統合中分類・県内生産額 労働力投入係数'!S31</f>
        <v>0</v>
      </c>
      <c r="AQ34" s="267">
        <f>'波及効果（総括表）'!$AE33*'5-3 雇用表 統合中分類・県内生産額 労働力投入係数'!T31</f>
        <v>0</v>
      </c>
      <c r="AR34" s="267">
        <f>'波及効果（総括表）'!$AE33*'5-3 雇用表 統合中分類・県内生産額 労働力投入係数'!U31</f>
        <v>0</v>
      </c>
      <c r="AS34" s="267">
        <f>'波及効果（総括表）'!$AE33*'5-3 雇用表 統合中分類・県内生産額 労働力投入係数'!V31</f>
        <v>0</v>
      </c>
      <c r="AT34" s="267">
        <f>'波及効果（総括表）'!$AE33*'5-3 雇用表 統合中分類・県内生産額 労働力投入係数'!W31</f>
        <v>0</v>
      </c>
    </row>
    <row r="35" spans="1:46" s="81" customFormat="1">
      <c r="A35" s="412" t="s">
        <v>428</v>
      </c>
      <c r="B35" s="137" t="s">
        <v>167</v>
      </c>
      <c r="C35" s="412" t="s">
        <v>433</v>
      </c>
      <c r="D35" s="137" t="s">
        <v>171</v>
      </c>
      <c r="E35" s="413" t="s">
        <v>297</v>
      </c>
      <c r="F35" s="102" t="s">
        <v>393</v>
      </c>
      <c r="G35" s="266">
        <f>'波及効果（総括表）'!$K34*'5-3 雇用表 統合中分類・県内生産額 労働力投入係数'!P32</f>
        <v>0</v>
      </c>
      <c r="H35" s="266">
        <f>'波及効果（総括表）'!$K34*'5-3 雇用表 統合中分類・県内生産額 労働力投入係数'!Q32</f>
        <v>0</v>
      </c>
      <c r="I35" s="266">
        <f>'波及効果（総括表）'!$K34*'5-3 雇用表 統合中分類・県内生産額 労働力投入係数'!R32</f>
        <v>0</v>
      </c>
      <c r="J35" s="266">
        <f>'波及効果（総括表）'!$K34*'5-3 雇用表 統合中分類・県内生産額 労働力投入係数'!S32</f>
        <v>0</v>
      </c>
      <c r="K35" s="266">
        <f>'波及効果（総括表）'!$K34*'5-3 雇用表 統合中分類・県内生産額 労働力投入係数'!T32</f>
        <v>0</v>
      </c>
      <c r="L35" s="266">
        <f>'波及効果（総括表）'!$K34*'5-3 雇用表 統合中分類・県内生産額 労働力投入係数'!U32</f>
        <v>0</v>
      </c>
      <c r="M35" s="266">
        <f>'波及効果（総括表）'!$K34*'5-3 雇用表 統合中分類・県内生産額 労働力投入係数'!V32</f>
        <v>0</v>
      </c>
      <c r="N35" s="266">
        <f>'波及効果（総括表）'!$K34*'5-3 雇用表 統合中分類・県内生産額 労働力投入係数'!W32</f>
        <v>0</v>
      </c>
      <c r="O35" s="266">
        <f>'波及効果（総括表）'!$O34*'5-3 雇用表 統合中分類・県内生産額 労働力投入係数'!P32</f>
        <v>0</v>
      </c>
      <c r="P35" s="266">
        <f>'波及効果（総括表）'!$O34*'5-3 雇用表 統合中分類・県内生産額 労働力投入係数'!Q32</f>
        <v>0</v>
      </c>
      <c r="Q35" s="266">
        <f>'波及効果（総括表）'!$O34*'5-3 雇用表 統合中分類・県内生産額 労働力投入係数'!R32</f>
        <v>0</v>
      </c>
      <c r="R35" s="266">
        <f>'波及効果（総括表）'!$O34*'5-3 雇用表 統合中分類・県内生産額 労働力投入係数'!S32</f>
        <v>0</v>
      </c>
      <c r="S35" s="266">
        <f>'波及効果（総括表）'!$O34*'5-3 雇用表 統合中分類・県内生産額 労働力投入係数'!T32</f>
        <v>0</v>
      </c>
      <c r="T35" s="266">
        <f>'波及効果（総括表）'!$O34*'5-3 雇用表 統合中分類・県内生産額 労働力投入係数'!U32</f>
        <v>0</v>
      </c>
      <c r="U35" s="266">
        <f>'波及効果（総括表）'!$O34*'5-3 雇用表 統合中分類・県内生産額 労働力投入係数'!V32</f>
        <v>0</v>
      </c>
      <c r="V35" s="266">
        <f>'波及効果（総括表）'!$O34*'5-3 雇用表 統合中分類・県内生産額 労働力投入係数'!W32</f>
        <v>0</v>
      </c>
      <c r="W35" s="266">
        <f>'波及効果（総括表）'!$S34*'5-3 雇用表 統合中分類・県内生産額 労働力投入係数'!P32</f>
        <v>0</v>
      </c>
      <c r="X35" s="266">
        <f>'波及効果（総括表）'!$S34*'5-3 雇用表 統合中分類・県内生産額 労働力投入係数'!Q32</f>
        <v>0</v>
      </c>
      <c r="Y35" s="266">
        <f>'波及効果（総括表）'!$S34*'5-3 雇用表 統合中分類・県内生産額 労働力投入係数'!R32</f>
        <v>0</v>
      </c>
      <c r="Z35" s="266">
        <f>'波及効果（総括表）'!$S34*'5-3 雇用表 統合中分類・県内生産額 労働力投入係数'!S32</f>
        <v>0</v>
      </c>
      <c r="AA35" s="266">
        <f>'波及効果（総括表）'!$S34*'5-3 雇用表 統合中分類・県内生産額 労働力投入係数'!T32</f>
        <v>0</v>
      </c>
      <c r="AB35" s="266">
        <f>'波及効果（総括表）'!$S34*'5-3 雇用表 統合中分類・県内生産額 労働力投入係数'!U32</f>
        <v>0</v>
      </c>
      <c r="AC35" s="266">
        <f>'波及効果（総括表）'!$S34*'5-3 雇用表 統合中分類・県内生産額 労働力投入係数'!V32</f>
        <v>0</v>
      </c>
      <c r="AD35" s="266">
        <f>'波及効果（総括表）'!$S34*'5-3 雇用表 統合中分類・県内生産額 労働力投入係数'!W32</f>
        <v>0</v>
      </c>
      <c r="AE35" s="266">
        <f>'波及効果（総括表）'!$AA34*'5-3 雇用表 統合中分類・県内生産額 労働力投入係数'!P32</f>
        <v>0</v>
      </c>
      <c r="AF35" s="266">
        <f>'波及効果（総括表）'!$AA34*'5-3 雇用表 統合中分類・県内生産額 労働力投入係数'!Q32</f>
        <v>0</v>
      </c>
      <c r="AG35" s="266">
        <f>'波及効果（総括表）'!$AA34*'5-3 雇用表 統合中分類・県内生産額 労働力投入係数'!R32</f>
        <v>0</v>
      </c>
      <c r="AH35" s="266">
        <f>'波及効果（総括表）'!$AA34*'5-3 雇用表 統合中分類・県内生産額 労働力投入係数'!S32</f>
        <v>0</v>
      </c>
      <c r="AI35" s="266">
        <f>'波及効果（総括表）'!$AA34*'5-3 雇用表 統合中分類・県内生産額 労働力投入係数'!T32</f>
        <v>0</v>
      </c>
      <c r="AJ35" s="266">
        <f>'波及効果（総括表）'!$AA34*'5-3 雇用表 統合中分類・県内生産額 労働力投入係数'!U32</f>
        <v>0</v>
      </c>
      <c r="AK35" s="266">
        <f>'波及効果（総括表）'!$AA34*'5-3 雇用表 統合中分類・県内生産額 労働力投入係数'!V32</f>
        <v>0</v>
      </c>
      <c r="AL35" s="266">
        <f>'波及効果（総括表）'!$AA34*'5-3 雇用表 統合中分類・県内生産額 労働力投入係数'!W32</f>
        <v>0</v>
      </c>
      <c r="AM35" s="266">
        <f>'波及効果（総括表）'!$AE34*'5-3 雇用表 統合中分類・県内生産額 労働力投入係数'!P32</f>
        <v>0</v>
      </c>
      <c r="AN35" s="266">
        <f>'波及効果（総括表）'!$AE34*'5-3 雇用表 統合中分類・県内生産額 労働力投入係数'!Q32</f>
        <v>0</v>
      </c>
      <c r="AO35" s="266">
        <f>'波及効果（総括表）'!$AE34*'5-3 雇用表 統合中分類・県内生産額 労働力投入係数'!R32</f>
        <v>0</v>
      </c>
      <c r="AP35" s="266">
        <f>'波及効果（総括表）'!$AE34*'5-3 雇用表 統合中分類・県内生産額 労働力投入係数'!S32</f>
        <v>0</v>
      </c>
      <c r="AQ35" s="266">
        <f>'波及効果（総括表）'!$AE34*'5-3 雇用表 統合中分類・県内生産額 労働力投入係数'!T32</f>
        <v>0</v>
      </c>
      <c r="AR35" s="266">
        <f>'波及効果（総括表）'!$AE34*'5-3 雇用表 統合中分類・県内生産額 労働力投入係数'!U32</f>
        <v>0</v>
      </c>
      <c r="AS35" s="266">
        <f>'波及効果（総括表）'!$AE34*'5-3 雇用表 統合中分類・県内生産額 労働力投入係数'!V32</f>
        <v>0</v>
      </c>
      <c r="AT35" s="266">
        <f>'波及効果（総括表）'!$AE34*'5-3 雇用表 統合中分類・県内生産額 労働力投入係数'!W32</f>
        <v>0</v>
      </c>
    </row>
    <row r="36" spans="1:46" s="81" customFormat="1">
      <c r="A36" s="412" t="s">
        <v>428</v>
      </c>
      <c r="B36" s="137" t="s">
        <v>167</v>
      </c>
      <c r="C36" s="412" t="s">
        <v>434</v>
      </c>
      <c r="D36" s="137" t="s">
        <v>172</v>
      </c>
      <c r="E36" s="413" t="s">
        <v>298</v>
      </c>
      <c r="F36" s="102" t="s">
        <v>21</v>
      </c>
      <c r="G36" s="266">
        <f>'波及効果（総括表）'!$K35*'5-3 雇用表 統合中分類・県内生産額 労働力投入係数'!P33</f>
        <v>0</v>
      </c>
      <c r="H36" s="266">
        <f>'波及効果（総括表）'!$K35*'5-3 雇用表 統合中分類・県内生産額 労働力投入係数'!Q33</f>
        <v>0</v>
      </c>
      <c r="I36" s="266">
        <f>'波及効果（総括表）'!$K35*'5-3 雇用表 統合中分類・県内生産額 労働力投入係数'!R33</f>
        <v>0</v>
      </c>
      <c r="J36" s="266">
        <f>'波及効果（総括表）'!$K35*'5-3 雇用表 統合中分類・県内生産額 労働力投入係数'!S33</f>
        <v>0</v>
      </c>
      <c r="K36" s="266">
        <f>'波及効果（総括表）'!$K35*'5-3 雇用表 統合中分類・県内生産額 労働力投入係数'!T33</f>
        <v>0</v>
      </c>
      <c r="L36" s="266">
        <f>'波及効果（総括表）'!$K35*'5-3 雇用表 統合中分類・県内生産額 労働力投入係数'!U33</f>
        <v>0</v>
      </c>
      <c r="M36" s="266">
        <f>'波及効果（総括表）'!$K35*'5-3 雇用表 統合中分類・県内生産額 労働力投入係数'!V33</f>
        <v>0</v>
      </c>
      <c r="N36" s="266">
        <f>'波及効果（総括表）'!$K35*'5-3 雇用表 統合中分類・県内生産額 労働力投入係数'!W33</f>
        <v>0</v>
      </c>
      <c r="O36" s="266">
        <f>'波及効果（総括表）'!$O35*'5-3 雇用表 統合中分類・県内生産額 労働力投入係数'!P33</f>
        <v>0</v>
      </c>
      <c r="P36" s="266">
        <f>'波及効果（総括表）'!$O35*'5-3 雇用表 統合中分類・県内生産額 労働力投入係数'!Q33</f>
        <v>0</v>
      </c>
      <c r="Q36" s="266">
        <f>'波及効果（総括表）'!$O35*'5-3 雇用表 統合中分類・県内生産額 労働力投入係数'!R33</f>
        <v>0</v>
      </c>
      <c r="R36" s="266">
        <f>'波及効果（総括表）'!$O35*'5-3 雇用表 統合中分類・県内生産額 労働力投入係数'!S33</f>
        <v>0</v>
      </c>
      <c r="S36" s="266">
        <f>'波及効果（総括表）'!$O35*'5-3 雇用表 統合中分類・県内生産額 労働力投入係数'!T33</f>
        <v>0</v>
      </c>
      <c r="T36" s="266">
        <f>'波及効果（総括表）'!$O35*'5-3 雇用表 統合中分類・県内生産額 労働力投入係数'!U33</f>
        <v>0</v>
      </c>
      <c r="U36" s="266">
        <f>'波及効果（総括表）'!$O35*'5-3 雇用表 統合中分類・県内生産額 労働力投入係数'!V33</f>
        <v>0</v>
      </c>
      <c r="V36" s="266">
        <f>'波及効果（総括表）'!$O35*'5-3 雇用表 統合中分類・県内生産額 労働力投入係数'!W33</f>
        <v>0</v>
      </c>
      <c r="W36" s="266">
        <f>'波及効果（総括表）'!$S35*'5-3 雇用表 統合中分類・県内生産額 労働力投入係数'!P33</f>
        <v>0</v>
      </c>
      <c r="X36" s="266">
        <f>'波及効果（総括表）'!$S35*'5-3 雇用表 統合中分類・県内生産額 労働力投入係数'!Q33</f>
        <v>0</v>
      </c>
      <c r="Y36" s="266">
        <f>'波及効果（総括表）'!$S35*'5-3 雇用表 統合中分類・県内生産額 労働力投入係数'!R33</f>
        <v>0</v>
      </c>
      <c r="Z36" s="266">
        <f>'波及効果（総括表）'!$S35*'5-3 雇用表 統合中分類・県内生産額 労働力投入係数'!S33</f>
        <v>0</v>
      </c>
      <c r="AA36" s="266">
        <f>'波及効果（総括表）'!$S35*'5-3 雇用表 統合中分類・県内生産額 労働力投入係数'!T33</f>
        <v>0</v>
      </c>
      <c r="AB36" s="266">
        <f>'波及効果（総括表）'!$S35*'5-3 雇用表 統合中分類・県内生産額 労働力投入係数'!U33</f>
        <v>0</v>
      </c>
      <c r="AC36" s="266">
        <f>'波及効果（総括表）'!$S35*'5-3 雇用表 統合中分類・県内生産額 労働力投入係数'!V33</f>
        <v>0</v>
      </c>
      <c r="AD36" s="266">
        <f>'波及効果（総括表）'!$S35*'5-3 雇用表 統合中分類・県内生産額 労働力投入係数'!W33</f>
        <v>0</v>
      </c>
      <c r="AE36" s="266">
        <f>'波及効果（総括表）'!$AA35*'5-3 雇用表 統合中分類・県内生産額 労働力投入係数'!P33</f>
        <v>0</v>
      </c>
      <c r="AF36" s="266">
        <f>'波及効果（総括表）'!$AA35*'5-3 雇用表 統合中分類・県内生産額 労働力投入係数'!Q33</f>
        <v>0</v>
      </c>
      <c r="AG36" s="266">
        <f>'波及効果（総括表）'!$AA35*'5-3 雇用表 統合中分類・県内生産額 労働力投入係数'!R33</f>
        <v>0</v>
      </c>
      <c r="AH36" s="266">
        <f>'波及効果（総括表）'!$AA35*'5-3 雇用表 統合中分類・県内生産額 労働力投入係数'!S33</f>
        <v>0</v>
      </c>
      <c r="AI36" s="266">
        <f>'波及効果（総括表）'!$AA35*'5-3 雇用表 統合中分類・県内生産額 労働力投入係数'!T33</f>
        <v>0</v>
      </c>
      <c r="AJ36" s="266">
        <f>'波及効果（総括表）'!$AA35*'5-3 雇用表 統合中分類・県内生産額 労働力投入係数'!U33</f>
        <v>0</v>
      </c>
      <c r="AK36" s="266">
        <f>'波及効果（総括表）'!$AA35*'5-3 雇用表 統合中分類・県内生産額 労働力投入係数'!V33</f>
        <v>0</v>
      </c>
      <c r="AL36" s="266">
        <f>'波及効果（総括表）'!$AA35*'5-3 雇用表 統合中分類・県内生産額 労働力投入係数'!W33</f>
        <v>0</v>
      </c>
      <c r="AM36" s="266">
        <f>'波及効果（総括表）'!$AE35*'5-3 雇用表 統合中分類・県内生産額 労働力投入係数'!P33</f>
        <v>0</v>
      </c>
      <c r="AN36" s="266">
        <f>'波及効果（総括表）'!$AE35*'5-3 雇用表 統合中分類・県内生産額 労働力投入係数'!Q33</f>
        <v>0</v>
      </c>
      <c r="AO36" s="266">
        <f>'波及効果（総括表）'!$AE35*'5-3 雇用表 統合中分類・県内生産額 労働力投入係数'!R33</f>
        <v>0</v>
      </c>
      <c r="AP36" s="266">
        <f>'波及効果（総括表）'!$AE35*'5-3 雇用表 統合中分類・県内生産額 労働力投入係数'!S33</f>
        <v>0</v>
      </c>
      <c r="AQ36" s="266">
        <f>'波及効果（総括表）'!$AE35*'5-3 雇用表 統合中分類・県内生産額 労働力投入係数'!T33</f>
        <v>0</v>
      </c>
      <c r="AR36" s="266">
        <f>'波及効果（総括表）'!$AE35*'5-3 雇用表 統合中分類・県内生産額 労働力投入係数'!U33</f>
        <v>0</v>
      </c>
      <c r="AS36" s="266">
        <f>'波及効果（総括表）'!$AE35*'5-3 雇用表 統合中分類・県内生産額 労働力投入係数'!V33</f>
        <v>0</v>
      </c>
      <c r="AT36" s="266">
        <f>'波及効果（総括表）'!$AE35*'5-3 雇用表 統合中分類・県内生産額 労働力投入係数'!W33</f>
        <v>0</v>
      </c>
    </row>
    <row r="37" spans="1:46" s="81" customFormat="1">
      <c r="A37" s="412" t="s">
        <v>428</v>
      </c>
      <c r="B37" s="137" t="s">
        <v>167</v>
      </c>
      <c r="C37" s="412" t="s">
        <v>434</v>
      </c>
      <c r="D37" s="137" t="s">
        <v>172</v>
      </c>
      <c r="E37" s="413" t="s">
        <v>299</v>
      </c>
      <c r="F37" s="102" t="s">
        <v>22</v>
      </c>
      <c r="G37" s="266">
        <f>'波及効果（総括表）'!$K36*'5-3 雇用表 統合中分類・県内生産額 労働力投入係数'!P34</f>
        <v>0</v>
      </c>
      <c r="H37" s="266">
        <f>'波及効果（総括表）'!$K36*'5-3 雇用表 統合中分類・県内生産額 労働力投入係数'!Q34</f>
        <v>0</v>
      </c>
      <c r="I37" s="266">
        <f>'波及効果（総括表）'!$K36*'5-3 雇用表 統合中分類・県内生産額 労働力投入係数'!R34</f>
        <v>0</v>
      </c>
      <c r="J37" s="266">
        <f>'波及効果（総括表）'!$K36*'5-3 雇用表 統合中分類・県内生産額 労働力投入係数'!S34</f>
        <v>0</v>
      </c>
      <c r="K37" s="266">
        <f>'波及効果（総括表）'!$K36*'5-3 雇用表 統合中分類・県内生産額 労働力投入係数'!T34</f>
        <v>0</v>
      </c>
      <c r="L37" s="266">
        <f>'波及効果（総括表）'!$K36*'5-3 雇用表 統合中分類・県内生産額 労働力投入係数'!U34</f>
        <v>0</v>
      </c>
      <c r="M37" s="266">
        <f>'波及効果（総括表）'!$K36*'5-3 雇用表 統合中分類・県内生産額 労働力投入係数'!V34</f>
        <v>0</v>
      </c>
      <c r="N37" s="266">
        <f>'波及効果（総括表）'!$K36*'5-3 雇用表 統合中分類・県内生産額 労働力投入係数'!W34</f>
        <v>0</v>
      </c>
      <c r="O37" s="266">
        <f>'波及効果（総括表）'!$O36*'5-3 雇用表 統合中分類・県内生産額 労働力投入係数'!P34</f>
        <v>0</v>
      </c>
      <c r="P37" s="266">
        <f>'波及効果（総括表）'!$O36*'5-3 雇用表 統合中分類・県内生産額 労働力投入係数'!Q34</f>
        <v>0</v>
      </c>
      <c r="Q37" s="266">
        <f>'波及効果（総括表）'!$O36*'5-3 雇用表 統合中分類・県内生産額 労働力投入係数'!R34</f>
        <v>0</v>
      </c>
      <c r="R37" s="266">
        <f>'波及効果（総括表）'!$O36*'5-3 雇用表 統合中分類・県内生産額 労働力投入係数'!S34</f>
        <v>0</v>
      </c>
      <c r="S37" s="266">
        <f>'波及効果（総括表）'!$O36*'5-3 雇用表 統合中分類・県内生産額 労働力投入係数'!T34</f>
        <v>0</v>
      </c>
      <c r="T37" s="266">
        <f>'波及効果（総括表）'!$O36*'5-3 雇用表 統合中分類・県内生産額 労働力投入係数'!U34</f>
        <v>0</v>
      </c>
      <c r="U37" s="266">
        <f>'波及効果（総括表）'!$O36*'5-3 雇用表 統合中分類・県内生産額 労働力投入係数'!V34</f>
        <v>0</v>
      </c>
      <c r="V37" s="266">
        <f>'波及効果（総括表）'!$O36*'5-3 雇用表 統合中分類・県内生産額 労働力投入係数'!W34</f>
        <v>0</v>
      </c>
      <c r="W37" s="266">
        <f>'波及効果（総括表）'!$S36*'5-3 雇用表 統合中分類・県内生産額 労働力投入係数'!P34</f>
        <v>0</v>
      </c>
      <c r="X37" s="266">
        <f>'波及効果（総括表）'!$S36*'5-3 雇用表 統合中分類・県内生産額 労働力投入係数'!Q34</f>
        <v>0</v>
      </c>
      <c r="Y37" s="266">
        <f>'波及効果（総括表）'!$S36*'5-3 雇用表 統合中分類・県内生産額 労働力投入係数'!R34</f>
        <v>0</v>
      </c>
      <c r="Z37" s="266">
        <f>'波及効果（総括表）'!$S36*'5-3 雇用表 統合中分類・県内生産額 労働力投入係数'!S34</f>
        <v>0</v>
      </c>
      <c r="AA37" s="266">
        <f>'波及効果（総括表）'!$S36*'5-3 雇用表 統合中分類・県内生産額 労働力投入係数'!T34</f>
        <v>0</v>
      </c>
      <c r="AB37" s="266">
        <f>'波及効果（総括表）'!$S36*'5-3 雇用表 統合中分類・県内生産額 労働力投入係数'!U34</f>
        <v>0</v>
      </c>
      <c r="AC37" s="266">
        <f>'波及効果（総括表）'!$S36*'5-3 雇用表 統合中分類・県内生産額 労働力投入係数'!V34</f>
        <v>0</v>
      </c>
      <c r="AD37" s="266">
        <f>'波及効果（総括表）'!$S36*'5-3 雇用表 統合中分類・県内生産額 労働力投入係数'!W34</f>
        <v>0</v>
      </c>
      <c r="AE37" s="266">
        <f>'波及効果（総括表）'!$AA36*'5-3 雇用表 統合中分類・県内生産額 労働力投入係数'!P34</f>
        <v>0</v>
      </c>
      <c r="AF37" s="266">
        <f>'波及効果（総括表）'!$AA36*'5-3 雇用表 統合中分類・県内生産額 労働力投入係数'!Q34</f>
        <v>0</v>
      </c>
      <c r="AG37" s="266">
        <f>'波及効果（総括表）'!$AA36*'5-3 雇用表 統合中分類・県内生産額 労働力投入係数'!R34</f>
        <v>0</v>
      </c>
      <c r="AH37" s="266">
        <f>'波及効果（総括表）'!$AA36*'5-3 雇用表 統合中分類・県内生産額 労働力投入係数'!S34</f>
        <v>0</v>
      </c>
      <c r="AI37" s="266">
        <f>'波及効果（総括表）'!$AA36*'5-3 雇用表 統合中分類・県内生産額 労働力投入係数'!T34</f>
        <v>0</v>
      </c>
      <c r="AJ37" s="266">
        <f>'波及効果（総括表）'!$AA36*'5-3 雇用表 統合中分類・県内生産額 労働力投入係数'!U34</f>
        <v>0</v>
      </c>
      <c r="AK37" s="266">
        <f>'波及効果（総括表）'!$AA36*'5-3 雇用表 統合中分類・県内生産額 労働力投入係数'!V34</f>
        <v>0</v>
      </c>
      <c r="AL37" s="266">
        <f>'波及効果（総括表）'!$AA36*'5-3 雇用表 統合中分類・県内生産額 労働力投入係数'!W34</f>
        <v>0</v>
      </c>
      <c r="AM37" s="266">
        <f>'波及効果（総括表）'!$AE36*'5-3 雇用表 統合中分類・県内生産額 労働力投入係数'!P34</f>
        <v>0</v>
      </c>
      <c r="AN37" s="266">
        <f>'波及効果（総括表）'!$AE36*'5-3 雇用表 統合中分類・県内生産額 労働力投入係数'!Q34</f>
        <v>0</v>
      </c>
      <c r="AO37" s="266">
        <f>'波及効果（総括表）'!$AE36*'5-3 雇用表 統合中分類・県内生産額 労働力投入係数'!R34</f>
        <v>0</v>
      </c>
      <c r="AP37" s="266">
        <f>'波及効果（総括表）'!$AE36*'5-3 雇用表 統合中分類・県内生産額 労働力投入係数'!S34</f>
        <v>0</v>
      </c>
      <c r="AQ37" s="266">
        <f>'波及効果（総括表）'!$AE36*'5-3 雇用表 統合中分類・県内生産額 労働力投入係数'!T34</f>
        <v>0</v>
      </c>
      <c r="AR37" s="266">
        <f>'波及効果（総括表）'!$AE36*'5-3 雇用表 統合中分類・県内生産額 労働力投入係数'!U34</f>
        <v>0</v>
      </c>
      <c r="AS37" s="266">
        <f>'波及効果（総括表）'!$AE36*'5-3 雇用表 統合中分類・県内生産額 労働力投入係数'!V34</f>
        <v>0</v>
      </c>
      <c r="AT37" s="266">
        <f>'波及効果（総括表）'!$AE36*'5-3 雇用表 統合中分類・県内生産額 労働力投入係数'!W34</f>
        <v>0</v>
      </c>
    </row>
    <row r="38" spans="1:46" s="81" customFormat="1">
      <c r="A38" s="412" t="s">
        <v>428</v>
      </c>
      <c r="B38" s="137" t="s">
        <v>167</v>
      </c>
      <c r="C38" s="412" t="s">
        <v>435</v>
      </c>
      <c r="D38" s="137" t="s">
        <v>634</v>
      </c>
      <c r="E38" s="413" t="s">
        <v>300</v>
      </c>
      <c r="F38" s="102" t="s">
        <v>23</v>
      </c>
      <c r="G38" s="266">
        <f>'波及効果（総括表）'!$K37*'5-3 雇用表 統合中分類・県内生産額 労働力投入係数'!P35</f>
        <v>0</v>
      </c>
      <c r="H38" s="266">
        <f>'波及効果（総括表）'!$K37*'5-3 雇用表 統合中分類・県内生産額 労働力投入係数'!Q35</f>
        <v>0</v>
      </c>
      <c r="I38" s="266">
        <f>'波及効果（総括表）'!$K37*'5-3 雇用表 統合中分類・県内生産額 労働力投入係数'!R35</f>
        <v>0</v>
      </c>
      <c r="J38" s="266">
        <f>'波及効果（総括表）'!$K37*'5-3 雇用表 統合中分類・県内生産額 労働力投入係数'!S35</f>
        <v>0</v>
      </c>
      <c r="K38" s="266">
        <f>'波及効果（総括表）'!$K37*'5-3 雇用表 統合中分類・県内生産額 労働力投入係数'!T35</f>
        <v>0</v>
      </c>
      <c r="L38" s="266">
        <f>'波及効果（総括表）'!$K37*'5-3 雇用表 統合中分類・県内生産額 労働力投入係数'!U35</f>
        <v>0</v>
      </c>
      <c r="M38" s="266">
        <f>'波及効果（総括表）'!$K37*'5-3 雇用表 統合中分類・県内生産額 労働力投入係数'!V35</f>
        <v>0</v>
      </c>
      <c r="N38" s="266">
        <f>'波及効果（総括表）'!$K37*'5-3 雇用表 統合中分類・県内生産額 労働力投入係数'!W35</f>
        <v>0</v>
      </c>
      <c r="O38" s="266">
        <f>'波及効果（総括表）'!$O37*'5-3 雇用表 統合中分類・県内生産額 労働力投入係数'!P35</f>
        <v>0</v>
      </c>
      <c r="P38" s="266">
        <f>'波及効果（総括表）'!$O37*'5-3 雇用表 統合中分類・県内生産額 労働力投入係数'!Q35</f>
        <v>0</v>
      </c>
      <c r="Q38" s="266">
        <f>'波及効果（総括表）'!$O37*'5-3 雇用表 統合中分類・県内生産額 労働力投入係数'!R35</f>
        <v>0</v>
      </c>
      <c r="R38" s="266">
        <f>'波及効果（総括表）'!$O37*'5-3 雇用表 統合中分類・県内生産額 労働力投入係数'!S35</f>
        <v>0</v>
      </c>
      <c r="S38" s="266">
        <f>'波及効果（総括表）'!$O37*'5-3 雇用表 統合中分類・県内生産額 労働力投入係数'!T35</f>
        <v>0</v>
      </c>
      <c r="T38" s="266">
        <f>'波及効果（総括表）'!$O37*'5-3 雇用表 統合中分類・県内生産額 労働力投入係数'!U35</f>
        <v>0</v>
      </c>
      <c r="U38" s="266">
        <f>'波及効果（総括表）'!$O37*'5-3 雇用表 統合中分類・県内生産額 労働力投入係数'!V35</f>
        <v>0</v>
      </c>
      <c r="V38" s="266">
        <f>'波及効果（総括表）'!$O37*'5-3 雇用表 統合中分類・県内生産額 労働力投入係数'!W35</f>
        <v>0</v>
      </c>
      <c r="W38" s="266">
        <f>'波及効果（総括表）'!$S37*'5-3 雇用表 統合中分類・県内生産額 労働力投入係数'!P35</f>
        <v>0</v>
      </c>
      <c r="X38" s="266">
        <f>'波及効果（総括表）'!$S37*'5-3 雇用表 統合中分類・県内生産額 労働力投入係数'!Q35</f>
        <v>0</v>
      </c>
      <c r="Y38" s="266">
        <f>'波及効果（総括表）'!$S37*'5-3 雇用表 統合中分類・県内生産額 労働力投入係数'!R35</f>
        <v>0</v>
      </c>
      <c r="Z38" s="266">
        <f>'波及効果（総括表）'!$S37*'5-3 雇用表 統合中分類・県内生産額 労働力投入係数'!S35</f>
        <v>0</v>
      </c>
      <c r="AA38" s="266">
        <f>'波及効果（総括表）'!$S37*'5-3 雇用表 統合中分類・県内生産額 労働力投入係数'!T35</f>
        <v>0</v>
      </c>
      <c r="AB38" s="266">
        <f>'波及効果（総括表）'!$S37*'5-3 雇用表 統合中分類・県内生産額 労働力投入係数'!U35</f>
        <v>0</v>
      </c>
      <c r="AC38" s="266">
        <f>'波及効果（総括表）'!$S37*'5-3 雇用表 統合中分類・県内生産額 労働力投入係数'!V35</f>
        <v>0</v>
      </c>
      <c r="AD38" s="266">
        <f>'波及効果（総括表）'!$S37*'5-3 雇用表 統合中分類・県内生産額 労働力投入係数'!W35</f>
        <v>0</v>
      </c>
      <c r="AE38" s="266">
        <f>'波及効果（総括表）'!$AA37*'5-3 雇用表 統合中分類・県内生産額 労働力投入係数'!P35</f>
        <v>0</v>
      </c>
      <c r="AF38" s="266">
        <f>'波及効果（総括表）'!$AA37*'5-3 雇用表 統合中分類・県内生産額 労働力投入係数'!Q35</f>
        <v>0</v>
      </c>
      <c r="AG38" s="266">
        <f>'波及効果（総括表）'!$AA37*'5-3 雇用表 統合中分類・県内生産額 労働力投入係数'!R35</f>
        <v>0</v>
      </c>
      <c r="AH38" s="266">
        <f>'波及効果（総括表）'!$AA37*'5-3 雇用表 統合中分類・県内生産額 労働力投入係数'!S35</f>
        <v>0</v>
      </c>
      <c r="AI38" s="266">
        <f>'波及効果（総括表）'!$AA37*'5-3 雇用表 統合中分類・県内生産額 労働力投入係数'!T35</f>
        <v>0</v>
      </c>
      <c r="AJ38" s="266">
        <f>'波及効果（総括表）'!$AA37*'5-3 雇用表 統合中分類・県内生産額 労働力投入係数'!U35</f>
        <v>0</v>
      </c>
      <c r="AK38" s="266">
        <f>'波及効果（総括表）'!$AA37*'5-3 雇用表 統合中分類・県内生産額 労働力投入係数'!V35</f>
        <v>0</v>
      </c>
      <c r="AL38" s="266">
        <f>'波及効果（総括表）'!$AA37*'5-3 雇用表 統合中分類・県内生産額 労働力投入係数'!W35</f>
        <v>0</v>
      </c>
      <c r="AM38" s="266">
        <f>'波及効果（総括表）'!$AE37*'5-3 雇用表 統合中分類・県内生産額 労働力投入係数'!P35</f>
        <v>0</v>
      </c>
      <c r="AN38" s="266">
        <f>'波及効果（総括表）'!$AE37*'5-3 雇用表 統合中分類・県内生産額 労働力投入係数'!Q35</f>
        <v>0</v>
      </c>
      <c r="AO38" s="266">
        <f>'波及効果（総括表）'!$AE37*'5-3 雇用表 統合中分類・県内生産額 労働力投入係数'!R35</f>
        <v>0</v>
      </c>
      <c r="AP38" s="266">
        <f>'波及効果（総括表）'!$AE37*'5-3 雇用表 統合中分類・県内生産額 労働力投入係数'!S35</f>
        <v>0</v>
      </c>
      <c r="AQ38" s="266">
        <f>'波及効果（総括表）'!$AE37*'5-3 雇用表 統合中分類・県内生産額 労働力投入係数'!T35</f>
        <v>0</v>
      </c>
      <c r="AR38" s="266">
        <f>'波及効果（総括表）'!$AE37*'5-3 雇用表 統合中分類・県内生産額 労働力投入係数'!U35</f>
        <v>0</v>
      </c>
      <c r="AS38" s="266">
        <f>'波及効果（総括表）'!$AE37*'5-3 雇用表 統合中分類・県内生産額 労働力投入係数'!V35</f>
        <v>0</v>
      </c>
      <c r="AT38" s="266">
        <f>'波及効果（総括表）'!$AE37*'5-3 雇用表 統合中分類・県内生産額 労働力投入係数'!W35</f>
        <v>0</v>
      </c>
    </row>
    <row r="39" spans="1:46" s="81" customFormat="1">
      <c r="A39" s="414" t="s">
        <v>428</v>
      </c>
      <c r="B39" s="373" t="s">
        <v>167</v>
      </c>
      <c r="C39" s="414" t="s">
        <v>435</v>
      </c>
      <c r="D39" s="373" t="s">
        <v>634</v>
      </c>
      <c r="E39" s="415" t="s">
        <v>301</v>
      </c>
      <c r="F39" s="374" t="s">
        <v>24</v>
      </c>
      <c r="G39" s="267">
        <f>'波及効果（総括表）'!$K38*'5-3 雇用表 統合中分類・県内生産額 労働力投入係数'!P36</f>
        <v>0</v>
      </c>
      <c r="H39" s="267">
        <f>'波及効果（総括表）'!$K38*'5-3 雇用表 統合中分類・県内生産額 労働力投入係数'!Q36</f>
        <v>0</v>
      </c>
      <c r="I39" s="267">
        <f>'波及効果（総括表）'!$K38*'5-3 雇用表 統合中分類・県内生産額 労働力投入係数'!R36</f>
        <v>0</v>
      </c>
      <c r="J39" s="267">
        <f>'波及効果（総括表）'!$K38*'5-3 雇用表 統合中分類・県内生産額 労働力投入係数'!S36</f>
        <v>0</v>
      </c>
      <c r="K39" s="267">
        <f>'波及効果（総括表）'!$K38*'5-3 雇用表 統合中分類・県内生産額 労働力投入係数'!T36</f>
        <v>0</v>
      </c>
      <c r="L39" s="267">
        <f>'波及効果（総括表）'!$K38*'5-3 雇用表 統合中分類・県内生産額 労働力投入係数'!U36</f>
        <v>0</v>
      </c>
      <c r="M39" s="267">
        <f>'波及効果（総括表）'!$K38*'5-3 雇用表 統合中分類・県内生産額 労働力投入係数'!V36</f>
        <v>0</v>
      </c>
      <c r="N39" s="267">
        <f>'波及効果（総括表）'!$K38*'5-3 雇用表 統合中分類・県内生産額 労働力投入係数'!W36</f>
        <v>0</v>
      </c>
      <c r="O39" s="267">
        <f>'波及効果（総括表）'!$O38*'5-3 雇用表 統合中分類・県内生産額 労働力投入係数'!P36</f>
        <v>0</v>
      </c>
      <c r="P39" s="267">
        <f>'波及効果（総括表）'!$O38*'5-3 雇用表 統合中分類・県内生産額 労働力投入係数'!Q36</f>
        <v>0</v>
      </c>
      <c r="Q39" s="267">
        <f>'波及効果（総括表）'!$O38*'5-3 雇用表 統合中分類・県内生産額 労働力投入係数'!R36</f>
        <v>0</v>
      </c>
      <c r="R39" s="267">
        <f>'波及効果（総括表）'!$O38*'5-3 雇用表 統合中分類・県内生産額 労働力投入係数'!S36</f>
        <v>0</v>
      </c>
      <c r="S39" s="267">
        <f>'波及効果（総括表）'!$O38*'5-3 雇用表 統合中分類・県内生産額 労働力投入係数'!T36</f>
        <v>0</v>
      </c>
      <c r="T39" s="267">
        <f>'波及効果（総括表）'!$O38*'5-3 雇用表 統合中分類・県内生産額 労働力投入係数'!U36</f>
        <v>0</v>
      </c>
      <c r="U39" s="267">
        <f>'波及効果（総括表）'!$O38*'5-3 雇用表 統合中分類・県内生産額 労働力投入係数'!V36</f>
        <v>0</v>
      </c>
      <c r="V39" s="267">
        <f>'波及効果（総括表）'!$O38*'5-3 雇用表 統合中分類・県内生産額 労働力投入係数'!W36</f>
        <v>0</v>
      </c>
      <c r="W39" s="267">
        <f>'波及効果（総括表）'!$S38*'5-3 雇用表 統合中分類・県内生産額 労働力投入係数'!P36</f>
        <v>0</v>
      </c>
      <c r="X39" s="267">
        <f>'波及効果（総括表）'!$S38*'5-3 雇用表 統合中分類・県内生産額 労働力投入係数'!Q36</f>
        <v>0</v>
      </c>
      <c r="Y39" s="267">
        <f>'波及効果（総括表）'!$S38*'5-3 雇用表 統合中分類・県内生産額 労働力投入係数'!R36</f>
        <v>0</v>
      </c>
      <c r="Z39" s="267">
        <f>'波及効果（総括表）'!$S38*'5-3 雇用表 統合中分類・県内生産額 労働力投入係数'!S36</f>
        <v>0</v>
      </c>
      <c r="AA39" s="267">
        <f>'波及効果（総括表）'!$S38*'5-3 雇用表 統合中分類・県内生産額 労働力投入係数'!T36</f>
        <v>0</v>
      </c>
      <c r="AB39" s="267">
        <f>'波及効果（総括表）'!$S38*'5-3 雇用表 統合中分類・県内生産額 労働力投入係数'!U36</f>
        <v>0</v>
      </c>
      <c r="AC39" s="267">
        <f>'波及効果（総括表）'!$S38*'5-3 雇用表 統合中分類・県内生産額 労働力投入係数'!V36</f>
        <v>0</v>
      </c>
      <c r="AD39" s="267">
        <f>'波及効果（総括表）'!$S38*'5-3 雇用表 統合中分類・県内生産額 労働力投入係数'!W36</f>
        <v>0</v>
      </c>
      <c r="AE39" s="267">
        <f>'波及効果（総括表）'!$AA38*'5-3 雇用表 統合中分類・県内生産額 労働力投入係数'!P36</f>
        <v>0</v>
      </c>
      <c r="AF39" s="267">
        <f>'波及効果（総括表）'!$AA38*'5-3 雇用表 統合中分類・県内生産額 労働力投入係数'!Q36</f>
        <v>0</v>
      </c>
      <c r="AG39" s="267">
        <f>'波及効果（総括表）'!$AA38*'5-3 雇用表 統合中分類・県内生産額 労働力投入係数'!R36</f>
        <v>0</v>
      </c>
      <c r="AH39" s="267">
        <f>'波及効果（総括表）'!$AA38*'5-3 雇用表 統合中分類・県内生産額 労働力投入係数'!S36</f>
        <v>0</v>
      </c>
      <c r="AI39" s="267">
        <f>'波及効果（総括表）'!$AA38*'5-3 雇用表 統合中分類・県内生産額 労働力投入係数'!T36</f>
        <v>0</v>
      </c>
      <c r="AJ39" s="267">
        <f>'波及効果（総括表）'!$AA38*'5-3 雇用表 統合中分類・県内生産額 労働力投入係数'!U36</f>
        <v>0</v>
      </c>
      <c r="AK39" s="267">
        <f>'波及効果（総括表）'!$AA38*'5-3 雇用表 統合中分類・県内生産額 労働力投入係数'!V36</f>
        <v>0</v>
      </c>
      <c r="AL39" s="267">
        <f>'波及効果（総括表）'!$AA38*'5-3 雇用表 統合中分類・県内生産額 労働力投入係数'!W36</f>
        <v>0</v>
      </c>
      <c r="AM39" s="267">
        <f>'波及効果（総括表）'!$AE38*'5-3 雇用表 統合中分類・県内生産額 労働力投入係数'!P36</f>
        <v>0</v>
      </c>
      <c r="AN39" s="267">
        <f>'波及効果（総括表）'!$AE38*'5-3 雇用表 統合中分類・県内生産額 労働力投入係数'!Q36</f>
        <v>0</v>
      </c>
      <c r="AO39" s="267">
        <f>'波及効果（総括表）'!$AE38*'5-3 雇用表 統合中分類・県内生産額 労働力投入係数'!R36</f>
        <v>0</v>
      </c>
      <c r="AP39" s="267">
        <f>'波及効果（総括表）'!$AE38*'5-3 雇用表 統合中分類・県内生産額 労働力投入係数'!S36</f>
        <v>0</v>
      </c>
      <c r="AQ39" s="267">
        <f>'波及効果（総括表）'!$AE38*'5-3 雇用表 統合中分類・県内生産額 労働力投入係数'!T36</f>
        <v>0</v>
      </c>
      <c r="AR39" s="267">
        <f>'波及効果（総括表）'!$AE38*'5-3 雇用表 統合中分類・県内生産額 労働力投入係数'!U36</f>
        <v>0</v>
      </c>
      <c r="AS39" s="267">
        <f>'波及効果（総括表）'!$AE38*'5-3 雇用表 統合中分類・県内生産額 労働力投入係数'!V36</f>
        <v>0</v>
      </c>
      <c r="AT39" s="267">
        <f>'波及効果（総括表）'!$AE38*'5-3 雇用表 統合中分類・県内生産額 労働力投入係数'!W36</f>
        <v>0</v>
      </c>
    </row>
    <row r="40" spans="1:46" s="81" customFormat="1">
      <c r="A40" s="412" t="s">
        <v>428</v>
      </c>
      <c r="B40" s="137" t="s">
        <v>167</v>
      </c>
      <c r="C40" s="416" t="s">
        <v>432</v>
      </c>
      <c r="D40" s="137" t="s">
        <v>648</v>
      </c>
      <c r="E40" s="413" t="s">
        <v>302</v>
      </c>
      <c r="F40" s="102" t="s">
        <v>649</v>
      </c>
      <c r="G40" s="266">
        <f>'波及効果（総括表）'!$K39*'5-3 雇用表 統合中分類・県内生産額 労働力投入係数'!P37</f>
        <v>0</v>
      </c>
      <c r="H40" s="266">
        <f>'波及効果（総括表）'!$K39*'5-3 雇用表 統合中分類・県内生産額 労働力投入係数'!Q37</f>
        <v>0</v>
      </c>
      <c r="I40" s="266">
        <f>'波及効果（総括表）'!$K39*'5-3 雇用表 統合中分類・県内生産額 労働力投入係数'!R37</f>
        <v>0</v>
      </c>
      <c r="J40" s="266">
        <f>'波及効果（総括表）'!$K39*'5-3 雇用表 統合中分類・県内生産額 労働力投入係数'!S37</f>
        <v>0</v>
      </c>
      <c r="K40" s="266">
        <f>'波及効果（総括表）'!$K39*'5-3 雇用表 統合中分類・県内生産額 労働力投入係数'!T37</f>
        <v>0</v>
      </c>
      <c r="L40" s="266">
        <f>'波及効果（総括表）'!$K39*'5-3 雇用表 統合中分類・県内生産額 労働力投入係数'!U37</f>
        <v>0</v>
      </c>
      <c r="M40" s="266">
        <f>'波及効果（総括表）'!$K39*'5-3 雇用表 統合中分類・県内生産額 労働力投入係数'!V37</f>
        <v>0</v>
      </c>
      <c r="N40" s="266">
        <f>'波及効果（総括表）'!$K39*'5-3 雇用表 統合中分類・県内生産額 労働力投入係数'!W37</f>
        <v>0</v>
      </c>
      <c r="O40" s="266">
        <f>'波及効果（総括表）'!$O39*'5-3 雇用表 統合中分類・県内生産額 労働力投入係数'!P37</f>
        <v>0</v>
      </c>
      <c r="P40" s="266">
        <f>'波及効果（総括表）'!$O39*'5-3 雇用表 統合中分類・県内生産額 労働力投入係数'!Q37</f>
        <v>0</v>
      </c>
      <c r="Q40" s="266">
        <f>'波及効果（総括表）'!$O39*'5-3 雇用表 統合中分類・県内生産額 労働力投入係数'!R37</f>
        <v>0</v>
      </c>
      <c r="R40" s="266">
        <f>'波及効果（総括表）'!$O39*'5-3 雇用表 統合中分類・県内生産額 労働力投入係数'!S37</f>
        <v>0</v>
      </c>
      <c r="S40" s="266">
        <f>'波及効果（総括表）'!$O39*'5-3 雇用表 統合中分類・県内生産額 労働力投入係数'!T37</f>
        <v>0</v>
      </c>
      <c r="T40" s="266">
        <f>'波及効果（総括表）'!$O39*'5-3 雇用表 統合中分類・県内生産額 労働力投入係数'!U37</f>
        <v>0</v>
      </c>
      <c r="U40" s="266">
        <f>'波及効果（総括表）'!$O39*'5-3 雇用表 統合中分類・県内生産額 労働力投入係数'!V37</f>
        <v>0</v>
      </c>
      <c r="V40" s="266">
        <f>'波及効果（総括表）'!$O39*'5-3 雇用表 統合中分類・県内生産額 労働力投入係数'!W37</f>
        <v>0</v>
      </c>
      <c r="W40" s="266">
        <f>'波及効果（総括表）'!$S39*'5-3 雇用表 統合中分類・県内生産額 労働力投入係数'!P37</f>
        <v>0</v>
      </c>
      <c r="X40" s="266">
        <f>'波及効果（総括表）'!$S39*'5-3 雇用表 統合中分類・県内生産額 労働力投入係数'!Q37</f>
        <v>0</v>
      </c>
      <c r="Y40" s="266">
        <f>'波及効果（総括表）'!$S39*'5-3 雇用表 統合中分類・県内生産額 労働力投入係数'!R37</f>
        <v>0</v>
      </c>
      <c r="Z40" s="266">
        <f>'波及効果（総括表）'!$S39*'5-3 雇用表 統合中分類・県内生産額 労働力投入係数'!S37</f>
        <v>0</v>
      </c>
      <c r="AA40" s="266">
        <f>'波及効果（総括表）'!$S39*'5-3 雇用表 統合中分類・県内生産額 労働力投入係数'!T37</f>
        <v>0</v>
      </c>
      <c r="AB40" s="266">
        <f>'波及効果（総括表）'!$S39*'5-3 雇用表 統合中分類・県内生産額 労働力投入係数'!U37</f>
        <v>0</v>
      </c>
      <c r="AC40" s="266">
        <f>'波及効果（総括表）'!$S39*'5-3 雇用表 統合中分類・県内生産額 労働力投入係数'!V37</f>
        <v>0</v>
      </c>
      <c r="AD40" s="266">
        <f>'波及効果（総括表）'!$S39*'5-3 雇用表 統合中分類・県内生産額 労働力投入係数'!W37</f>
        <v>0</v>
      </c>
      <c r="AE40" s="266">
        <f>'波及効果（総括表）'!$AA39*'5-3 雇用表 統合中分類・県内生産額 労働力投入係数'!P37</f>
        <v>0</v>
      </c>
      <c r="AF40" s="266">
        <f>'波及効果（総括表）'!$AA39*'5-3 雇用表 統合中分類・県内生産額 労働力投入係数'!Q37</f>
        <v>0</v>
      </c>
      <c r="AG40" s="266">
        <f>'波及効果（総括表）'!$AA39*'5-3 雇用表 統合中分類・県内生産額 労働力投入係数'!R37</f>
        <v>0</v>
      </c>
      <c r="AH40" s="266">
        <f>'波及効果（総括表）'!$AA39*'5-3 雇用表 統合中分類・県内生産額 労働力投入係数'!S37</f>
        <v>0</v>
      </c>
      <c r="AI40" s="266">
        <f>'波及効果（総括表）'!$AA39*'5-3 雇用表 統合中分類・県内生産額 労働力投入係数'!T37</f>
        <v>0</v>
      </c>
      <c r="AJ40" s="266">
        <f>'波及効果（総括表）'!$AA39*'5-3 雇用表 統合中分類・県内生産額 労働力投入係数'!U37</f>
        <v>0</v>
      </c>
      <c r="AK40" s="266">
        <f>'波及効果（総括表）'!$AA39*'5-3 雇用表 統合中分類・県内生産額 労働力投入係数'!V37</f>
        <v>0</v>
      </c>
      <c r="AL40" s="266">
        <f>'波及効果（総括表）'!$AA39*'5-3 雇用表 統合中分類・県内生産額 労働力投入係数'!W37</f>
        <v>0</v>
      </c>
      <c r="AM40" s="266">
        <f>'波及効果（総括表）'!$AE39*'5-3 雇用表 統合中分類・県内生産額 労働力投入係数'!P37</f>
        <v>0</v>
      </c>
      <c r="AN40" s="266">
        <f>'波及効果（総括表）'!$AE39*'5-3 雇用表 統合中分類・県内生産額 労働力投入係数'!Q37</f>
        <v>0</v>
      </c>
      <c r="AO40" s="266">
        <f>'波及効果（総括表）'!$AE39*'5-3 雇用表 統合中分類・県内生産額 労働力投入係数'!R37</f>
        <v>0</v>
      </c>
      <c r="AP40" s="266">
        <f>'波及効果（総括表）'!$AE39*'5-3 雇用表 統合中分類・県内生産額 労働力投入係数'!S37</f>
        <v>0</v>
      </c>
      <c r="AQ40" s="266">
        <f>'波及効果（総括表）'!$AE39*'5-3 雇用表 統合中分類・県内生産額 労働力投入係数'!T37</f>
        <v>0</v>
      </c>
      <c r="AR40" s="266">
        <f>'波及効果（総括表）'!$AE39*'5-3 雇用表 統合中分類・県内生産額 労働力投入係数'!U37</f>
        <v>0</v>
      </c>
      <c r="AS40" s="266">
        <f>'波及効果（総括表）'!$AE39*'5-3 雇用表 統合中分類・県内生産額 労働力投入係数'!V37</f>
        <v>0</v>
      </c>
      <c r="AT40" s="266">
        <f>'波及効果（総括表）'!$AE39*'5-3 雇用表 統合中分類・県内生産額 労働力投入係数'!W37</f>
        <v>0</v>
      </c>
    </row>
    <row r="41" spans="1:46" s="81" customFormat="1">
      <c r="A41" s="412" t="s">
        <v>428</v>
      </c>
      <c r="B41" s="137" t="s">
        <v>167</v>
      </c>
      <c r="C41" s="412" t="s">
        <v>436</v>
      </c>
      <c r="D41" s="137" t="s">
        <v>173</v>
      </c>
      <c r="E41" s="413" t="s">
        <v>303</v>
      </c>
      <c r="F41" s="102" t="s">
        <v>26</v>
      </c>
      <c r="G41" s="266">
        <f>'波及効果（総括表）'!$K40*'5-3 雇用表 統合中分類・県内生産額 労働力投入係数'!P38</f>
        <v>0</v>
      </c>
      <c r="H41" s="266">
        <f>'波及効果（総括表）'!$K40*'5-3 雇用表 統合中分類・県内生産額 労働力投入係数'!Q38</f>
        <v>0</v>
      </c>
      <c r="I41" s="266">
        <f>'波及効果（総括表）'!$K40*'5-3 雇用表 統合中分類・県内生産額 労働力投入係数'!R38</f>
        <v>0</v>
      </c>
      <c r="J41" s="266">
        <f>'波及効果（総括表）'!$K40*'5-3 雇用表 統合中分類・県内生産額 労働力投入係数'!S38</f>
        <v>0</v>
      </c>
      <c r="K41" s="266">
        <f>'波及効果（総括表）'!$K40*'5-3 雇用表 統合中分類・県内生産額 労働力投入係数'!T38</f>
        <v>0</v>
      </c>
      <c r="L41" s="266">
        <f>'波及効果（総括表）'!$K40*'5-3 雇用表 統合中分類・県内生産額 労働力投入係数'!U38</f>
        <v>0</v>
      </c>
      <c r="M41" s="266">
        <f>'波及効果（総括表）'!$K40*'5-3 雇用表 統合中分類・県内生産額 労働力投入係数'!V38</f>
        <v>0</v>
      </c>
      <c r="N41" s="266">
        <f>'波及効果（総括表）'!$K40*'5-3 雇用表 統合中分類・県内生産額 労働力投入係数'!W38</f>
        <v>0</v>
      </c>
      <c r="O41" s="266">
        <f>'波及効果（総括表）'!$O40*'5-3 雇用表 統合中分類・県内生産額 労働力投入係数'!P38</f>
        <v>0</v>
      </c>
      <c r="P41" s="266">
        <f>'波及効果（総括表）'!$O40*'5-3 雇用表 統合中分類・県内生産額 労働力投入係数'!Q38</f>
        <v>0</v>
      </c>
      <c r="Q41" s="266">
        <f>'波及効果（総括表）'!$O40*'5-3 雇用表 統合中分類・県内生産額 労働力投入係数'!R38</f>
        <v>0</v>
      </c>
      <c r="R41" s="266">
        <f>'波及効果（総括表）'!$O40*'5-3 雇用表 統合中分類・県内生産額 労働力投入係数'!S38</f>
        <v>0</v>
      </c>
      <c r="S41" s="266">
        <f>'波及効果（総括表）'!$O40*'5-3 雇用表 統合中分類・県内生産額 労働力投入係数'!T38</f>
        <v>0</v>
      </c>
      <c r="T41" s="266">
        <f>'波及効果（総括表）'!$O40*'5-3 雇用表 統合中分類・県内生産額 労働力投入係数'!U38</f>
        <v>0</v>
      </c>
      <c r="U41" s="266">
        <f>'波及効果（総括表）'!$O40*'5-3 雇用表 統合中分類・県内生産額 労働力投入係数'!V38</f>
        <v>0</v>
      </c>
      <c r="V41" s="266">
        <f>'波及効果（総括表）'!$O40*'5-3 雇用表 統合中分類・県内生産額 労働力投入係数'!W38</f>
        <v>0</v>
      </c>
      <c r="W41" s="266">
        <f>'波及効果（総括表）'!$S40*'5-3 雇用表 統合中分類・県内生産額 労働力投入係数'!P38</f>
        <v>0</v>
      </c>
      <c r="X41" s="266">
        <f>'波及効果（総括表）'!$S40*'5-3 雇用表 統合中分類・県内生産額 労働力投入係数'!Q38</f>
        <v>0</v>
      </c>
      <c r="Y41" s="266">
        <f>'波及効果（総括表）'!$S40*'5-3 雇用表 統合中分類・県内生産額 労働力投入係数'!R38</f>
        <v>0</v>
      </c>
      <c r="Z41" s="266">
        <f>'波及効果（総括表）'!$S40*'5-3 雇用表 統合中分類・県内生産額 労働力投入係数'!S38</f>
        <v>0</v>
      </c>
      <c r="AA41" s="266">
        <f>'波及効果（総括表）'!$S40*'5-3 雇用表 統合中分類・県内生産額 労働力投入係数'!T38</f>
        <v>0</v>
      </c>
      <c r="AB41" s="266">
        <f>'波及効果（総括表）'!$S40*'5-3 雇用表 統合中分類・県内生産額 労働力投入係数'!U38</f>
        <v>0</v>
      </c>
      <c r="AC41" s="266">
        <f>'波及効果（総括表）'!$S40*'5-3 雇用表 統合中分類・県内生産額 労働力投入係数'!V38</f>
        <v>0</v>
      </c>
      <c r="AD41" s="266">
        <f>'波及効果（総括表）'!$S40*'5-3 雇用表 統合中分類・県内生産額 労働力投入係数'!W38</f>
        <v>0</v>
      </c>
      <c r="AE41" s="266">
        <f>'波及効果（総括表）'!$AA40*'5-3 雇用表 統合中分類・県内生産額 労働力投入係数'!P38</f>
        <v>0</v>
      </c>
      <c r="AF41" s="266">
        <f>'波及効果（総括表）'!$AA40*'5-3 雇用表 統合中分類・県内生産額 労働力投入係数'!Q38</f>
        <v>0</v>
      </c>
      <c r="AG41" s="266">
        <f>'波及効果（総括表）'!$AA40*'5-3 雇用表 統合中分類・県内生産額 労働力投入係数'!R38</f>
        <v>0</v>
      </c>
      <c r="AH41" s="266">
        <f>'波及効果（総括表）'!$AA40*'5-3 雇用表 統合中分類・県内生産額 労働力投入係数'!S38</f>
        <v>0</v>
      </c>
      <c r="AI41" s="266">
        <f>'波及効果（総括表）'!$AA40*'5-3 雇用表 統合中分類・県内生産額 労働力投入係数'!T38</f>
        <v>0</v>
      </c>
      <c r="AJ41" s="266">
        <f>'波及効果（総括表）'!$AA40*'5-3 雇用表 統合中分類・県内生産額 労働力投入係数'!U38</f>
        <v>0</v>
      </c>
      <c r="AK41" s="266">
        <f>'波及効果（総括表）'!$AA40*'5-3 雇用表 統合中分類・県内生産額 労働力投入係数'!V38</f>
        <v>0</v>
      </c>
      <c r="AL41" s="266">
        <f>'波及効果（総括表）'!$AA40*'5-3 雇用表 統合中分類・県内生産額 労働力投入係数'!W38</f>
        <v>0</v>
      </c>
      <c r="AM41" s="266">
        <f>'波及効果（総括表）'!$AE40*'5-3 雇用表 統合中分類・県内生産額 労働力投入係数'!P38</f>
        <v>0</v>
      </c>
      <c r="AN41" s="266">
        <f>'波及効果（総括表）'!$AE40*'5-3 雇用表 統合中分類・県内生産額 労働力投入係数'!Q38</f>
        <v>0</v>
      </c>
      <c r="AO41" s="266">
        <f>'波及効果（総括表）'!$AE40*'5-3 雇用表 統合中分類・県内生産額 労働力投入係数'!R38</f>
        <v>0</v>
      </c>
      <c r="AP41" s="266">
        <f>'波及効果（総括表）'!$AE40*'5-3 雇用表 統合中分類・県内生産額 労働力投入係数'!S38</f>
        <v>0</v>
      </c>
      <c r="AQ41" s="266">
        <f>'波及効果（総括表）'!$AE40*'5-3 雇用表 統合中分類・県内生産額 労働力投入係数'!T38</f>
        <v>0</v>
      </c>
      <c r="AR41" s="266">
        <f>'波及効果（総括表）'!$AE40*'5-3 雇用表 統合中分類・県内生産額 労働力投入係数'!U38</f>
        <v>0</v>
      </c>
      <c r="AS41" s="266">
        <f>'波及効果（総括表）'!$AE40*'5-3 雇用表 統合中分類・県内生産額 労働力投入係数'!V38</f>
        <v>0</v>
      </c>
      <c r="AT41" s="266">
        <f>'波及効果（総括表）'!$AE40*'5-3 雇用表 統合中分類・県内生産額 労働力投入係数'!W38</f>
        <v>0</v>
      </c>
    </row>
    <row r="42" spans="1:46" s="81" customFormat="1">
      <c r="A42" s="412" t="s">
        <v>428</v>
      </c>
      <c r="B42" s="137" t="s">
        <v>167</v>
      </c>
      <c r="C42" s="412" t="s">
        <v>436</v>
      </c>
      <c r="D42" s="137" t="s">
        <v>173</v>
      </c>
      <c r="E42" s="413" t="s">
        <v>304</v>
      </c>
      <c r="F42" s="102" t="s">
        <v>27</v>
      </c>
      <c r="G42" s="266">
        <f>'波及効果（総括表）'!$K41*'5-3 雇用表 統合中分類・県内生産額 労働力投入係数'!P39</f>
        <v>0</v>
      </c>
      <c r="H42" s="266">
        <f>'波及効果（総括表）'!$K41*'5-3 雇用表 統合中分類・県内生産額 労働力投入係数'!Q39</f>
        <v>0</v>
      </c>
      <c r="I42" s="266">
        <f>'波及効果（総括表）'!$K41*'5-3 雇用表 統合中分類・県内生産額 労働力投入係数'!R39</f>
        <v>0</v>
      </c>
      <c r="J42" s="266">
        <f>'波及効果（総括表）'!$K41*'5-3 雇用表 統合中分類・県内生産額 労働力投入係数'!S39</f>
        <v>0</v>
      </c>
      <c r="K42" s="266">
        <f>'波及効果（総括表）'!$K41*'5-3 雇用表 統合中分類・県内生産額 労働力投入係数'!T39</f>
        <v>0</v>
      </c>
      <c r="L42" s="266">
        <f>'波及効果（総括表）'!$K41*'5-3 雇用表 統合中分類・県内生産額 労働力投入係数'!U39</f>
        <v>0</v>
      </c>
      <c r="M42" s="266">
        <f>'波及効果（総括表）'!$K41*'5-3 雇用表 統合中分類・県内生産額 労働力投入係数'!V39</f>
        <v>0</v>
      </c>
      <c r="N42" s="266">
        <f>'波及効果（総括表）'!$K41*'5-3 雇用表 統合中分類・県内生産額 労働力投入係数'!W39</f>
        <v>0</v>
      </c>
      <c r="O42" s="266">
        <f>'波及効果（総括表）'!$O41*'5-3 雇用表 統合中分類・県内生産額 労働力投入係数'!P39</f>
        <v>0</v>
      </c>
      <c r="P42" s="266">
        <f>'波及効果（総括表）'!$O41*'5-3 雇用表 統合中分類・県内生産額 労働力投入係数'!Q39</f>
        <v>0</v>
      </c>
      <c r="Q42" s="266">
        <f>'波及効果（総括表）'!$O41*'5-3 雇用表 統合中分類・県内生産額 労働力投入係数'!R39</f>
        <v>0</v>
      </c>
      <c r="R42" s="266">
        <f>'波及効果（総括表）'!$O41*'5-3 雇用表 統合中分類・県内生産額 労働力投入係数'!S39</f>
        <v>0</v>
      </c>
      <c r="S42" s="266">
        <f>'波及効果（総括表）'!$O41*'5-3 雇用表 統合中分類・県内生産額 労働力投入係数'!T39</f>
        <v>0</v>
      </c>
      <c r="T42" s="266">
        <f>'波及効果（総括表）'!$O41*'5-3 雇用表 統合中分類・県内生産額 労働力投入係数'!U39</f>
        <v>0</v>
      </c>
      <c r="U42" s="266">
        <f>'波及効果（総括表）'!$O41*'5-3 雇用表 統合中分類・県内生産額 労働力投入係数'!V39</f>
        <v>0</v>
      </c>
      <c r="V42" s="266">
        <f>'波及効果（総括表）'!$O41*'5-3 雇用表 統合中分類・県内生産額 労働力投入係数'!W39</f>
        <v>0</v>
      </c>
      <c r="W42" s="266">
        <f>'波及効果（総括表）'!$S41*'5-3 雇用表 統合中分類・県内生産額 労働力投入係数'!P39</f>
        <v>0</v>
      </c>
      <c r="X42" s="266">
        <f>'波及効果（総括表）'!$S41*'5-3 雇用表 統合中分類・県内生産額 労働力投入係数'!Q39</f>
        <v>0</v>
      </c>
      <c r="Y42" s="266">
        <f>'波及効果（総括表）'!$S41*'5-3 雇用表 統合中分類・県内生産額 労働力投入係数'!R39</f>
        <v>0</v>
      </c>
      <c r="Z42" s="266">
        <f>'波及効果（総括表）'!$S41*'5-3 雇用表 統合中分類・県内生産額 労働力投入係数'!S39</f>
        <v>0</v>
      </c>
      <c r="AA42" s="266">
        <f>'波及効果（総括表）'!$S41*'5-3 雇用表 統合中分類・県内生産額 労働力投入係数'!T39</f>
        <v>0</v>
      </c>
      <c r="AB42" s="266">
        <f>'波及効果（総括表）'!$S41*'5-3 雇用表 統合中分類・県内生産額 労働力投入係数'!U39</f>
        <v>0</v>
      </c>
      <c r="AC42" s="266">
        <f>'波及効果（総括表）'!$S41*'5-3 雇用表 統合中分類・県内生産額 労働力投入係数'!V39</f>
        <v>0</v>
      </c>
      <c r="AD42" s="266">
        <f>'波及効果（総括表）'!$S41*'5-3 雇用表 統合中分類・県内生産額 労働力投入係数'!W39</f>
        <v>0</v>
      </c>
      <c r="AE42" s="266">
        <f>'波及効果（総括表）'!$AA41*'5-3 雇用表 統合中分類・県内生産額 労働力投入係数'!P39</f>
        <v>0</v>
      </c>
      <c r="AF42" s="266">
        <f>'波及効果（総括表）'!$AA41*'5-3 雇用表 統合中分類・県内生産額 労働力投入係数'!Q39</f>
        <v>0</v>
      </c>
      <c r="AG42" s="266">
        <f>'波及効果（総括表）'!$AA41*'5-3 雇用表 統合中分類・県内生産額 労働力投入係数'!R39</f>
        <v>0</v>
      </c>
      <c r="AH42" s="266">
        <f>'波及効果（総括表）'!$AA41*'5-3 雇用表 統合中分類・県内生産額 労働力投入係数'!S39</f>
        <v>0</v>
      </c>
      <c r="AI42" s="266">
        <f>'波及効果（総括表）'!$AA41*'5-3 雇用表 統合中分類・県内生産額 労働力投入係数'!T39</f>
        <v>0</v>
      </c>
      <c r="AJ42" s="266">
        <f>'波及効果（総括表）'!$AA41*'5-3 雇用表 統合中分類・県内生産額 労働力投入係数'!U39</f>
        <v>0</v>
      </c>
      <c r="AK42" s="266">
        <f>'波及効果（総括表）'!$AA41*'5-3 雇用表 統合中分類・県内生産額 労働力投入係数'!V39</f>
        <v>0</v>
      </c>
      <c r="AL42" s="266">
        <f>'波及効果（総括表）'!$AA41*'5-3 雇用表 統合中分類・県内生産額 労働力投入係数'!W39</f>
        <v>0</v>
      </c>
      <c r="AM42" s="266">
        <f>'波及効果（総括表）'!$AE41*'5-3 雇用表 統合中分類・県内生産額 労働力投入係数'!P39</f>
        <v>0</v>
      </c>
      <c r="AN42" s="266">
        <f>'波及効果（総括表）'!$AE41*'5-3 雇用表 統合中分類・県内生産額 労働力投入係数'!Q39</f>
        <v>0</v>
      </c>
      <c r="AO42" s="266">
        <f>'波及効果（総括表）'!$AE41*'5-3 雇用表 統合中分類・県内生産額 労働力投入係数'!R39</f>
        <v>0</v>
      </c>
      <c r="AP42" s="266">
        <f>'波及効果（総括表）'!$AE41*'5-3 雇用表 統合中分類・県内生産額 労働力投入係数'!S39</f>
        <v>0</v>
      </c>
      <c r="AQ42" s="266">
        <f>'波及効果（総括表）'!$AE41*'5-3 雇用表 統合中分類・県内生産額 労働力投入係数'!T39</f>
        <v>0</v>
      </c>
      <c r="AR42" s="266">
        <f>'波及効果（総括表）'!$AE41*'5-3 雇用表 統合中分類・県内生産額 労働力投入係数'!U39</f>
        <v>0</v>
      </c>
      <c r="AS42" s="266">
        <f>'波及効果（総括表）'!$AE41*'5-3 雇用表 統合中分類・県内生産額 労働力投入係数'!V39</f>
        <v>0</v>
      </c>
      <c r="AT42" s="266">
        <f>'波及効果（総括表）'!$AE41*'5-3 雇用表 統合中分類・県内生産額 労働力投入係数'!W39</f>
        <v>0</v>
      </c>
    </row>
    <row r="43" spans="1:46" s="81" customFormat="1">
      <c r="A43" s="412" t="s">
        <v>428</v>
      </c>
      <c r="B43" s="137" t="s">
        <v>167</v>
      </c>
      <c r="C43" s="412" t="s">
        <v>436</v>
      </c>
      <c r="D43" s="137" t="s">
        <v>173</v>
      </c>
      <c r="E43" s="413" t="s">
        <v>305</v>
      </c>
      <c r="F43" s="102" t="s">
        <v>28</v>
      </c>
      <c r="G43" s="266">
        <f>'波及効果（総括表）'!$K42*'5-3 雇用表 統合中分類・県内生産額 労働力投入係数'!P40</f>
        <v>0</v>
      </c>
      <c r="H43" s="266">
        <f>'波及効果（総括表）'!$K42*'5-3 雇用表 統合中分類・県内生産額 労働力投入係数'!Q40</f>
        <v>0</v>
      </c>
      <c r="I43" s="266">
        <f>'波及効果（総括表）'!$K42*'5-3 雇用表 統合中分類・県内生産額 労働力投入係数'!R40</f>
        <v>0</v>
      </c>
      <c r="J43" s="266">
        <f>'波及効果（総括表）'!$K42*'5-3 雇用表 統合中分類・県内生産額 労働力投入係数'!S40</f>
        <v>0</v>
      </c>
      <c r="K43" s="266">
        <f>'波及効果（総括表）'!$K42*'5-3 雇用表 統合中分類・県内生産額 労働力投入係数'!T40</f>
        <v>0</v>
      </c>
      <c r="L43" s="266">
        <f>'波及効果（総括表）'!$K42*'5-3 雇用表 統合中分類・県内生産額 労働力投入係数'!U40</f>
        <v>0</v>
      </c>
      <c r="M43" s="266">
        <f>'波及効果（総括表）'!$K42*'5-3 雇用表 統合中分類・県内生産額 労働力投入係数'!V40</f>
        <v>0</v>
      </c>
      <c r="N43" s="266">
        <f>'波及効果（総括表）'!$K42*'5-3 雇用表 統合中分類・県内生産額 労働力投入係数'!W40</f>
        <v>0</v>
      </c>
      <c r="O43" s="266">
        <f>'波及効果（総括表）'!$O42*'5-3 雇用表 統合中分類・県内生産額 労働力投入係数'!P40</f>
        <v>0</v>
      </c>
      <c r="P43" s="266">
        <f>'波及効果（総括表）'!$O42*'5-3 雇用表 統合中分類・県内生産額 労働力投入係数'!Q40</f>
        <v>0</v>
      </c>
      <c r="Q43" s="266">
        <f>'波及効果（総括表）'!$O42*'5-3 雇用表 統合中分類・県内生産額 労働力投入係数'!R40</f>
        <v>0</v>
      </c>
      <c r="R43" s="266">
        <f>'波及効果（総括表）'!$O42*'5-3 雇用表 統合中分類・県内生産額 労働力投入係数'!S40</f>
        <v>0</v>
      </c>
      <c r="S43" s="266">
        <f>'波及効果（総括表）'!$O42*'5-3 雇用表 統合中分類・県内生産額 労働力投入係数'!T40</f>
        <v>0</v>
      </c>
      <c r="T43" s="266">
        <f>'波及効果（総括表）'!$O42*'5-3 雇用表 統合中分類・県内生産額 労働力投入係数'!U40</f>
        <v>0</v>
      </c>
      <c r="U43" s="266">
        <f>'波及効果（総括表）'!$O42*'5-3 雇用表 統合中分類・県内生産額 労働力投入係数'!V40</f>
        <v>0</v>
      </c>
      <c r="V43" s="266">
        <f>'波及効果（総括表）'!$O42*'5-3 雇用表 統合中分類・県内生産額 労働力投入係数'!W40</f>
        <v>0</v>
      </c>
      <c r="W43" s="266">
        <f>'波及効果（総括表）'!$S42*'5-3 雇用表 統合中分類・県内生産額 労働力投入係数'!P40</f>
        <v>0</v>
      </c>
      <c r="X43" s="266">
        <f>'波及効果（総括表）'!$S42*'5-3 雇用表 統合中分類・県内生産額 労働力投入係数'!Q40</f>
        <v>0</v>
      </c>
      <c r="Y43" s="266">
        <f>'波及効果（総括表）'!$S42*'5-3 雇用表 統合中分類・県内生産額 労働力投入係数'!R40</f>
        <v>0</v>
      </c>
      <c r="Z43" s="266">
        <f>'波及効果（総括表）'!$S42*'5-3 雇用表 統合中分類・県内生産額 労働力投入係数'!S40</f>
        <v>0</v>
      </c>
      <c r="AA43" s="266">
        <f>'波及効果（総括表）'!$S42*'5-3 雇用表 統合中分類・県内生産額 労働力投入係数'!T40</f>
        <v>0</v>
      </c>
      <c r="AB43" s="266">
        <f>'波及効果（総括表）'!$S42*'5-3 雇用表 統合中分類・県内生産額 労働力投入係数'!U40</f>
        <v>0</v>
      </c>
      <c r="AC43" s="266">
        <f>'波及効果（総括表）'!$S42*'5-3 雇用表 統合中分類・県内生産額 労働力投入係数'!V40</f>
        <v>0</v>
      </c>
      <c r="AD43" s="266">
        <f>'波及効果（総括表）'!$S42*'5-3 雇用表 統合中分類・県内生産額 労働力投入係数'!W40</f>
        <v>0</v>
      </c>
      <c r="AE43" s="266">
        <f>'波及効果（総括表）'!$AA42*'5-3 雇用表 統合中分類・県内生産額 労働力投入係数'!P40</f>
        <v>0</v>
      </c>
      <c r="AF43" s="266">
        <f>'波及効果（総括表）'!$AA42*'5-3 雇用表 統合中分類・県内生産額 労働力投入係数'!Q40</f>
        <v>0</v>
      </c>
      <c r="AG43" s="266">
        <f>'波及効果（総括表）'!$AA42*'5-3 雇用表 統合中分類・県内生産額 労働力投入係数'!R40</f>
        <v>0</v>
      </c>
      <c r="AH43" s="266">
        <f>'波及効果（総括表）'!$AA42*'5-3 雇用表 統合中分類・県内生産額 労働力投入係数'!S40</f>
        <v>0</v>
      </c>
      <c r="AI43" s="266">
        <f>'波及効果（総括表）'!$AA42*'5-3 雇用表 統合中分類・県内生産額 労働力投入係数'!T40</f>
        <v>0</v>
      </c>
      <c r="AJ43" s="266">
        <f>'波及効果（総括表）'!$AA42*'5-3 雇用表 統合中分類・県内生産額 労働力投入係数'!U40</f>
        <v>0</v>
      </c>
      <c r="AK43" s="266">
        <f>'波及効果（総括表）'!$AA42*'5-3 雇用表 統合中分類・県内生産額 労働力投入係数'!V40</f>
        <v>0</v>
      </c>
      <c r="AL43" s="266">
        <f>'波及効果（総括表）'!$AA42*'5-3 雇用表 統合中分類・県内生産額 労働力投入係数'!W40</f>
        <v>0</v>
      </c>
      <c r="AM43" s="266">
        <f>'波及効果（総括表）'!$AE42*'5-3 雇用表 統合中分類・県内生産額 労働力投入係数'!P40</f>
        <v>0</v>
      </c>
      <c r="AN43" s="266">
        <f>'波及効果（総括表）'!$AE42*'5-3 雇用表 統合中分類・県内生産額 労働力投入係数'!Q40</f>
        <v>0</v>
      </c>
      <c r="AO43" s="266">
        <f>'波及効果（総括表）'!$AE42*'5-3 雇用表 統合中分類・県内生産額 労働力投入係数'!R40</f>
        <v>0</v>
      </c>
      <c r="AP43" s="266">
        <f>'波及効果（総括表）'!$AE42*'5-3 雇用表 統合中分類・県内生産額 労働力投入係数'!S40</f>
        <v>0</v>
      </c>
      <c r="AQ43" s="266">
        <f>'波及効果（総括表）'!$AE42*'5-3 雇用表 統合中分類・県内生産額 労働力投入係数'!T40</f>
        <v>0</v>
      </c>
      <c r="AR43" s="266">
        <f>'波及効果（総括表）'!$AE42*'5-3 雇用表 統合中分類・県内生産額 労働力投入係数'!U40</f>
        <v>0</v>
      </c>
      <c r="AS43" s="266">
        <f>'波及効果（総括表）'!$AE42*'5-3 雇用表 統合中分類・県内生産額 労働力投入係数'!V40</f>
        <v>0</v>
      </c>
      <c r="AT43" s="266">
        <f>'波及効果（総括表）'!$AE42*'5-3 雇用表 統合中分類・県内生産額 労働力投入係数'!W40</f>
        <v>0</v>
      </c>
    </row>
    <row r="44" spans="1:46" s="81" customFormat="1">
      <c r="A44" s="414" t="s">
        <v>428</v>
      </c>
      <c r="B44" s="373" t="s">
        <v>167</v>
      </c>
      <c r="C44" s="414" t="s">
        <v>436</v>
      </c>
      <c r="D44" s="373" t="s">
        <v>173</v>
      </c>
      <c r="E44" s="415" t="s">
        <v>306</v>
      </c>
      <c r="F44" s="374" t="s">
        <v>29</v>
      </c>
      <c r="G44" s="267">
        <f>'波及効果（総括表）'!$K43*'5-3 雇用表 統合中分類・県内生産額 労働力投入係数'!P41</f>
        <v>0</v>
      </c>
      <c r="H44" s="267">
        <f>'波及効果（総括表）'!$K43*'5-3 雇用表 統合中分類・県内生産額 労働力投入係数'!Q41</f>
        <v>0</v>
      </c>
      <c r="I44" s="267">
        <f>'波及効果（総括表）'!$K43*'5-3 雇用表 統合中分類・県内生産額 労働力投入係数'!R41</f>
        <v>0</v>
      </c>
      <c r="J44" s="267">
        <f>'波及効果（総括表）'!$K43*'5-3 雇用表 統合中分類・県内生産額 労働力投入係数'!S41</f>
        <v>0</v>
      </c>
      <c r="K44" s="267">
        <f>'波及効果（総括表）'!$K43*'5-3 雇用表 統合中分類・県内生産額 労働力投入係数'!T41</f>
        <v>0</v>
      </c>
      <c r="L44" s="267">
        <f>'波及効果（総括表）'!$K43*'5-3 雇用表 統合中分類・県内生産額 労働力投入係数'!U41</f>
        <v>0</v>
      </c>
      <c r="M44" s="267">
        <f>'波及効果（総括表）'!$K43*'5-3 雇用表 統合中分類・県内生産額 労働力投入係数'!V41</f>
        <v>0</v>
      </c>
      <c r="N44" s="267">
        <f>'波及効果（総括表）'!$K43*'5-3 雇用表 統合中分類・県内生産額 労働力投入係数'!W41</f>
        <v>0</v>
      </c>
      <c r="O44" s="267">
        <f>'波及効果（総括表）'!$O43*'5-3 雇用表 統合中分類・県内生産額 労働力投入係数'!P41</f>
        <v>0</v>
      </c>
      <c r="P44" s="267">
        <f>'波及効果（総括表）'!$O43*'5-3 雇用表 統合中分類・県内生産額 労働力投入係数'!Q41</f>
        <v>0</v>
      </c>
      <c r="Q44" s="267">
        <f>'波及効果（総括表）'!$O43*'5-3 雇用表 統合中分類・県内生産額 労働力投入係数'!R41</f>
        <v>0</v>
      </c>
      <c r="R44" s="267">
        <f>'波及効果（総括表）'!$O43*'5-3 雇用表 統合中分類・県内生産額 労働力投入係数'!S41</f>
        <v>0</v>
      </c>
      <c r="S44" s="267">
        <f>'波及効果（総括表）'!$O43*'5-3 雇用表 統合中分類・県内生産額 労働力投入係数'!T41</f>
        <v>0</v>
      </c>
      <c r="T44" s="267">
        <f>'波及効果（総括表）'!$O43*'5-3 雇用表 統合中分類・県内生産額 労働力投入係数'!U41</f>
        <v>0</v>
      </c>
      <c r="U44" s="267">
        <f>'波及効果（総括表）'!$O43*'5-3 雇用表 統合中分類・県内生産額 労働力投入係数'!V41</f>
        <v>0</v>
      </c>
      <c r="V44" s="267">
        <f>'波及効果（総括表）'!$O43*'5-3 雇用表 統合中分類・県内生産額 労働力投入係数'!W41</f>
        <v>0</v>
      </c>
      <c r="W44" s="267">
        <f>'波及効果（総括表）'!$S43*'5-3 雇用表 統合中分類・県内生産額 労働力投入係数'!P41</f>
        <v>0</v>
      </c>
      <c r="X44" s="267">
        <f>'波及効果（総括表）'!$S43*'5-3 雇用表 統合中分類・県内生産額 労働力投入係数'!Q41</f>
        <v>0</v>
      </c>
      <c r="Y44" s="267">
        <f>'波及効果（総括表）'!$S43*'5-3 雇用表 統合中分類・県内生産額 労働力投入係数'!R41</f>
        <v>0</v>
      </c>
      <c r="Z44" s="267">
        <f>'波及効果（総括表）'!$S43*'5-3 雇用表 統合中分類・県内生産額 労働力投入係数'!S41</f>
        <v>0</v>
      </c>
      <c r="AA44" s="267">
        <f>'波及効果（総括表）'!$S43*'5-3 雇用表 統合中分類・県内生産額 労働力投入係数'!T41</f>
        <v>0</v>
      </c>
      <c r="AB44" s="267">
        <f>'波及効果（総括表）'!$S43*'5-3 雇用表 統合中分類・県内生産額 労働力投入係数'!U41</f>
        <v>0</v>
      </c>
      <c r="AC44" s="267">
        <f>'波及効果（総括表）'!$S43*'5-3 雇用表 統合中分類・県内生産額 労働力投入係数'!V41</f>
        <v>0</v>
      </c>
      <c r="AD44" s="267">
        <f>'波及効果（総括表）'!$S43*'5-3 雇用表 統合中分類・県内生産額 労働力投入係数'!W41</f>
        <v>0</v>
      </c>
      <c r="AE44" s="267">
        <f>'波及効果（総括表）'!$AA43*'5-3 雇用表 統合中分類・県内生産額 労働力投入係数'!P41</f>
        <v>0</v>
      </c>
      <c r="AF44" s="267">
        <f>'波及効果（総括表）'!$AA43*'5-3 雇用表 統合中分類・県内生産額 労働力投入係数'!Q41</f>
        <v>0</v>
      </c>
      <c r="AG44" s="267">
        <f>'波及効果（総括表）'!$AA43*'5-3 雇用表 統合中分類・県内生産額 労働力投入係数'!R41</f>
        <v>0</v>
      </c>
      <c r="AH44" s="267">
        <f>'波及効果（総括表）'!$AA43*'5-3 雇用表 統合中分類・県内生産額 労働力投入係数'!S41</f>
        <v>0</v>
      </c>
      <c r="AI44" s="267">
        <f>'波及効果（総括表）'!$AA43*'5-3 雇用表 統合中分類・県内生産額 労働力投入係数'!T41</f>
        <v>0</v>
      </c>
      <c r="AJ44" s="267">
        <f>'波及効果（総括表）'!$AA43*'5-3 雇用表 統合中分類・県内生産額 労働力投入係数'!U41</f>
        <v>0</v>
      </c>
      <c r="AK44" s="267">
        <f>'波及効果（総括表）'!$AA43*'5-3 雇用表 統合中分類・県内生産額 労働力投入係数'!V41</f>
        <v>0</v>
      </c>
      <c r="AL44" s="267">
        <f>'波及効果（総括表）'!$AA43*'5-3 雇用表 統合中分類・県内生産額 労働力投入係数'!W41</f>
        <v>0</v>
      </c>
      <c r="AM44" s="267">
        <f>'波及効果（総括表）'!$AE43*'5-3 雇用表 統合中分類・県内生産額 労働力投入係数'!P41</f>
        <v>0</v>
      </c>
      <c r="AN44" s="267">
        <f>'波及効果（総括表）'!$AE43*'5-3 雇用表 統合中分類・県内生産額 労働力投入係数'!Q41</f>
        <v>0</v>
      </c>
      <c r="AO44" s="267">
        <f>'波及効果（総括表）'!$AE43*'5-3 雇用表 統合中分類・県内生産額 労働力投入係数'!R41</f>
        <v>0</v>
      </c>
      <c r="AP44" s="267">
        <f>'波及効果（総括表）'!$AE43*'5-3 雇用表 統合中分類・県内生産額 労働力投入係数'!S41</f>
        <v>0</v>
      </c>
      <c r="AQ44" s="267">
        <f>'波及効果（総括表）'!$AE43*'5-3 雇用表 統合中分類・県内生産額 労働力投入係数'!T41</f>
        <v>0</v>
      </c>
      <c r="AR44" s="267">
        <f>'波及効果（総括表）'!$AE43*'5-3 雇用表 統合中分類・県内生産額 労働力投入係数'!U41</f>
        <v>0</v>
      </c>
      <c r="AS44" s="267">
        <f>'波及効果（総括表）'!$AE43*'5-3 雇用表 統合中分類・県内生産額 労働力投入係数'!V41</f>
        <v>0</v>
      </c>
      <c r="AT44" s="267">
        <f>'波及効果（総括表）'!$AE43*'5-3 雇用表 統合中分類・県内生産額 労働力投入係数'!W41</f>
        <v>0</v>
      </c>
    </row>
    <row r="45" spans="1:46" s="81" customFormat="1">
      <c r="A45" s="412" t="s">
        <v>428</v>
      </c>
      <c r="B45" s="137" t="s">
        <v>167</v>
      </c>
      <c r="C45" s="412" t="s">
        <v>437</v>
      </c>
      <c r="D45" s="137" t="s">
        <v>174</v>
      </c>
      <c r="E45" s="413" t="s">
        <v>307</v>
      </c>
      <c r="F45" s="102" t="s">
        <v>30</v>
      </c>
      <c r="G45" s="266">
        <f>'波及効果（総括表）'!$K44*'5-3 雇用表 統合中分類・県内生産額 労働力投入係数'!P42</f>
        <v>0</v>
      </c>
      <c r="H45" s="266">
        <f>'波及効果（総括表）'!$K44*'5-3 雇用表 統合中分類・県内生産額 労働力投入係数'!Q42</f>
        <v>0</v>
      </c>
      <c r="I45" s="266">
        <f>'波及効果（総括表）'!$K44*'5-3 雇用表 統合中分類・県内生産額 労働力投入係数'!R42</f>
        <v>0</v>
      </c>
      <c r="J45" s="266">
        <f>'波及効果（総括表）'!$K44*'5-3 雇用表 統合中分類・県内生産額 労働力投入係数'!S42</f>
        <v>0</v>
      </c>
      <c r="K45" s="266">
        <f>'波及効果（総括表）'!$K44*'5-3 雇用表 統合中分類・県内生産額 労働力投入係数'!T42</f>
        <v>0</v>
      </c>
      <c r="L45" s="266">
        <f>'波及効果（総括表）'!$K44*'5-3 雇用表 統合中分類・県内生産額 労働力投入係数'!U42</f>
        <v>0</v>
      </c>
      <c r="M45" s="266">
        <f>'波及効果（総括表）'!$K44*'5-3 雇用表 統合中分類・県内生産額 労働力投入係数'!V42</f>
        <v>0</v>
      </c>
      <c r="N45" s="266">
        <f>'波及効果（総括表）'!$K44*'5-3 雇用表 統合中分類・県内生産額 労働力投入係数'!W42</f>
        <v>0</v>
      </c>
      <c r="O45" s="266">
        <f>'波及効果（総括表）'!$O44*'5-3 雇用表 統合中分類・県内生産額 労働力投入係数'!P42</f>
        <v>0</v>
      </c>
      <c r="P45" s="266">
        <f>'波及効果（総括表）'!$O44*'5-3 雇用表 統合中分類・県内生産額 労働力投入係数'!Q42</f>
        <v>0</v>
      </c>
      <c r="Q45" s="266">
        <f>'波及効果（総括表）'!$O44*'5-3 雇用表 統合中分類・県内生産額 労働力投入係数'!R42</f>
        <v>0</v>
      </c>
      <c r="R45" s="266">
        <f>'波及効果（総括表）'!$O44*'5-3 雇用表 統合中分類・県内生産額 労働力投入係数'!S42</f>
        <v>0</v>
      </c>
      <c r="S45" s="266">
        <f>'波及効果（総括表）'!$O44*'5-3 雇用表 統合中分類・県内生産額 労働力投入係数'!T42</f>
        <v>0</v>
      </c>
      <c r="T45" s="266">
        <f>'波及効果（総括表）'!$O44*'5-3 雇用表 統合中分類・県内生産額 労働力投入係数'!U42</f>
        <v>0</v>
      </c>
      <c r="U45" s="266">
        <f>'波及効果（総括表）'!$O44*'5-3 雇用表 統合中分類・県内生産額 労働力投入係数'!V42</f>
        <v>0</v>
      </c>
      <c r="V45" s="266">
        <f>'波及効果（総括表）'!$O44*'5-3 雇用表 統合中分類・県内生産額 労働力投入係数'!W42</f>
        <v>0</v>
      </c>
      <c r="W45" s="266">
        <f>'波及効果（総括表）'!$S44*'5-3 雇用表 統合中分類・県内生産額 労働力投入係数'!P42</f>
        <v>0</v>
      </c>
      <c r="X45" s="266">
        <f>'波及効果（総括表）'!$S44*'5-3 雇用表 統合中分類・県内生産額 労働力投入係数'!Q42</f>
        <v>0</v>
      </c>
      <c r="Y45" s="266">
        <f>'波及効果（総括表）'!$S44*'5-3 雇用表 統合中分類・県内生産額 労働力投入係数'!R42</f>
        <v>0</v>
      </c>
      <c r="Z45" s="266">
        <f>'波及効果（総括表）'!$S44*'5-3 雇用表 統合中分類・県内生産額 労働力投入係数'!S42</f>
        <v>0</v>
      </c>
      <c r="AA45" s="266">
        <f>'波及効果（総括表）'!$S44*'5-3 雇用表 統合中分類・県内生産額 労働力投入係数'!T42</f>
        <v>0</v>
      </c>
      <c r="AB45" s="266">
        <f>'波及効果（総括表）'!$S44*'5-3 雇用表 統合中分類・県内生産額 労働力投入係数'!U42</f>
        <v>0</v>
      </c>
      <c r="AC45" s="266">
        <f>'波及効果（総括表）'!$S44*'5-3 雇用表 統合中分類・県内生産額 労働力投入係数'!V42</f>
        <v>0</v>
      </c>
      <c r="AD45" s="266">
        <f>'波及効果（総括表）'!$S44*'5-3 雇用表 統合中分類・県内生産額 労働力投入係数'!W42</f>
        <v>0</v>
      </c>
      <c r="AE45" s="266">
        <f>'波及効果（総括表）'!$AA44*'5-3 雇用表 統合中分類・県内生産額 労働力投入係数'!P42</f>
        <v>0</v>
      </c>
      <c r="AF45" s="266">
        <f>'波及効果（総括表）'!$AA44*'5-3 雇用表 統合中分類・県内生産額 労働力投入係数'!Q42</f>
        <v>0</v>
      </c>
      <c r="AG45" s="266">
        <f>'波及効果（総括表）'!$AA44*'5-3 雇用表 統合中分類・県内生産額 労働力投入係数'!R42</f>
        <v>0</v>
      </c>
      <c r="AH45" s="266">
        <f>'波及効果（総括表）'!$AA44*'5-3 雇用表 統合中分類・県内生産額 労働力投入係数'!S42</f>
        <v>0</v>
      </c>
      <c r="AI45" s="266">
        <f>'波及効果（総括表）'!$AA44*'5-3 雇用表 統合中分類・県内生産額 労働力投入係数'!T42</f>
        <v>0</v>
      </c>
      <c r="AJ45" s="266">
        <f>'波及効果（総括表）'!$AA44*'5-3 雇用表 統合中分類・県内生産額 労働力投入係数'!U42</f>
        <v>0</v>
      </c>
      <c r="AK45" s="266">
        <f>'波及効果（総括表）'!$AA44*'5-3 雇用表 統合中分類・県内生産額 労働力投入係数'!V42</f>
        <v>0</v>
      </c>
      <c r="AL45" s="266">
        <f>'波及効果（総括表）'!$AA44*'5-3 雇用表 統合中分類・県内生産額 労働力投入係数'!W42</f>
        <v>0</v>
      </c>
      <c r="AM45" s="266">
        <f>'波及効果（総括表）'!$AE44*'5-3 雇用表 統合中分類・県内生産額 労働力投入係数'!P42</f>
        <v>0</v>
      </c>
      <c r="AN45" s="266">
        <f>'波及効果（総括表）'!$AE44*'5-3 雇用表 統合中分類・県内生産額 労働力投入係数'!Q42</f>
        <v>0</v>
      </c>
      <c r="AO45" s="266">
        <f>'波及効果（総括表）'!$AE44*'5-3 雇用表 統合中分類・県内生産額 労働力投入係数'!R42</f>
        <v>0</v>
      </c>
      <c r="AP45" s="266">
        <f>'波及効果（総括表）'!$AE44*'5-3 雇用表 統合中分類・県内生産額 労働力投入係数'!S42</f>
        <v>0</v>
      </c>
      <c r="AQ45" s="266">
        <f>'波及効果（総括表）'!$AE44*'5-3 雇用表 統合中分類・県内生産額 労働力投入係数'!T42</f>
        <v>0</v>
      </c>
      <c r="AR45" s="266">
        <f>'波及効果（総括表）'!$AE44*'5-3 雇用表 統合中分類・県内生産額 労働力投入係数'!U42</f>
        <v>0</v>
      </c>
      <c r="AS45" s="266">
        <f>'波及効果（総括表）'!$AE44*'5-3 雇用表 統合中分類・県内生産額 労働力投入係数'!V42</f>
        <v>0</v>
      </c>
      <c r="AT45" s="266">
        <f>'波及効果（総括表）'!$AE44*'5-3 雇用表 統合中分類・県内生産額 労働力投入係数'!W42</f>
        <v>0</v>
      </c>
    </row>
    <row r="46" spans="1:46" s="81" customFormat="1">
      <c r="A46" s="412" t="s">
        <v>428</v>
      </c>
      <c r="B46" s="137" t="s">
        <v>167</v>
      </c>
      <c r="C46" s="412" t="s">
        <v>437</v>
      </c>
      <c r="D46" s="137" t="s">
        <v>174</v>
      </c>
      <c r="E46" s="413" t="s">
        <v>308</v>
      </c>
      <c r="F46" s="102" t="s">
        <v>31</v>
      </c>
      <c r="G46" s="266">
        <f>'波及効果（総括表）'!$K45*'5-3 雇用表 統合中分類・県内生産額 労働力投入係数'!P43</f>
        <v>0</v>
      </c>
      <c r="H46" s="266">
        <f>'波及効果（総括表）'!$K45*'5-3 雇用表 統合中分類・県内生産額 労働力投入係数'!Q43</f>
        <v>0</v>
      </c>
      <c r="I46" s="266">
        <f>'波及効果（総括表）'!$K45*'5-3 雇用表 統合中分類・県内生産額 労働力投入係数'!R43</f>
        <v>0</v>
      </c>
      <c r="J46" s="266">
        <f>'波及効果（総括表）'!$K45*'5-3 雇用表 統合中分類・県内生産額 労働力投入係数'!S43</f>
        <v>0</v>
      </c>
      <c r="K46" s="266">
        <f>'波及効果（総括表）'!$K45*'5-3 雇用表 統合中分類・県内生産額 労働力投入係数'!T43</f>
        <v>0</v>
      </c>
      <c r="L46" s="266">
        <f>'波及効果（総括表）'!$K45*'5-3 雇用表 統合中分類・県内生産額 労働力投入係数'!U43</f>
        <v>0</v>
      </c>
      <c r="M46" s="266">
        <f>'波及効果（総括表）'!$K45*'5-3 雇用表 統合中分類・県内生産額 労働力投入係数'!V43</f>
        <v>0</v>
      </c>
      <c r="N46" s="266">
        <f>'波及効果（総括表）'!$K45*'5-3 雇用表 統合中分類・県内生産額 労働力投入係数'!W43</f>
        <v>0</v>
      </c>
      <c r="O46" s="266">
        <f>'波及効果（総括表）'!$O45*'5-3 雇用表 統合中分類・県内生産額 労働力投入係数'!P43</f>
        <v>0</v>
      </c>
      <c r="P46" s="266">
        <f>'波及効果（総括表）'!$O45*'5-3 雇用表 統合中分類・県内生産額 労働力投入係数'!Q43</f>
        <v>0</v>
      </c>
      <c r="Q46" s="266">
        <f>'波及効果（総括表）'!$O45*'5-3 雇用表 統合中分類・県内生産額 労働力投入係数'!R43</f>
        <v>0</v>
      </c>
      <c r="R46" s="266">
        <f>'波及効果（総括表）'!$O45*'5-3 雇用表 統合中分類・県内生産額 労働力投入係数'!S43</f>
        <v>0</v>
      </c>
      <c r="S46" s="266">
        <f>'波及効果（総括表）'!$O45*'5-3 雇用表 統合中分類・県内生産額 労働力投入係数'!T43</f>
        <v>0</v>
      </c>
      <c r="T46" s="266">
        <f>'波及効果（総括表）'!$O45*'5-3 雇用表 統合中分類・県内生産額 労働力投入係数'!U43</f>
        <v>0</v>
      </c>
      <c r="U46" s="266">
        <f>'波及効果（総括表）'!$O45*'5-3 雇用表 統合中分類・県内生産額 労働力投入係数'!V43</f>
        <v>0</v>
      </c>
      <c r="V46" s="266">
        <f>'波及効果（総括表）'!$O45*'5-3 雇用表 統合中分類・県内生産額 労働力投入係数'!W43</f>
        <v>0</v>
      </c>
      <c r="W46" s="266">
        <f>'波及効果（総括表）'!$S45*'5-3 雇用表 統合中分類・県内生産額 労働力投入係数'!P43</f>
        <v>0</v>
      </c>
      <c r="X46" s="266">
        <f>'波及効果（総括表）'!$S45*'5-3 雇用表 統合中分類・県内生産額 労働力投入係数'!Q43</f>
        <v>0</v>
      </c>
      <c r="Y46" s="266">
        <f>'波及効果（総括表）'!$S45*'5-3 雇用表 統合中分類・県内生産額 労働力投入係数'!R43</f>
        <v>0</v>
      </c>
      <c r="Z46" s="266">
        <f>'波及効果（総括表）'!$S45*'5-3 雇用表 統合中分類・県内生産額 労働力投入係数'!S43</f>
        <v>0</v>
      </c>
      <c r="AA46" s="266">
        <f>'波及効果（総括表）'!$S45*'5-3 雇用表 統合中分類・県内生産額 労働力投入係数'!T43</f>
        <v>0</v>
      </c>
      <c r="AB46" s="266">
        <f>'波及効果（総括表）'!$S45*'5-3 雇用表 統合中分類・県内生産額 労働力投入係数'!U43</f>
        <v>0</v>
      </c>
      <c r="AC46" s="266">
        <f>'波及効果（総括表）'!$S45*'5-3 雇用表 統合中分類・県内生産額 労働力投入係数'!V43</f>
        <v>0</v>
      </c>
      <c r="AD46" s="266">
        <f>'波及効果（総括表）'!$S45*'5-3 雇用表 統合中分類・県内生産額 労働力投入係数'!W43</f>
        <v>0</v>
      </c>
      <c r="AE46" s="266">
        <f>'波及効果（総括表）'!$AA45*'5-3 雇用表 統合中分類・県内生産額 労働力投入係数'!P43</f>
        <v>0</v>
      </c>
      <c r="AF46" s="266">
        <f>'波及効果（総括表）'!$AA45*'5-3 雇用表 統合中分類・県内生産額 労働力投入係数'!Q43</f>
        <v>0</v>
      </c>
      <c r="AG46" s="266">
        <f>'波及効果（総括表）'!$AA45*'5-3 雇用表 統合中分類・県内生産額 労働力投入係数'!R43</f>
        <v>0</v>
      </c>
      <c r="AH46" s="266">
        <f>'波及効果（総括表）'!$AA45*'5-3 雇用表 統合中分類・県内生産額 労働力投入係数'!S43</f>
        <v>0</v>
      </c>
      <c r="AI46" s="266">
        <f>'波及効果（総括表）'!$AA45*'5-3 雇用表 統合中分類・県内生産額 労働力投入係数'!T43</f>
        <v>0</v>
      </c>
      <c r="AJ46" s="266">
        <f>'波及効果（総括表）'!$AA45*'5-3 雇用表 統合中分類・県内生産額 労働力投入係数'!U43</f>
        <v>0</v>
      </c>
      <c r="AK46" s="266">
        <f>'波及効果（総括表）'!$AA45*'5-3 雇用表 統合中分類・県内生産額 労働力投入係数'!V43</f>
        <v>0</v>
      </c>
      <c r="AL46" s="266">
        <f>'波及効果（総括表）'!$AA45*'5-3 雇用表 統合中分類・県内生産額 労働力投入係数'!W43</f>
        <v>0</v>
      </c>
      <c r="AM46" s="266">
        <f>'波及効果（総括表）'!$AE45*'5-3 雇用表 統合中分類・県内生産額 労働力投入係数'!P43</f>
        <v>0</v>
      </c>
      <c r="AN46" s="266">
        <f>'波及効果（総括表）'!$AE45*'5-3 雇用表 統合中分類・県内生産額 労働力投入係数'!Q43</f>
        <v>0</v>
      </c>
      <c r="AO46" s="266">
        <f>'波及効果（総括表）'!$AE45*'5-3 雇用表 統合中分類・県内生産額 労働力投入係数'!R43</f>
        <v>0</v>
      </c>
      <c r="AP46" s="266">
        <f>'波及効果（総括表）'!$AE45*'5-3 雇用表 統合中分類・県内生産額 労働力投入係数'!S43</f>
        <v>0</v>
      </c>
      <c r="AQ46" s="266">
        <f>'波及効果（総括表）'!$AE45*'5-3 雇用表 統合中分類・県内生産額 労働力投入係数'!T43</f>
        <v>0</v>
      </c>
      <c r="AR46" s="266">
        <f>'波及効果（総括表）'!$AE45*'5-3 雇用表 統合中分類・県内生産額 労働力投入係数'!U43</f>
        <v>0</v>
      </c>
      <c r="AS46" s="266">
        <f>'波及効果（総括表）'!$AE45*'5-3 雇用表 統合中分類・県内生産額 労働力投入係数'!V43</f>
        <v>0</v>
      </c>
      <c r="AT46" s="266">
        <f>'波及効果（総括表）'!$AE45*'5-3 雇用表 統合中分類・県内生産額 労働力投入係数'!W43</f>
        <v>0</v>
      </c>
    </row>
    <row r="47" spans="1:46" s="81" customFormat="1">
      <c r="A47" s="412" t="s">
        <v>428</v>
      </c>
      <c r="B47" s="137" t="s">
        <v>167</v>
      </c>
      <c r="C47" s="412" t="s">
        <v>437</v>
      </c>
      <c r="D47" s="137" t="s">
        <v>174</v>
      </c>
      <c r="E47" s="413" t="s">
        <v>309</v>
      </c>
      <c r="F47" s="102" t="s">
        <v>650</v>
      </c>
      <c r="G47" s="266">
        <f>'波及効果（総括表）'!$K46*'5-3 雇用表 統合中分類・県内生産額 労働力投入係数'!P44</f>
        <v>0</v>
      </c>
      <c r="H47" s="266">
        <f>'波及効果（総括表）'!$K46*'5-3 雇用表 統合中分類・県内生産額 労働力投入係数'!Q44</f>
        <v>0</v>
      </c>
      <c r="I47" s="266">
        <f>'波及効果（総括表）'!$K46*'5-3 雇用表 統合中分類・県内生産額 労働力投入係数'!R44</f>
        <v>0</v>
      </c>
      <c r="J47" s="266">
        <f>'波及効果（総括表）'!$K46*'5-3 雇用表 統合中分類・県内生産額 労働力投入係数'!S44</f>
        <v>0</v>
      </c>
      <c r="K47" s="266">
        <f>'波及効果（総括表）'!$K46*'5-3 雇用表 統合中分類・県内生産額 労働力投入係数'!T44</f>
        <v>0</v>
      </c>
      <c r="L47" s="266">
        <f>'波及効果（総括表）'!$K46*'5-3 雇用表 統合中分類・県内生産額 労働力投入係数'!U44</f>
        <v>0</v>
      </c>
      <c r="M47" s="266">
        <f>'波及効果（総括表）'!$K46*'5-3 雇用表 統合中分類・県内生産額 労働力投入係数'!V44</f>
        <v>0</v>
      </c>
      <c r="N47" s="266">
        <f>'波及効果（総括表）'!$K46*'5-3 雇用表 統合中分類・県内生産額 労働力投入係数'!W44</f>
        <v>0</v>
      </c>
      <c r="O47" s="266">
        <f>'波及効果（総括表）'!$O46*'5-3 雇用表 統合中分類・県内生産額 労働力投入係数'!P44</f>
        <v>0</v>
      </c>
      <c r="P47" s="266">
        <f>'波及効果（総括表）'!$O46*'5-3 雇用表 統合中分類・県内生産額 労働力投入係数'!Q44</f>
        <v>0</v>
      </c>
      <c r="Q47" s="266">
        <f>'波及効果（総括表）'!$O46*'5-3 雇用表 統合中分類・県内生産額 労働力投入係数'!R44</f>
        <v>0</v>
      </c>
      <c r="R47" s="266">
        <f>'波及効果（総括表）'!$O46*'5-3 雇用表 統合中分類・県内生産額 労働力投入係数'!S44</f>
        <v>0</v>
      </c>
      <c r="S47" s="266">
        <f>'波及効果（総括表）'!$O46*'5-3 雇用表 統合中分類・県内生産額 労働力投入係数'!T44</f>
        <v>0</v>
      </c>
      <c r="T47" s="266">
        <f>'波及効果（総括表）'!$O46*'5-3 雇用表 統合中分類・県内生産額 労働力投入係数'!U44</f>
        <v>0</v>
      </c>
      <c r="U47" s="266">
        <f>'波及効果（総括表）'!$O46*'5-3 雇用表 統合中分類・県内生産額 労働力投入係数'!V44</f>
        <v>0</v>
      </c>
      <c r="V47" s="266">
        <f>'波及効果（総括表）'!$O46*'5-3 雇用表 統合中分類・県内生産額 労働力投入係数'!W44</f>
        <v>0</v>
      </c>
      <c r="W47" s="266">
        <f>'波及効果（総括表）'!$S46*'5-3 雇用表 統合中分類・県内生産額 労働力投入係数'!P44</f>
        <v>0</v>
      </c>
      <c r="X47" s="266">
        <f>'波及効果（総括表）'!$S46*'5-3 雇用表 統合中分類・県内生産額 労働力投入係数'!Q44</f>
        <v>0</v>
      </c>
      <c r="Y47" s="266">
        <f>'波及効果（総括表）'!$S46*'5-3 雇用表 統合中分類・県内生産額 労働力投入係数'!R44</f>
        <v>0</v>
      </c>
      <c r="Z47" s="266">
        <f>'波及効果（総括表）'!$S46*'5-3 雇用表 統合中分類・県内生産額 労働力投入係数'!S44</f>
        <v>0</v>
      </c>
      <c r="AA47" s="266">
        <f>'波及効果（総括表）'!$S46*'5-3 雇用表 統合中分類・県内生産額 労働力投入係数'!T44</f>
        <v>0</v>
      </c>
      <c r="AB47" s="266">
        <f>'波及効果（総括表）'!$S46*'5-3 雇用表 統合中分類・県内生産額 労働力投入係数'!U44</f>
        <v>0</v>
      </c>
      <c r="AC47" s="266">
        <f>'波及効果（総括表）'!$S46*'5-3 雇用表 統合中分類・県内生産額 労働力投入係数'!V44</f>
        <v>0</v>
      </c>
      <c r="AD47" s="266">
        <f>'波及効果（総括表）'!$S46*'5-3 雇用表 統合中分類・県内生産額 労働力投入係数'!W44</f>
        <v>0</v>
      </c>
      <c r="AE47" s="266">
        <f>'波及効果（総括表）'!$AA46*'5-3 雇用表 統合中分類・県内生産額 労働力投入係数'!P44</f>
        <v>0</v>
      </c>
      <c r="AF47" s="266">
        <f>'波及効果（総括表）'!$AA46*'5-3 雇用表 統合中分類・県内生産額 労働力投入係数'!Q44</f>
        <v>0</v>
      </c>
      <c r="AG47" s="266">
        <f>'波及効果（総括表）'!$AA46*'5-3 雇用表 統合中分類・県内生産額 労働力投入係数'!R44</f>
        <v>0</v>
      </c>
      <c r="AH47" s="266">
        <f>'波及効果（総括表）'!$AA46*'5-3 雇用表 統合中分類・県内生産額 労働力投入係数'!S44</f>
        <v>0</v>
      </c>
      <c r="AI47" s="266">
        <f>'波及効果（総括表）'!$AA46*'5-3 雇用表 統合中分類・県内生産額 労働力投入係数'!T44</f>
        <v>0</v>
      </c>
      <c r="AJ47" s="266">
        <f>'波及効果（総括表）'!$AA46*'5-3 雇用表 統合中分類・県内生産額 労働力投入係数'!U44</f>
        <v>0</v>
      </c>
      <c r="AK47" s="266">
        <f>'波及効果（総括表）'!$AA46*'5-3 雇用表 統合中分類・県内生産額 労働力投入係数'!V44</f>
        <v>0</v>
      </c>
      <c r="AL47" s="266">
        <f>'波及効果（総括表）'!$AA46*'5-3 雇用表 統合中分類・県内生産額 労働力投入係数'!W44</f>
        <v>0</v>
      </c>
      <c r="AM47" s="266">
        <f>'波及効果（総括表）'!$AE46*'5-3 雇用表 統合中分類・県内生産額 労働力投入係数'!P44</f>
        <v>0</v>
      </c>
      <c r="AN47" s="266">
        <f>'波及効果（総括表）'!$AE46*'5-3 雇用表 統合中分類・県内生産額 労働力投入係数'!Q44</f>
        <v>0</v>
      </c>
      <c r="AO47" s="266">
        <f>'波及効果（総括表）'!$AE46*'5-3 雇用表 統合中分類・県内生産額 労働力投入係数'!R44</f>
        <v>0</v>
      </c>
      <c r="AP47" s="266">
        <f>'波及効果（総括表）'!$AE46*'5-3 雇用表 統合中分類・県内生産額 労働力投入係数'!S44</f>
        <v>0</v>
      </c>
      <c r="AQ47" s="266">
        <f>'波及効果（総括表）'!$AE46*'5-3 雇用表 統合中分類・県内生産額 労働力投入係数'!T44</f>
        <v>0</v>
      </c>
      <c r="AR47" s="266">
        <f>'波及効果（総括表）'!$AE46*'5-3 雇用表 統合中分類・県内生産額 労働力投入係数'!U44</f>
        <v>0</v>
      </c>
      <c r="AS47" s="266">
        <f>'波及効果（総括表）'!$AE46*'5-3 雇用表 統合中分類・県内生産額 労働力投入係数'!V44</f>
        <v>0</v>
      </c>
      <c r="AT47" s="266">
        <f>'波及効果（総括表）'!$AE46*'5-3 雇用表 統合中分類・県内生産額 労働力投入係数'!W44</f>
        <v>0</v>
      </c>
    </row>
    <row r="48" spans="1:46" s="81" customFormat="1">
      <c r="A48" s="412" t="s">
        <v>428</v>
      </c>
      <c r="B48" s="137" t="s">
        <v>167</v>
      </c>
      <c r="C48" s="412" t="s">
        <v>437</v>
      </c>
      <c r="D48" s="137" t="s">
        <v>174</v>
      </c>
      <c r="E48" s="413" t="s">
        <v>310</v>
      </c>
      <c r="F48" s="102" t="s">
        <v>33</v>
      </c>
      <c r="G48" s="266">
        <f>'波及効果（総括表）'!$K47*'5-3 雇用表 統合中分類・県内生産額 労働力投入係数'!P45</f>
        <v>0</v>
      </c>
      <c r="H48" s="266">
        <f>'波及効果（総括表）'!$K47*'5-3 雇用表 統合中分類・県内生産額 労働力投入係数'!Q45</f>
        <v>0</v>
      </c>
      <c r="I48" s="266">
        <f>'波及効果（総括表）'!$K47*'5-3 雇用表 統合中分類・県内生産額 労働力投入係数'!R45</f>
        <v>0</v>
      </c>
      <c r="J48" s="266">
        <f>'波及効果（総括表）'!$K47*'5-3 雇用表 統合中分類・県内生産額 労働力投入係数'!S45</f>
        <v>0</v>
      </c>
      <c r="K48" s="266">
        <f>'波及効果（総括表）'!$K47*'5-3 雇用表 統合中分類・県内生産額 労働力投入係数'!T45</f>
        <v>0</v>
      </c>
      <c r="L48" s="266">
        <f>'波及効果（総括表）'!$K47*'5-3 雇用表 統合中分類・県内生産額 労働力投入係数'!U45</f>
        <v>0</v>
      </c>
      <c r="M48" s="266">
        <f>'波及効果（総括表）'!$K47*'5-3 雇用表 統合中分類・県内生産額 労働力投入係数'!V45</f>
        <v>0</v>
      </c>
      <c r="N48" s="266">
        <f>'波及効果（総括表）'!$K47*'5-3 雇用表 統合中分類・県内生産額 労働力投入係数'!W45</f>
        <v>0</v>
      </c>
      <c r="O48" s="266">
        <f>'波及効果（総括表）'!$O47*'5-3 雇用表 統合中分類・県内生産額 労働力投入係数'!P45</f>
        <v>0</v>
      </c>
      <c r="P48" s="266">
        <f>'波及効果（総括表）'!$O47*'5-3 雇用表 統合中分類・県内生産額 労働力投入係数'!Q45</f>
        <v>0</v>
      </c>
      <c r="Q48" s="266">
        <f>'波及効果（総括表）'!$O47*'5-3 雇用表 統合中分類・県内生産額 労働力投入係数'!R45</f>
        <v>0</v>
      </c>
      <c r="R48" s="266">
        <f>'波及効果（総括表）'!$O47*'5-3 雇用表 統合中分類・県内生産額 労働力投入係数'!S45</f>
        <v>0</v>
      </c>
      <c r="S48" s="266">
        <f>'波及効果（総括表）'!$O47*'5-3 雇用表 統合中分類・県内生産額 労働力投入係数'!T45</f>
        <v>0</v>
      </c>
      <c r="T48" s="266">
        <f>'波及効果（総括表）'!$O47*'5-3 雇用表 統合中分類・県内生産額 労働力投入係数'!U45</f>
        <v>0</v>
      </c>
      <c r="U48" s="266">
        <f>'波及効果（総括表）'!$O47*'5-3 雇用表 統合中分類・県内生産額 労働力投入係数'!V45</f>
        <v>0</v>
      </c>
      <c r="V48" s="266">
        <f>'波及効果（総括表）'!$O47*'5-3 雇用表 統合中分類・県内生産額 労働力投入係数'!W45</f>
        <v>0</v>
      </c>
      <c r="W48" s="266">
        <f>'波及効果（総括表）'!$S47*'5-3 雇用表 統合中分類・県内生産額 労働力投入係数'!P45</f>
        <v>0</v>
      </c>
      <c r="X48" s="266">
        <f>'波及効果（総括表）'!$S47*'5-3 雇用表 統合中分類・県内生産額 労働力投入係数'!Q45</f>
        <v>0</v>
      </c>
      <c r="Y48" s="266">
        <f>'波及効果（総括表）'!$S47*'5-3 雇用表 統合中分類・県内生産額 労働力投入係数'!R45</f>
        <v>0</v>
      </c>
      <c r="Z48" s="266">
        <f>'波及効果（総括表）'!$S47*'5-3 雇用表 統合中分類・県内生産額 労働力投入係数'!S45</f>
        <v>0</v>
      </c>
      <c r="AA48" s="266">
        <f>'波及効果（総括表）'!$S47*'5-3 雇用表 統合中分類・県内生産額 労働力投入係数'!T45</f>
        <v>0</v>
      </c>
      <c r="AB48" s="266">
        <f>'波及効果（総括表）'!$S47*'5-3 雇用表 統合中分類・県内生産額 労働力投入係数'!U45</f>
        <v>0</v>
      </c>
      <c r="AC48" s="266">
        <f>'波及効果（総括表）'!$S47*'5-3 雇用表 統合中分類・県内生産額 労働力投入係数'!V45</f>
        <v>0</v>
      </c>
      <c r="AD48" s="266">
        <f>'波及効果（総括表）'!$S47*'5-3 雇用表 統合中分類・県内生産額 労働力投入係数'!W45</f>
        <v>0</v>
      </c>
      <c r="AE48" s="266">
        <f>'波及効果（総括表）'!$AA47*'5-3 雇用表 統合中分類・県内生産額 労働力投入係数'!P45</f>
        <v>0</v>
      </c>
      <c r="AF48" s="266">
        <f>'波及効果（総括表）'!$AA47*'5-3 雇用表 統合中分類・県内生産額 労働力投入係数'!Q45</f>
        <v>0</v>
      </c>
      <c r="AG48" s="266">
        <f>'波及効果（総括表）'!$AA47*'5-3 雇用表 統合中分類・県内生産額 労働力投入係数'!R45</f>
        <v>0</v>
      </c>
      <c r="AH48" s="266">
        <f>'波及効果（総括表）'!$AA47*'5-3 雇用表 統合中分類・県内生産額 労働力投入係数'!S45</f>
        <v>0</v>
      </c>
      <c r="AI48" s="266">
        <f>'波及効果（総括表）'!$AA47*'5-3 雇用表 統合中分類・県内生産額 労働力投入係数'!T45</f>
        <v>0</v>
      </c>
      <c r="AJ48" s="266">
        <f>'波及効果（総括表）'!$AA47*'5-3 雇用表 統合中分類・県内生産額 労働力投入係数'!U45</f>
        <v>0</v>
      </c>
      <c r="AK48" s="266">
        <f>'波及効果（総括表）'!$AA47*'5-3 雇用表 統合中分類・県内生産額 労働力投入係数'!V45</f>
        <v>0</v>
      </c>
      <c r="AL48" s="266">
        <f>'波及効果（総括表）'!$AA47*'5-3 雇用表 統合中分類・県内生産額 労働力投入係数'!W45</f>
        <v>0</v>
      </c>
      <c r="AM48" s="266">
        <f>'波及効果（総括表）'!$AE47*'5-3 雇用表 統合中分類・県内生産額 労働力投入係数'!P45</f>
        <v>0</v>
      </c>
      <c r="AN48" s="266">
        <f>'波及効果（総括表）'!$AE47*'5-3 雇用表 統合中分類・県内生産額 労働力投入係数'!Q45</f>
        <v>0</v>
      </c>
      <c r="AO48" s="266">
        <f>'波及効果（総括表）'!$AE47*'5-3 雇用表 統合中分類・県内生産額 労働力投入係数'!R45</f>
        <v>0</v>
      </c>
      <c r="AP48" s="266">
        <f>'波及効果（総括表）'!$AE47*'5-3 雇用表 統合中分類・県内生産額 労働力投入係数'!S45</f>
        <v>0</v>
      </c>
      <c r="AQ48" s="266">
        <f>'波及効果（総括表）'!$AE47*'5-3 雇用表 統合中分類・県内生産額 労働力投入係数'!T45</f>
        <v>0</v>
      </c>
      <c r="AR48" s="266">
        <f>'波及効果（総括表）'!$AE47*'5-3 雇用表 統合中分類・県内生産額 労働力投入係数'!U45</f>
        <v>0</v>
      </c>
      <c r="AS48" s="266">
        <f>'波及効果（総括表）'!$AE47*'5-3 雇用表 統合中分類・県内生産額 労働力投入係数'!V45</f>
        <v>0</v>
      </c>
      <c r="AT48" s="266">
        <f>'波及効果（総括表）'!$AE47*'5-3 雇用表 統合中分類・県内生産額 労働力投入係数'!W45</f>
        <v>0</v>
      </c>
    </row>
    <row r="49" spans="1:46" s="81" customFormat="1">
      <c r="A49" s="414" t="s">
        <v>428</v>
      </c>
      <c r="B49" s="373" t="s">
        <v>167</v>
      </c>
      <c r="C49" s="414" t="s">
        <v>438</v>
      </c>
      <c r="D49" s="373" t="s">
        <v>175</v>
      </c>
      <c r="E49" s="415" t="s">
        <v>311</v>
      </c>
      <c r="F49" s="374" t="s">
        <v>34</v>
      </c>
      <c r="G49" s="267">
        <f>'波及効果（総括表）'!$K48*'5-3 雇用表 統合中分類・県内生産額 労働力投入係数'!P46</f>
        <v>0</v>
      </c>
      <c r="H49" s="267">
        <f>'波及効果（総括表）'!$K48*'5-3 雇用表 統合中分類・県内生産額 労働力投入係数'!Q46</f>
        <v>0</v>
      </c>
      <c r="I49" s="267">
        <f>'波及効果（総括表）'!$K48*'5-3 雇用表 統合中分類・県内生産額 労働力投入係数'!R46</f>
        <v>0</v>
      </c>
      <c r="J49" s="267">
        <f>'波及効果（総括表）'!$K48*'5-3 雇用表 統合中分類・県内生産額 労働力投入係数'!S46</f>
        <v>0</v>
      </c>
      <c r="K49" s="267">
        <f>'波及効果（総括表）'!$K48*'5-3 雇用表 統合中分類・県内生産額 労働力投入係数'!T46</f>
        <v>0</v>
      </c>
      <c r="L49" s="267">
        <f>'波及効果（総括表）'!$K48*'5-3 雇用表 統合中分類・県内生産額 労働力投入係数'!U46</f>
        <v>0</v>
      </c>
      <c r="M49" s="267">
        <f>'波及効果（総括表）'!$K48*'5-3 雇用表 統合中分類・県内生産額 労働力投入係数'!V46</f>
        <v>0</v>
      </c>
      <c r="N49" s="267">
        <f>'波及効果（総括表）'!$K48*'5-3 雇用表 統合中分類・県内生産額 労働力投入係数'!W46</f>
        <v>0</v>
      </c>
      <c r="O49" s="267">
        <f>'波及効果（総括表）'!$O48*'5-3 雇用表 統合中分類・県内生産額 労働力投入係数'!P46</f>
        <v>0</v>
      </c>
      <c r="P49" s="267">
        <f>'波及効果（総括表）'!$O48*'5-3 雇用表 統合中分類・県内生産額 労働力投入係数'!Q46</f>
        <v>0</v>
      </c>
      <c r="Q49" s="267">
        <f>'波及効果（総括表）'!$O48*'5-3 雇用表 統合中分類・県内生産額 労働力投入係数'!R46</f>
        <v>0</v>
      </c>
      <c r="R49" s="267">
        <f>'波及効果（総括表）'!$O48*'5-3 雇用表 統合中分類・県内生産額 労働力投入係数'!S46</f>
        <v>0</v>
      </c>
      <c r="S49" s="267">
        <f>'波及効果（総括表）'!$O48*'5-3 雇用表 統合中分類・県内生産額 労働力投入係数'!T46</f>
        <v>0</v>
      </c>
      <c r="T49" s="267">
        <f>'波及効果（総括表）'!$O48*'5-3 雇用表 統合中分類・県内生産額 労働力投入係数'!U46</f>
        <v>0</v>
      </c>
      <c r="U49" s="267">
        <f>'波及効果（総括表）'!$O48*'5-3 雇用表 統合中分類・県内生産額 労働力投入係数'!V46</f>
        <v>0</v>
      </c>
      <c r="V49" s="267">
        <f>'波及効果（総括表）'!$O48*'5-3 雇用表 統合中分類・県内生産額 労働力投入係数'!W46</f>
        <v>0</v>
      </c>
      <c r="W49" s="267">
        <f>'波及効果（総括表）'!$S48*'5-3 雇用表 統合中分類・県内生産額 労働力投入係数'!P46</f>
        <v>0</v>
      </c>
      <c r="X49" s="267">
        <f>'波及効果（総括表）'!$S48*'5-3 雇用表 統合中分類・県内生産額 労働力投入係数'!Q46</f>
        <v>0</v>
      </c>
      <c r="Y49" s="267">
        <f>'波及効果（総括表）'!$S48*'5-3 雇用表 統合中分類・県内生産額 労働力投入係数'!R46</f>
        <v>0</v>
      </c>
      <c r="Z49" s="267">
        <f>'波及効果（総括表）'!$S48*'5-3 雇用表 統合中分類・県内生産額 労働力投入係数'!S46</f>
        <v>0</v>
      </c>
      <c r="AA49" s="267">
        <f>'波及効果（総括表）'!$S48*'5-3 雇用表 統合中分類・県内生産額 労働力投入係数'!T46</f>
        <v>0</v>
      </c>
      <c r="AB49" s="267">
        <f>'波及効果（総括表）'!$S48*'5-3 雇用表 統合中分類・県内生産額 労働力投入係数'!U46</f>
        <v>0</v>
      </c>
      <c r="AC49" s="267">
        <f>'波及効果（総括表）'!$S48*'5-3 雇用表 統合中分類・県内生産額 労働力投入係数'!V46</f>
        <v>0</v>
      </c>
      <c r="AD49" s="267">
        <f>'波及効果（総括表）'!$S48*'5-3 雇用表 統合中分類・県内生産額 労働力投入係数'!W46</f>
        <v>0</v>
      </c>
      <c r="AE49" s="267">
        <f>'波及効果（総括表）'!$AA48*'5-3 雇用表 統合中分類・県内生産額 労働力投入係数'!P46</f>
        <v>0</v>
      </c>
      <c r="AF49" s="267">
        <f>'波及効果（総括表）'!$AA48*'5-3 雇用表 統合中分類・県内生産額 労働力投入係数'!Q46</f>
        <v>0</v>
      </c>
      <c r="AG49" s="267">
        <f>'波及効果（総括表）'!$AA48*'5-3 雇用表 統合中分類・県内生産額 労働力投入係数'!R46</f>
        <v>0</v>
      </c>
      <c r="AH49" s="267">
        <f>'波及効果（総括表）'!$AA48*'5-3 雇用表 統合中分類・県内生産額 労働力投入係数'!S46</f>
        <v>0</v>
      </c>
      <c r="AI49" s="267">
        <f>'波及効果（総括表）'!$AA48*'5-3 雇用表 統合中分類・県内生産額 労働力投入係数'!T46</f>
        <v>0</v>
      </c>
      <c r="AJ49" s="267">
        <f>'波及効果（総括表）'!$AA48*'5-3 雇用表 統合中分類・県内生産額 労働力投入係数'!U46</f>
        <v>0</v>
      </c>
      <c r="AK49" s="267">
        <f>'波及効果（総括表）'!$AA48*'5-3 雇用表 統合中分類・県内生産額 労働力投入係数'!V46</f>
        <v>0</v>
      </c>
      <c r="AL49" s="267">
        <f>'波及効果（総括表）'!$AA48*'5-3 雇用表 統合中分類・県内生産額 労働力投入係数'!W46</f>
        <v>0</v>
      </c>
      <c r="AM49" s="267">
        <f>'波及効果（総括表）'!$AE48*'5-3 雇用表 統合中分類・県内生産額 労働力投入係数'!P46</f>
        <v>0</v>
      </c>
      <c r="AN49" s="267">
        <f>'波及効果（総括表）'!$AE48*'5-3 雇用表 統合中分類・県内生産額 労働力投入係数'!Q46</f>
        <v>0</v>
      </c>
      <c r="AO49" s="267">
        <f>'波及効果（総括表）'!$AE48*'5-3 雇用表 統合中分類・県内生産額 労働力投入係数'!R46</f>
        <v>0</v>
      </c>
      <c r="AP49" s="267">
        <f>'波及効果（総括表）'!$AE48*'5-3 雇用表 統合中分類・県内生産額 労働力投入係数'!S46</f>
        <v>0</v>
      </c>
      <c r="AQ49" s="267">
        <f>'波及効果（総括表）'!$AE48*'5-3 雇用表 統合中分類・県内生産額 労働力投入係数'!T46</f>
        <v>0</v>
      </c>
      <c r="AR49" s="267">
        <f>'波及効果（総括表）'!$AE48*'5-3 雇用表 統合中分類・県内生産額 労働力投入係数'!U46</f>
        <v>0</v>
      </c>
      <c r="AS49" s="267">
        <f>'波及効果（総括表）'!$AE48*'5-3 雇用表 統合中分類・県内生産額 労働力投入係数'!V46</f>
        <v>0</v>
      </c>
      <c r="AT49" s="267">
        <f>'波及効果（総括表）'!$AE48*'5-3 雇用表 統合中分類・県内生産額 労働力投入係数'!W46</f>
        <v>0</v>
      </c>
    </row>
    <row r="50" spans="1:46" s="81" customFormat="1">
      <c r="A50" s="412" t="s">
        <v>428</v>
      </c>
      <c r="B50" s="137" t="s">
        <v>167</v>
      </c>
      <c r="C50" s="412" t="s">
        <v>438</v>
      </c>
      <c r="D50" s="137" t="s">
        <v>175</v>
      </c>
      <c r="E50" s="413" t="s">
        <v>312</v>
      </c>
      <c r="F50" s="102" t="s">
        <v>35</v>
      </c>
      <c r="G50" s="266">
        <f>'波及効果（総括表）'!$K49*'5-3 雇用表 統合中分類・県内生産額 労働力投入係数'!P47</f>
        <v>0</v>
      </c>
      <c r="H50" s="266">
        <f>'波及効果（総括表）'!$K49*'5-3 雇用表 統合中分類・県内生産額 労働力投入係数'!Q47</f>
        <v>0</v>
      </c>
      <c r="I50" s="266">
        <f>'波及効果（総括表）'!$K49*'5-3 雇用表 統合中分類・県内生産額 労働力投入係数'!R47</f>
        <v>0</v>
      </c>
      <c r="J50" s="266">
        <f>'波及効果（総括表）'!$K49*'5-3 雇用表 統合中分類・県内生産額 労働力投入係数'!S47</f>
        <v>0</v>
      </c>
      <c r="K50" s="266">
        <f>'波及効果（総括表）'!$K49*'5-3 雇用表 統合中分類・県内生産額 労働力投入係数'!T47</f>
        <v>0</v>
      </c>
      <c r="L50" s="266">
        <f>'波及効果（総括表）'!$K49*'5-3 雇用表 統合中分類・県内生産額 労働力投入係数'!U47</f>
        <v>0</v>
      </c>
      <c r="M50" s="266">
        <f>'波及効果（総括表）'!$K49*'5-3 雇用表 統合中分類・県内生産額 労働力投入係数'!V47</f>
        <v>0</v>
      </c>
      <c r="N50" s="266">
        <f>'波及効果（総括表）'!$K49*'5-3 雇用表 統合中分類・県内生産額 労働力投入係数'!W47</f>
        <v>0</v>
      </c>
      <c r="O50" s="266">
        <f>'波及効果（総括表）'!$O49*'5-3 雇用表 統合中分類・県内生産額 労働力投入係数'!P47</f>
        <v>0</v>
      </c>
      <c r="P50" s="266">
        <f>'波及効果（総括表）'!$O49*'5-3 雇用表 統合中分類・県内生産額 労働力投入係数'!Q47</f>
        <v>0</v>
      </c>
      <c r="Q50" s="266">
        <f>'波及効果（総括表）'!$O49*'5-3 雇用表 統合中分類・県内生産額 労働力投入係数'!R47</f>
        <v>0</v>
      </c>
      <c r="R50" s="266">
        <f>'波及効果（総括表）'!$O49*'5-3 雇用表 統合中分類・県内生産額 労働力投入係数'!S47</f>
        <v>0</v>
      </c>
      <c r="S50" s="266">
        <f>'波及効果（総括表）'!$O49*'5-3 雇用表 統合中分類・県内生産額 労働力投入係数'!T47</f>
        <v>0</v>
      </c>
      <c r="T50" s="266">
        <f>'波及効果（総括表）'!$O49*'5-3 雇用表 統合中分類・県内生産額 労働力投入係数'!U47</f>
        <v>0</v>
      </c>
      <c r="U50" s="266">
        <f>'波及効果（総括表）'!$O49*'5-3 雇用表 統合中分類・県内生産額 労働力投入係数'!V47</f>
        <v>0</v>
      </c>
      <c r="V50" s="266">
        <f>'波及効果（総括表）'!$O49*'5-3 雇用表 統合中分類・県内生産額 労働力投入係数'!W47</f>
        <v>0</v>
      </c>
      <c r="W50" s="266">
        <f>'波及効果（総括表）'!$S49*'5-3 雇用表 統合中分類・県内生産額 労働力投入係数'!P47</f>
        <v>0</v>
      </c>
      <c r="X50" s="266">
        <f>'波及効果（総括表）'!$S49*'5-3 雇用表 統合中分類・県内生産額 労働力投入係数'!Q47</f>
        <v>0</v>
      </c>
      <c r="Y50" s="266">
        <f>'波及効果（総括表）'!$S49*'5-3 雇用表 統合中分類・県内生産額 労働力投入係数'!R47</f>
        <v>0</v>
      </c>
      <c r="Z50" s="266">
        <f>'波及効果（総括表）'!$S49*'5-3 雇用表 統合中分類・県内生産額 労働力投入係数'!S47</f>
        <v>0</v>
      </c>
      <c r="AA50" s="266">
        <f>'波及効果（総括表）'!$S49*'5-3 雇用表 統合中分類・県内生産額 労働力投入係数'!T47</f>
        <v>0</v>
      </c>
      <c r="AB50" s="266">
        <f>'波及効果（総括表）'!$S49*'5-3 雇用表 統合中分類・県内生産額 労働力投入係数'!U47</f>
        <v>0</v>
      </c>
      <c r="AC50" s="266">
        <f>'波及効果（総括表）'!$S49*'5-3 雇用表 統合中分類・県内生産額 労働力投入係数'!V47</f>
        <v>0</v>
      </c>
      <c r="AD50" s="266">
        <f>'波及効果（総括表）'!$S49*'5-3 雇用表 統合中分類・県内生産額 労働力投入係数'!W47</f>
        <v>0</v>
      </c>
      <c r="AE50" s="266">
        <f>'波及効果（総括表）'!$AA49*'5-3 雇用表 統合中分類・県内生産額 労働力投入係数'!P47</f>
        <v>0</v>
      </c>
      <c r="AF50" s="266">
        <f>'波及効果（総括表）'!$AA49*'5-3 雇用表 統合中分類・県内生産額 労働力投入係数'!Q47</f>
        <v>0</v>
      </c>
      <c r="AG50" s="266">
        <f>'波及効果（総括表）'!$AA49*'5-3 雇用表 統合中分類・県内生産額 労働力投入係数'!R47</f>
        <v>0</v>
      </c>
      <c r="AH50" s="266">
        <f>'波及効果（総括表）'!$AA49*'5-3 雇用表 統合中分類・県内生産額 労働力投入係数'!S47</f>
        <v>0</v>
      </c>
      <c r="AI50" s="266">
        <f>'波及効果（総括表）'!$AA49*'5-3 雇用表 統合中分類・県内生産額 労働力投入係数'!T47</f>
        <v>0</v>
      </c>
      <c r="AJ50" s="266">
        <f>'波及効果（総括表）'!$AA49*'5-3 雇用表 統合中分類・県内生産額 労働力投入係数'!U47</f>
        <v>0</v>
      </c>
      <c r="AK50" s="266">
        <f>'波及効果（総括表）'!$AA49*'5-3 雇用表 統合中分類・県内生産額 労働力投入係数'!V47</f>
        <v>0</v>
      </c>
      <c r="AL50" s="266">
        <f>'波及効果（総括表）'!$AA49*'5-3 雇用表 統合中分類・県内生産額 労働力投入係数'!W47</f>
        <v>0</v>
      </c>
      <c r="AM50" s="266">
        <f>'波及効果（総括表）'!$AE49*'5-3 雇用表 統合中分類・県内生産額 労働力投入係数'!P47</f>
        <v>0</v>
      </c>
      <c r="AN50" s="266">
        <f>'波及効果（総括表）'!$AE49*'5-3 雇用表 統合中分類・県内生産額 労働力投入係数'!Q47</f>
        <v>0</v>
      </c>
      <c r="AO50" s="266">
        <f>'波及効果（総括表）'!$AE49*'5-3 雇用表 統合中分類・県内生産額 労働力投入係数'!R47</f>
        <v>0</v>
      </c>
      <c r="AP50" s="266">
        <f>'波及効果（総括表）'!$AE49*'5-3 雇用表 統合中分類・県内生産額 労働力投入係数'!S47</f>
        <v>0</v>
      </c>
      <c r="AQ50" s="266">
        <f>'波及効果（総括表）'!$AE49*'5-3 雇用表 統合中分類・県内生産額 労働力投入係数'!T47</f>
        <v>0</v>
      </c>
      <c r="AR50" s="266">
        <f>'波及効果（総括表）'!$AE49*'5-3 雇用表 統合中分類・県内生産額 労働力投入係数'!U47</f>
        <v>0</v>
      </c>
      <c r="AS50" s="266">
        <f>'波及効果（総括表）'!$AE49*'5-3 雇用表 統合中分類・県内生産額 労働力投入係数'!V47</f>
        <v>0</v>
      </c>
      <c r="AT50" s="266">
        <f>'波及効果（総括表）'!$AE49*'5-3 雇用表 統合中分類・県内生産額 労働力投入係数'!W47</f>
        <v>0</v>
      </c>
    </row>
    <row r="51" spans="1:46" s="81" customFormat="1">
      <c r="A51" s="412" t="s">
        <v>428</v>
      </c>
      <c r="B51" s="137" t="s">
        <v>167</v>
      </c>
      <c r="C51" s="412" t="s">
        <v>439</v>
      </c>
      <c r="D51" s="137" t="s">
        <v>176</v>
      </c>
      <c r="E51" s="413" t="s">
        <v>313</v>
      </c>
      <c r="F51" s="102" t="s">
        <v>651</v>
      </c>
      <c r="G51" s="266">
        <f>'波及効果（総括表）'!$K50*'5-3 雇用表 統合中分類・県内生産額 労働力投入係数'!P48</f>
        <v>0</v>
      </c>
      <c r="H51" s="266">
        <f>'波及効果（総括表）'!$K50*'5-3 雇用表 統合中分類・県内生産額 労働力投入係数'!Q48</f>
        <v>0</v>
      </c>
      <c r="I51" s="266">
        <f>'波及効果（総括表）'!$K50*'5-3 雇用表 統合中分類・県内生産額 労働力投入係数'!R48</f>
        <v>0</v>
      </c>
      <c r="J51" s="266">
        <f>'波及効果（総括表）'!$K50*'5-3 雇用表 統合中分類・県内生産額 労働力投入係数'!S48</f>
        <v>0</v>
      </c>
      <c r="K51" s="266">
        <f>'波及効果（総括表）'!$K50*'5-3 雇用表 統合中分類・県内生産額 労働力投入係数'!T48</f>
        <v>0</v>
      </c>
      <c r="L51" s="266">
        <f>'波及効果（総括表）'!$K50*'5-3 雇用表 統合中分類・県内生産額 労働力投入係数'!U48</f>
        <v>0</v>
      </c>
      <c r="M51" s="266">
        <f>'波及効果（総括表）'!$K50*'5-3 雇用表 統合中分類・県内生産額 労働力投入係数'!V48</f>
        <v>0</v>
      </c>
      <c r="N51" s="266">
        <f>'波及効果（総括表）'!$K50*'5-3 雇用表 統合中分類・県内生産額 労働力投入係数'!W48</f>
        <v>0</v>
      </c>
      <c r="O51" s="266">
        <f>'波及効果（総括表）'!$O50*'5-3 雇用表 統合中分類・県内生産額 労働力投入係数'!P48</f>
        <v>0</v>
      </c>
      <c r="P51" s="266">
        <f>'波及効果（総括表）'!$O50*'5-3 雇用表 統合中分類・県内生産額 労働力投入係数'!Q48</f>
        <v>0</v>
      </c>
      <c r="Q51" s="266">
        <f>'波及効果（総括表）'!$O50*'5-3 雇用表 統合中分類・県内生産額 労働力投入係数'!R48</f>
        <v>0</v>
      </c>
      <c r="R51" s="266">
        <f>'波及効果（総括表）'!$O50*'5-3 雇用表 統合中分類・県内生産額 労働力投入係数'!S48</f>
        <v>0</v>
      </c>
      <c r="S51" s="266">
        <f>'波及効果（総括表）'!$O50*'5-3 雇用表 統合中分類・県内生産額 労働力投入係数'!T48</f>
        <v>0</v>
      </c>
      <c r="T51" s="266">
        <f>'波及効果（総括表）'!$O50*'5-3 雇用表 統合中分類・県内生産額 労働力投入係数'!U48</f>
        <v>0</v>
      </c>
      <c r="U51" s="266">
        <f>'波及効果（総括表）'!$O50*'5-3 雇用表 統合中分類・県内生産額 労働力投入係数'!V48</f>
        <v>0</v>
      </c>
      <c r="V51" s="266">
        <f>'波及効果（総括表）'!$O50*'5-3 雇用表 統合中分類・県内生産額 労働力投入係数'!W48</f>
        <v>0</v>
      </c>
      <c r="W51" s="266">
        <f>'波及効果（総括表）'!$S50*'5-3 雇用表 統合中分類・県内生産額 労働力投入係数'!P48</f>
        <v>0</v>
      </c>
      <c r="X51" s="266">
        <f>'波及効果（総括表）'!$S50*'5-3 雇用表 統合中分類・県内生産額 労働力投入係数'!Q48</f>
        <v>0</v>
      </c>
      <c r="Y51" s="266">
        <f>'波及効果（総括表）'!$S50*'5-3 雇用表 統合中分類・県内生産額 労働力投入係数'!R48</f>
        <v>0</v>
      </c>
      <c r="Z51" s="266">
        <f>'波及効果（総括表）'!$S50*'5-3 雇用表 統合中分類・県内生産額 労働力投入係数'!S48</f>
        <v>0</v>
      </c>
      <c r="AA51" s="266">
        <f>'波及効果（総括表）'!$S50*'5-3 雇用表 統合中分類・県内生産額 労働力投入係数'!T48</f>
        <v>0</v>
      </c>
      <c r="AB51" s="266">
        <f>'波及効果（総括表）'!$S50*'5-3 雇用表 統合中分類・県内生産額 労働力投入係数'!U48</f>
        <v>0</v>
      </c>
      <c r="AC51" s="266">
        <f>'波及効果（総括表）'!$S50*'5-3 雇用表 統合中分類・県内生産額 労働力投入係数'!V48</f>
        <v>0</v>
      </c>
      <c r="AD51" s="266">
        <f>'波及効果（総括表）'!$S50*'5-3 雇用表 統合中分類・県内生産額 労働力投入係数'!W48</f>
        <v>0</v>
      </c>
      <c r="AE51" s="266">
        <f>'波及効果（総括表）'!$AA50*'5-3 雇用表 統合中分類・県内生産額 労働力投入係数'!P48</f>
        <v>0</v>
      </c>
      <c r="AF51" s="266">
        <f>'波及効果（総括表）'!$AA50*'5-3 雇用表 統合中分類・県内生産額 労働力投入係数'!Q48</f>
        <v>0</v>
      </c>
      <c r="AG51" s="266">
        <f>'波及効果（総括表）'!$AA50*'5-3 雇用表 統合中分類・県内生産額 労働力投入係数'!R48</f>
        <v>0</v>
      </c>
      <c r="AH51" s="266">
        <f>'波及効果（総括表）'!$AA50*'5-3 雇用表 統合中分類・県内生産額 労働力投入係数'!S48</f>
        <v>0</v>
      </c>
      <c r="AI51" s="266">
        <f>'波及効果（総括表）'!$AA50*'5-3 雇用表 統合中分類・県内生産額 労働力投入係数'!T48</f>
        <v>0</v>
      </c>
      <c r="AJ51" s="266">
        <f>'波及効果（総括表）'!$AA50*'5-3 雇用表 統合中分類・県内生産額 労働力投入係数'!U48</f>
        <v>0</v>
      </c>
      <c r="AK51" s="266">
        <f>'波及効果（総括表）'!$AA50*'5-3 雇用表 統合中分類・県内生産額 労働力投入係数'!V48</f>
        <v>0</v>
      </c>
      <c r="AL51" s="266">
        <f>'波及効果（総括表）'!$AA50*'5-3 雇用表 統合中分類・県内生産額 労働力投入係数'!W48</f>
        <v>0</v>
      </c>
      <c r="AM51" s="266">
        <f>'波及効果（総括表）'!$AE50*'5-3 雇用表 統合中分類・県内生産額 労働力投入係数'!P48</f>
        <v>0</v>
      </c>
      <c r="AN51" s="266">
        <f>'波及効果（総括表）'!$AE50*'5-3 雇用表 統合中分類・県内生産額 労働力投入係数'!Q48</f>
        <v>0</v>
      </c>
      <c r="AO51" s="266">
        <f>'波及効果（総括表）'!$AE50*'5-3 雇用表 統合中分類・県内生産額 労働力投入係数'!R48</f>
        <v>0</v>
      </c>
      <c r="AP51" s="266">
        <f>'波及効果（総括表）'!$AE50*'5-3 雇用表 統合中分類・県内生産額 労働力投入係数'!S48</f>
        <v>0</v>
      </c>
      <c r="AQ51" s="266">
        <f>'波及効果（総括表）'!$AE50*'5-3 雇用表 統合中分類・県内生産額 労働力投入係数'!T48</f>
        <v>0</v>
      </c>
      <c r="AR51" s="266">
        <f>'波及効果（総括表）'!$AE50*'5-3 雇用表 統合中分類・県内生産額 労働力投入係数'!U48</f>
        <v>0</v>
      </c>
      <c r="AS51" s="266">
        <f>'波及効果（総括表）'!$AE50*'5-3 雇用表 統合中分類・県内生産額 労働力投入係数'!V48</f>
        <v>0</v>
      </c>
      <c r="AT51" s="266">
        <f>'波及効果（総括表）'!$AE50*'5-3 雇用表 統合中分類・県内生産額 労働力投入係数'!W48</f>
        <v>0</v>
      </c>
    </row>
    <row r="52" spans="1:46" s="81" customFormat="1">
      <c r="A52" s="412" t="s">
        <v>428</v>
      </c>
      <c r="B52" s="137" t="s">
        <v>167</v>
      </c>
      <c r="C52" s="412" t="s">
        <v>439</v>
      </c>
      <c r="D52" s="137" t="s">
        <v>176</v>
      </c>
      <c r="E52" s="413" t="s">
        <v>314</v>
      </c>
      <c r="F52" s="102" t="s">
        <v>37</v>
      </c>
      <c r="G52" s="266">
        <f>'波及効果（総括表）'!$K51*'5-3 雇用表 統合中分類・県内生産額 労働力投入係数'!P49</f>
        <v>0</v>
      </c>
      <c r="H52" s="266">
        <f>'波及効果（総括表）'!$K51*'5-3 雇用表 統合中分類・県内生産額 労働力投入係数'!Q49</f>
        <v>0</v>
      </c>
      <c r="I52" s="266">
        <f>'波及効果（総括表）'!$K51*'5-3 雇用表 統合中分類・県内生産額 労働力投入係数'!R49</f>
        <v>0</v>
      </c>
      <c r="J52" s="266">
        <f>'波及効果（総括表）'!$K51*'5-3 雇用表 統合中分類・県内生産額 労働力投入係数'!S49</f>
        <v>0</v>
      </c>
      <c r="K52" s="266">
        <f>'波及効果（総括表）'!$K51*'5-3 雇用表 統合中分類・県内生産額 労働力投入係数'!T49</f>
        <v>0</v>
      </c>
      <c r="L52" s="266">
        <f>'波及効果（総括表）'!$K51*'5-3 雇用表 統合中分類・県内生産額 労働力投入係数'!U49</f>
        <v>0</v>
      </c>
      <c r="M52" s="266">
        <f>'波及効果（総括表）'!$K51*'5-3 雇用表 統合中分類・県内生産額 労働力投入係数'!V49</f>
        <v>0</v>
      </c>
      <c r="N52" s="266">
        <f>'波及効果（総括表）'!$K51*'5-3 雇用表 統合中分類・県内生産額 労働力投入係数'!W49</f>
        <v>0</v>
      </c>
      <c r="O52" s="266">
        <f>'波及効果（総括表）'!$O51*'5-3 雇用表 統合中分類・県内生産額 労働力投入係数'!P49</f>
        <v>0</v>
      </c>
      <c r="P52" s="266">
        <f>'波及効果（総括表）'!$O51*'5-3 雇用表 統合中分類・県内生産額 労働力投入係数'!Q49</f>
        <v>0</v>
      </c>
      <c r="Q52" s="266">
        <f>'波及効果（総括表）'!$O51*'5-3 雇用表 統合中分類・県内生産額 労働力投入係数'!R49</f>
        <v>0</v>
      </c>
      <c r="R52" s="266">
        <f>'波及効果（総括表）'!$O51*'5-3 雇用表 統合中分類・県内生産額 労働力投入係数'!S49</f>
        <v>0</v>
      </c>
      <c r="S52" s="266">
        <f>'波及効果（総括表）'!$O51*'5-3 雇用表 統合中分類・県内生産額 労働力投入係数'!T49</f>
        <v>0</v>
      </c>
      <c r="T52" s="266">
        <f>'波及効果（総括表）'!$O51*'5-3 雇用表 統合中分類・県内生産額 労働力投入係数'!U49</f>
        <v>0</v>
      </c>
      <c r="U52" s="266">
        <f>'波及効果（総括表）'!$O51*'5-3 雇用表 統合中分類・県内生産額 労働力投入係数'!V49</f>
        <v>0</v>
      </c>
      <c r="V52" s="266">
        <f>'波及効果（総括表）'!$O51*'5-3 雇用表 統合中分類・県内生産額 労働力投入係数'!W49</f>
        <v>0</v>
      </c>
      <c r="W52" s="266">
        <f>'波及効果（総括表）'!$S51*'5-3 雇用表 統合中分類・県内生産額 労働力投入係数'!P49</f>
        <v>0</v>
      </c>
      <c r="X52" s="266">
        <f>'波及効果（総括表）'!$S51*'5-3 雇用表 統合中分類・県内生産額 労働力投入係数'!Q49</f>
        <v>0</v>
      </c>
      <c r="Y52" s="266">
        <f>'波及効果（総括表）'!$S51*'5-3 雇用表 統合中分類・県内生産額 労働力投入係数'!R49</f>
        <v>0</v>
      </c>
      <c r="Z52" s="266">
        <f>'波及効果（総括表）'!$S51*'5-3 雇用表 統合中分類・県内生産額 労働力投入係数'!S49</f>
        <v>0</v>
      </c>
      <c r="AA52" s="266">
        <f>'波及効果（総括表）'!$S51*'5-3 雇用表 統合中分類・県内生産額 労働力投入係数'!T49</f>
        <v>0</v>
      </c>
      <c r="AB52" s="266">
        <f>'波及効果（総括表）'!$S51*'5-3 雇用表 統合中分類・県内生産額 労働力投入係数'!U49</f>
        <v>0</v>
      </c>
      <c r="AC52" s="266">
        <f>'波及効果（総括表）'!$S51*'5-3 雇用表 統合中分類・県内生産額 労働力投入係数'!V49</f>
        <v>0</v>
      </c>
      <c r="AD52" s="266">
        <f>'波及効果（総括表）'!$S51*'5-3 雇用表 統合中分類・県内生産額 労働力投入係数'!W49</f>
        <v>0</v>
      </c>
      <c r="AE52" s="266">
        <f>'波及効果（総括表）'!$AA51*'5-3 雇用表 統合中分類・県内生産額 労働力投入係数'!P49</f>
        <v>0</v>
      </c>
      <c r="AF52" s="266">
        <f>'波及効果（総括表）'!$AA51*'5-3 雇用表 統合中分類・県内生産額 労働力投入係数'!Q49</f>
        <v>0</v>
      </c>
      <c r="AG52" s="266">
        <f>'波及効果（総括表）'!$AA51*'5-3 雇用表 統合中分類・県内生産額 労働力投入係数'!R49</f>
        <v>0</v>
      </c>
      <c r="AH52" s="266">
        <f>'波及効果（総括表）'!$AA51*'5-3 雇用表 統合中分類・県内生産額 労働力投入係数'!S49</f>
        <v>0</v>
      </c>
      <c r="AI52" s="266">
        <f>'波及効果（総括表）'!$AA51*'5-3 雇用表 統合中分類・県内生産額 労働力投入係数'!T49</f>
        <v>0</v>
      </c>
      <c r="AJ52" s="266">
        <f>'波及効果（総括表）'!$AA51*'5-3 雇用表 統合中分類・県内生産額 労働力投入係数'!U49</f>
        <v>0</v>
      </c>
      <c r="AK52" s="266">
        <f>'波及効果（総括表）'!$AA51*'5-3 雇用表 統合中分類・県内生産額 労働力投入係数'!V49</f>
        <v>0</v>
      </c>
      <c r="AL52" s="266">
        <f>'波及効果（総括表）'!$AA51*'5-3 雇用表 統合中分類・県内生産額 労働力投入係数'!W49</f>
        <v>0</v>
      </c>
      <c r="AM52" s="266">
        <f>'波及効果（総括表）'!$AE51*'5-3 雇用表 統合中分類・県内生産額 労働力投入係数'!P49</f>
        <v>0</v>
      </c>
      <c r="AN52" s="266">
        <f>'波及効果（総括表）'!$AE51*'5-3 雇用表 統合中分類・県内生産額 労働力投入係数'!Q49</f>
        <v>0</v>
      </c>
      <c r="AO52" s="266">
        <f>'波及効果（総括表）'!$AE51*'5-3 雇用表 統合中分類・県内生産額 労働力投入係数'!R49</f>
        <v>0</v>
      </c>
      <c r="AP52" s="266">
        <f>'波及効果（総括表）'!$AE51*'5-3 雇用表 統合中分類・県内生産額 労働力投入係数'!S49</f>
        <v>0</v>
      </c>
      <c r="AQ52" s="266">
        <f>'波及効果（総括表）'!$AE51*'5-3 雇用表 統合中分類・県内生産額 労働力投入係数'!T49</f>
        <v>0</v>
      </c>
      <c r="AR52" s="266">
        <f>'波及効果（総括表）'!$AE51*'5-3 雇用表 統合中分類・県内生産額 労働力投入係数'!U49</f>
        <v>0</v>
      </c>
      <c r="AS52" s="266">
        <f>'波及効果（総括表）'!$AE51*'5-3 雇用表 統合中分類・県内生産額 労働力投入係数'!V49</f>
        <v>0</v>
      </c>
      <c r="AT52" s="266">
        <f>'波及効果（総括表）'!$AE51*'5-3 雇用表 統合中分類・県内生産額 労働力投入係数'!W49</f>
        <v>0</v>
      </c>
    </row>
    <row r="53" spans="1:46" s="81" customFormat="1">
      <c r="A53" s="412" t="s">
        <v>428</v>
      </c>
      <c r="B53" s="137" t="s">
        <v>167</v>
      </c>
      <c r="C53" s="412" t="s">
        <v>440</v>
      </c>
      <c r="D53" s="137" t="s">
        <v>394</v>
      </c>
      <c r="E53" s="413" t="s">
        <v>315</v>
      </c>
      <c r="F53" s="102" t="s">
        <v>394</v>
      </c>
      <c r="G53" s="266">
        <f>'波及効果（総括表）'!$K52*'5-3 雇用表 統合中分類・県内生産額 労働力投入係数'!P50</f>
        <v>0</v>
      </c>
      <c r="H53" s="266">
        <f>'波及効果（総括表）'!$K52*'5-3 雇用表 統合中分類・県内生産額 労働力投入係数'!Q50</f>
        <v>0</v>
      </c>
      <c r="I53" s="266">
        <f>'波及効果（総括表）'!$K52*'5-3 雇用表 統合中分類・県内生産額 労働力投入係数'!R50</f>
        <v>0</v>
      </c>
      <c r="J53" s="266">
        <f>'波及効果（総括表）'!$K52*'5-3 雇用表 統合中分類・県内生産額 労働力投入係数'!S50</f>
        <v>0</v>
      </c>
      <c r="K53" s="266">
        <f>'波及効果（総括表）'!$K52*'5-3 雇用表 統合中分類・県内生産額 労働力投入係数'!T50</f>
        <v>0</v>
      </c>
      <c r="L53" s="266">
        <f>'波及効果（総括表）'!$K52*'5-3 雇用表 統合中分類・県内生産額 労働力投入係数'!U50</f>
        <v>0</v>
      </c>
      <c r="M53" s="266">
        <f>'波及効果（総括表）'!$K52*'5-3 雇用表 統合中分類・県内生産額 労働力投入係数'!V50</f>
        <v>0</v>
      </c>
      <c r="N53" s="266">
        <f>'波及効果（総括表）'!$K52*'5-3 雇用表 統合中分類・県内生産額 労働力投入係数'!W50</f>
        <v>0</v>
      </c>
      <c r="O53" s="266">
        <f>'波及効果（総括表）'!$O52*'5-3 雇用表 統合中分類・県内生産額 労働力投入係数'!P50</f>
        <v>0</v>
      </c>
      <c r="P53" s="266">
        <f>'波及効果（総括表）'!$O52*'5-3 雇用表 統合中分類・県内生産額 労働力投入係数'!Q50</f>
        <v>0</v>
      </c>
      <c r="Q53" s="266">
        <f>'波及効果（総括表）'!$O52*'5-3 雇用表 統合中分類・県内生産額 労働力投入係数'!R50</f>
        <v>0</v>
      </c>
      <c r="R53" s="266">
        <f>'波及効果（総括表）'!$O52*'5-3 雇用表 統合中分類・県内生産額 労働力投入係数'!S50</f>
        <v>0</v>
      </c>
      <c r="S53" s="266">
        <f>'波及効果（総括表）'!$O52*'5-3 雇用表 統合中分類・県内生産額 労働力投入係数'!T50</f>
        <v>0</v>
      </c>
      <c r="T53" s="266">
        <f>'波及効果（総括表）'!$O52*'5-3 雇用表 統合中分類・県内生産額 労働力投入係数'!U50</f>
        <v>0</v>
      </c>
      <c r="U53" s="266">
        <f>'波及効果（総括表）'!$O52*'5-3 雇用表 統合中分類・県内生産額 労働力投入係数'!V50</f>
        <v>0</v>
      </c>
      <c r="V53" s="266">
        <f>'波及効果（総括表）'!$O52*'5-3 雇用表 統合中分類・県内生産額 労働力投入係数'!W50</f>
        <v>0</v>
      </c>
      <c r="W53" s="266">
        <f>'波及効果（総括表）'!$S52*'5-3 雇用表 統合中分類・県内生産額 労働力投入係数'!P50</f>
        <v>0</v>
      </c>
      <c r="X53" s="266">
        <f>'波及効果（総括表）'!$S52*'5-3 雇用表 統合中分類・県内生産額 労働力投入係数'!Q50</f>
        <v>0</v>
      </c>
      <c r="Y53" s="266">
        <f>'波及効果（総括表）'!$S52*'5-3 雇用表 統合中分類・県内生産額 労働力投入係数'!R50</f>
        <v>0</v>
      </c>
      <c r="Z53" s="266">
        <f>'波及効果（総括表）'!$S52*'5-3 雇用表 統合中分類・県内生産額 労働力投入係数'!S50</f>
        <v>0</v>
      </c>
      <c r="AA53" s="266">
        <f>'波及効果（総括表）'!$S52*'5-3 雇用表 統合中分類・県内生産額 労働力投入係数'!T50</f>
        <v>0</v>
      </c>
      <c r="AB53" s="266">
        <f>'波及効果（総括表）'!$S52*'5-3 雇用表 統合中分類・県内生産額 労働力投入係数'!U50</f>
        <v>0</v>
      </c>
      <c r="AC53" s="266">
        <f>'波及効果（総括表）'!$S52*'5-3 雇用表 統合中分類・県内生産額 労働力投入係数'!V50</f>
        <v>0</v>
      </c>
      <c r="AD53" s="266">
        <f>'波及効果（総括表）'!$S52*'5-3 雇用表 統合中分類・県内生産額 労働力投入係数'!W50</f>
        <v>0</v>
      </c>
      <c r="AE53" s="266">
        <f>'波及効果（総括表）'!$AA52*'5-3 雇用表 統合中分類・県内生産額 労働力投入係数'!P50</f>
        <v>0</v>
      </c>
      <c r="AF53" s="266">
        <f>'波及効果（総括表）'!$AA52*'5-3 雇用表 統合中分類・県内生産額 労働力投入係数'!Q50</f>
        <v>0</v>
      </c>
      <c r="AG53" s="266">
        <f>'波及効果（総括表）'!$AA52*'5-3 雇用表 統合中分類・県内生産額 労働力投入係数'!R50</f>
        <v>0</v>
      </c>
      <c r="AH53" s="266">
        <f>'波及効果（総括表）'!$AA52*'5-3 雇用表 統合中分類・県内生産額 労働力投入係数'!S50</f>
        <v>0</v>
      </c>
      <c r="AI53" s="266">
        <f>'波及効果（総括表）'!$AA52*'5-3 雇用表 統合中分類・県内生産額 労働力投入係数'!T50</f>
        <v>0</v>
      </c>
      <c r="AJ53" s="266">
        <f>'波及効果（総括表）'!$AA52*'5-3 雇用表 統合中分類・県内生産額 労働力投入係数'!U50</f>
        <v>0</v>
      </c>
      <c r="AK53" s="266">
        <f>'波及効果（総括表）'!$AA52*'5-3 雇用表 統合中分類・県内生産額 労働力投入係数'!V50</f>
        <v>0</v>
      </c>
      <c r="AL53" s="266">
        <f>'波及効果（総括表）'!$AA52*'5-3 雇用表 統合中分類・県内生産額 労働力投入係数'!W50</f>
        <v>0</v>
      </c>
      <c r="AM53" s="266">
        <f>'波及効果（総括表）'!$AE52*'5-3 雇用表 統合中分類・県内生産額 労働力投入係数'!P50</f>
        <v>0</v>
      </c>
      <c r="AN53" s="266">
        <f>'波及効果（総括表）'!$AE52*'5-3 雇用表 統合中分類・県内生産額 労働力投入係数'!Q50</f>
        <v>0</v>
      </c>
      <c r="AO53" s="266">
        <f>'波及効果（総括表）'!$AE52*'5-3 雇用表 統合中分類・県内生産額 労働力投入係数'!R50</f>
        <v>0</v>
      </c>
      <c r="AP53" s="266">
        <f>'波及効果（総括表）'!$AE52*'5-3 雇用表 統合中分類・県内生産額 労働力投入係数'!S50</f>
        <v>0</v>
      </c>
      <c r="AQ53" s="266">
        <f>'波及効果（総括表）'!$AE52*'5-3 雇用表 統合中分類・県内生産額 労働力投入係数'!T50</f>
        <v>0</v>
      </c>
      <c r="AR53" s="266">
        <f>'波及効果（総括表）'!$AE52*'5-3 雇用表 統合中分類・県内生産額 労働力投入係数'!U50</f>
        <v>0</v>
      </c>
      <c r="AS53" s="266">
        <f>'波及効果（総括表）'!$AE52*'5-3 雇用表 統合中分類・県内生産額 労働力投入係数'!V50</f>
        <v>0</v>
      </c>
      <c r="AT53" s="266">
        <f>'波及効果（総括表）'!$AE52*'5-3 雇用表 統合中分類・県内生産額 労働力投入係数'!W50</f>
        <v>0</v>
      </c>
    </row>
    <row r="54" spans="1:46" s="81" customFormat="1">
      <c r="A54" s="414" t="s">
        <v>428</v>
      </c>
      <c r="B54" s="373" t="s">
        <v>167</v>
      </c>
      <c r="C54" s="414" t="s">
        <v>441</v>
      </c>
      <c r="D54" s="373" t="s">
        <v>395</v>
      </c>
      <c r="E54" s="415" t="s">
        <v>316</v>
      </c>
      <c r="F54" s="374" t="s">
        <v>395</v>
      </c>
      <c r="G54" s="267">
        <f>'波及効果（総括表）'!$K53*'5-3 雇用表 統合中分類・県内生産額 労働力投入係数'!P51</f>
        <v>0</v>
      </c>
      <c r="H54" s="267">
        <f>'波及効果（総括表）'!$K53*'5-3 雇用表 統合中分類・県内生産額 労働力投入係数'!Q51</f>
        <v>0</v>
      </c>
      <c r="I54" s="267">
        <f>'波及効果（総括表）'!$K53*'5-3 雇用表 統合中分類・県内生産額 労働力投入係数'!R51</f>
        <v>0</v>
      </c>
      <c r="J54" s="267">
        <f>'波及効果（総括表）'!$K53*'5-3 雇用表 統合中分類・県内生産額 労働力投入係数'!S51</f>
        <v>0</v>
      </c>
      <c r="K54" s="267">
        <f>'波及効果（総括表）'!$K53*'5-3 雇用表 統合中分類・県内生産額 労働力投入係数'!T51</f>
        <v>0</v>
      </c>
      <c r="L54" s="267">
        <f>'波及効果（総括表）'!$K53*'5-3 雇用表 統合中分類・県内生産額 労働力投入係数'!U51</f>
        <v>0</v>
      </c>
      <c r="M54" s="267">
        <f>'波及効果（総括表）'!$K53*'5-3 雇用表 統合中分類・県内生産額 労働力投入係数'!V51</f>
        <v>0</v>
      </c>
      <c r="N54" s="267">
        <f>'波及効果（総括表）'!$K53*'5-3 雇用表 統合中分類・県内生産額 労働力投入係数'!W51</f>
        <v>0</v>
      </c>
      <c r="O54" s="267">
        <f>'波及効果（総括表）'!$O53*'5-3 雇用表 統合中分類・県内生産額 労働力投入係数'!P51</f>
        <v>0</v>
      </c>
      <c r="P54" s="267">
        <f>'波及効果（総括表）'!$O53*'5-3 雇用表 統合中分類・県内生産額 労働力投入係数'!Q51</f>
        <v>0</v>
      </c>
      <c r="Q54" s="267">
        <f>'波及効果（総括表）'!$O53*'5-3 雇用表 統合中分類・県内生産額 労働力投入係数'!R51</f>
        <v>0</v>
      </c>
      <c r="R54" s="267">
        <f>'波及効果（総括表）'!$O53*'5-3 雇用表 統合中分類・県内生産額 労働力投入係数'!S51</f>
        <v>0</v>
      </c>
      <c r="S54" s="267">
        <f>'波及効果（総括表）'!$O53*'5-3 雇用表 統合中分類・県内生産額 労働力投入係数'!T51</f>
        <v>0</v>
      </c>
      <c r="T54" s="267">
        <f>'波及効果（総括表）'!$O53*'5-3 雇用表 統合中分類・県内生産額 労働力投入係数'!U51</f>
        <v>0</v>
      </c>
      <c r="U54" s="267">
        <f>'波及効果（総括表）'!$O53*'5-3 雇用表 統合中分類・県内生産額 労働力投入係数'!V51</f>
        <v>0</v>
      </c>
      <c r="V54" s="267">
        <f>'波及効果（総括表）'!$O53*'5-3 雇用表 統合中分類・県内生産額 労働力投入係数'!W51</f>
        <v>0</v>
      </c>
      <c r="W54" s="267">
        <f>'波及効果（総括表）'!$S53*'5-3 雇用表 統合中分類・県内生産額 労働力投入係数'!P51</f>
        <v>0</v>
      </c>
      <c r="X54" s="267">
        <f>'波及効果（総括表）'!$S53*'5-3 雇用表 統合中分類・県内生産額 労働力投入係数'!Q51</f>
        <v>0</v>
      </c>
      <c r="Y54" s="267">
        <f>'波及効果（総括表）'!$S53*'5-3 雇用表 統合中分類・県内生産額 労働力投入係数'!R51</f>
        <v>0</v>
      </c>
      <c r="Z54" s="267">
        <f>'波及効果（総括表）'!$S53*'5-3 雇用表 統合中分類・県内生産額 労働力投入係数'!S51</f>
        <v>0</v>
      </c>
      <c r="AA54" s="267">
        <f>'波及効果（総括表）'!$S53*'5-3 雇用表 統合中分類・県内生産額 労働力投入係数'!T51</f>
        <v>0</v>
      </c>
      <c r="AB54" s="267">
        <f>'波及効果（総括表）'!$S53*'5-3 雇用表 統合中分類・県内生産額 労働力投入係数'!U51</f>
        <v>0</v>
      </c>
      <c r="AC54" s="267">
        <f>'波及効果（総括表）'!$S53*'5-3 雇用表 統合中分類・県内生産額 労働力投入係数'!V51</f>
        <v>0</v>
      </c>
      <c r="AD54" s="267">
        <f>'波及効果（総括表）'!$S53*'5-3 雇用表 統合中分類・県内生産額 労働力投入係数'!W51</f>
        <v>0</v>
      </c>
      <c r="AE54" s="267">
        <f>'波及効果（総括表）'!$AA53*'5-3 雇用表 統合中分類・県内生産額 労働力投入係数'!P51</f>
        <v>0</v>
      </c>
      <c r="AF54" s="267">
        <f>'波及効果（総括表）'!$AA53*'5-3 雇用表 統合中分類・県内生産額 労働力投入係数'!Q51</f>
        <v>0</v>
      </c>
      <c r="AG54" s="267">
        <f>'波及効果（総括表）'!$AA53*'5-3 雇用表 統合中分類・県内生産額 労働力投入係数'!R51</f>
        <v>0</v>
      </c>
      <c r="AH54" s="267">
        <f>'波及効果（総括表）'!$AA53*'5-3 雇用表 統合中分類・県内生産額 労働力投入係数'!S51</f>
        <v>0</v>
      </c>
      <c r="AI54" s="267">
        <f>'波及効果（総括表）'!$AA53*'5-3 雇用表 統合中分類・県内生産額 労働力投入係数'!T51</f>
        <v>0</v>
      </c>
      <c r="AJ54" s="267">
        <f>'波及効果（総括表）'!$AA53*'5-3 雇用表 統合中分類・県内生産額 労働力投入係数'!U51</f>
        <v>0</v>
      </c>
      <c r="AK54" s="267">
        <f>'波及効果（総括表）'!$AA53*'5-3 雇用表 統合中分類・県内生産額 労働力投入係数'!V51</f>
        <v>0</v>
      </c>
      <c r="AL54" s="267">
        <f>'波及効果（総括表）'!$AA53*'5-3 雇用表 統合中分類・県内生産額 労働力投入係数'!W51</f>
        <v>0</v>
      </c>
      <c r="AM54" s="267">
        <f>'波及効果（総括表）'!$AE53*'5-3 雇用表 統合中分類・県内生産額 労働力投入係数'!P51</f>
        <v>0</v>
      </c>
      <c r="AN54" s="267">
        <f>'波及効果（総括表）'!$AE53*'5-3 雇用表 統合中分類・県内生産額 労働力投入係数'!Q51</f>
        <v>0</v>
      </c>
      <c r="AO54" s="267">
        <f>'波及効果（総括表）'!$AE53*'5-3 雇用表 統合中分類・県内生産額 労働力投入係数'!R51</f>
        <v>0</v>
      </c>
      <c r="AP54" s="267">
        <f>'波及効果（総括表）'!$AE53*'5-3 雇用表 統合中分類・県内生産額 労働力投入係数'!S51</f>
        <v>0</v>
      </c>
      <c r="AQ54" s="267">
        <f>'波及効果（総括表）'!$AE53*'5-3 雇用表 統合中分類・県内生産額 労働力投入係数'!T51</f>
        <v>0</v>
      </c>
      <c r="AR54" s="267">
        <f>'波及効果（総括表）'!$AE53*'5-3 雇用表 統合中分類・県内生産額 労働力投入係数'!U51</f>
        <v>0</v>
      </c>
      <c r="AS54" s="267">
        <f>'波及効果（総括表）'!$AE53*'5-3 雇用表 統合中分類・県内生産額 労働力投入係数'!V51</f>
        <v>0</v>
      </c>
      <c r="AT54" s="267">
        <f>'波及効果（総括表）'!$AE53*'5-3 雇用表 統合中分類・県内生産額 労働力投入係数'!W51</f>
        <v>0</v>
      </c>
    </row>
    <row r="55" spans="1:46" s="81" customFormat="1">
      <c r="A55" s="412" t="s">
        <v>428</v>
      </c>
      <c r="B55" s="137" t="s">
        <v>167</v>
      </c>
      <c r="C55" s="412" t="s">
        <v>442</v>
      </c>
      <c r="D55" s="137" t="s">
        <v>396</v>
      </c>
      <c r="E55" s="413" t="s">
        <v>317</v>
      </c>
      <c r="F55" s="102" t="s">
        <v>396</v>
      </c>
      <c r="G55" s="266">
        <f>'波及効果（総括表）'!$K54*'5-3 雇用表 統合中分類・県内生産額 労働力投入係数'!P52</f>
        <v>0</v>
      </c>
      <c r="H55" s="266">
        <f>'波及効果（総括表）'!$K54*'5-3 雇用表 統合中分類・県内生産額 労働力投入係数'!Q52</f>
        <v>0</v>
      </c>
      <c r="I55" s="266">
        <f>'波及効果（総括表）'!$K54*'5-3 雇用表 統合中分類・県内生産額 労働力投入係数'!R52</f>
        <v>0</v>
      </c>
      <c r="J55" s="266">
        <f>'波及効果（総括表）'!$K54*'5-3 雇用表 統合中分類・県内生産額 労働力投入係数'!S52</f>
        <v>0</v>
      </c>
      <c r="K55" s="266">
        <f>'波及効果（総括表）'!$K54*'5-3 雇用表 統合中分類・県内生産額 労働力投入係数'!T52</f>
        <v>0</v>
      </c>
      <c r="L55" s="266">
        <f>'波及効果（総括表）'!$K54*'5-3 雇用表 統合中分類・県内生産額 労働力投入係数'!U52</f>
        <v>0</v>
      </c>
      <c r="M55" s="266">
        <f>'波及効果（総括表）'!$K54*'5-3 雇用表 統合中分類・県内生産額 労働力投入係数'!V52</f>
        <v>0</v>
      </c>
      <c r="N55" s="266">
        <f>'波及効果（総括表）'!$K54*'5-3 雇用表 統合中分類・県内生産額 労働力投入係数'!W52</f>
        <v>0</v>
      </c>
      <c r="O55" s="266">
        <f>'波及効果（総括表）'!$O54*'5-3 雇用表 統合中分類・県内生産額 労働力投入係数'!P52</f>
        <v>0</v>
      </c>
      <c r="P55" s="266">
        <f>'波及効果（総括表）'!$O54*'5-3 雇用表 統合中分類・県内生産額 労働力投入係数'!Q52</f>
        <v>0</v>
      </c>
      <c r="Q55" s="266">
        <f>'波及効果（総括表）'!$O54*'5-3 雇用表 統合中分類・県内生産額 労働力投入係数'!R52</f>
        <v>0</v>
      </c>
      <c r="R55" s="266">
        <f>'波及効果（総括表）'!$O54*'5-3 雇用表 統合中分類・県内生産額 労働力投入係数'!S52</f>
        <v>0</v>
      </c>
      <c r="S55" s="266">
        <f>'波及効果（総括表）'!$O54*'5-3 雇用表 統合中分類・県内生産額 労働力投入係数'!T52</f>
        <v>0</v>
      </c>
      <c r="T55" s="266">
        <f>'波及効果（総括表）'!$O54*'5-3 雇用表 統合中分類・県内生産額 労働力投入係数'!U52</f>
        <v>0</v>
      </c>
      <c r="U55" s="266">
        <f>'波及効果（総括表）'!$O54*'5-3 雇用表 統合中分類・県内生産額 労働力投入係数'!V52</f>
        <v>0</v>
      </c>
      <c r="V55" s="266">
        <f>'波及効果（総括表）'!$O54*'5-3 雇用表 統合中分類・県内生産額 労働力投入係数'!W52</f>
        <v>0</v>
      </c>
      <c r="W55" s="266">
        <f>'波及効果（総括表）'!$S54*'5-3 雇用表 統合中分類・県内生産額 労働力投入係数'!P52</f>
        <v>0</v>
      </c>
      <c r="X55" s="266">
        <f>'波及効果（総括表）'!$S54*'5-3 雇用表 統合中分類・県内生産額 労働力投入係数'!Q52</f>
        <v>0</v>
      </c>
      <c r="Y55" s="266">
        <f>'波及効果（総括表）'!$S54*'5-3 雇用表 統合中分類・県内生産額 労働力投入係数'!R52</f>
        <v>0</v>
      </c>
      <c r="Z55" s="266">
        <f>'波及効果（総括表）'!$S54*'5-3 雇用表 統合中分類・県内生産額 労働力投入係数'!S52</f>
        <v>0</v>
      </c>
      <c r="AA55" s="266">
        <f>'波及効果（総括表）'!$S54*'5-3 雇用表 統合中分類・県内生産額 労働力投入係数'!T52</f>
        <v>0</v>
      </c>
      <c r="AB55" s="266">
        <f>'波及効果（総括表）'!$S54*'5-3 雇用表 統合中分類・県内生産額 労働力投入係数'!U52</f>
        <v>0</v>
      </c>
      <c r="AC55" s="266">
        <f>'波及効果（総括表）'!$S54*'5-3 雇用表 統合中分類・県内生産額 労働力投入係数'!V52</f>
        <v>0</v>
      </c>
      <c r="AD55" s="266">
        <f>'波及効果（総括表）'!$S54*'5-3 雇用表 統合中分類・県内生産額 労働力投入係数'!W52</f>
        <v>0</v>
      </c>
      <c r="AE55" s="266">
        <f>'波及効果（総括表）'!$AA54*'5-3 雇用表 統合中分類・県内生産額 労働力投入係数'!P52</f>
        <v>0</v>
      </c>
      <c r="AF55" s="266">
        <f>'波及効果（総括表）'!$AA54*'5-3 雇用表 統合中分類・県内生産額 労働力投入係数'!Q52</f>
        <v>0</v>
      </c>
      <c r="AG55" s="266">
        <f>'波及効果（総括表）'!$AA54*'5-3 雇用表 統合中分類・県内生産額 労働力投入係数'!R52</f>
        <v>0</v>
      </c>
      <c r="AH55" s="266">
        <f>'波及効果（総括表）'!$AA54*'5-3 雇用表 統合中分類・県内生産額 労働力投入係数'!S52</f>
        <v>0</v>
      </c>
      <c r="AI55" s="266">
        <f>'波及効果（総括表）'!$AA54*'5-3 雇用表 統合中分類・県内生産額 労働力投入係数'!T52</f>
        <v>0</v>
      </c>
      <c r="AJ55" s="266">
        <f>'波及効果（総括表）'!$AA54*'5-3 雇用表 統合中分類・県内生産額 労働力投入係数'!U52</f>
        <v>0</v>
      </c>
      <c r="AK55" s="266">
        <f>'波及効果（総括表）'!$AA54*'5-3 雇用表 統合中分類・県内生産額 労働力投入係数'!V52</f>
        <v>0</v>
      </c>
      <c r="AL55" s="266">
        <f>'波及効果（総括表）'!$AA54*'5-3 雇用表 統合中分類・県内生産額 労働力投入係数'!W52</f>
        <v>0</v>
      </c>
      <c r="AM55" s="266">
        <f>'波及効果（総括表）'!$AE54*'5-3 雇用表 統合中分類・県内生産額 労働力投入係数'!P52</f>
        <v>0</v>
      </c>
      <c r="AN55" s="266">
        <f>'波及効果（総括表）'!$AE54*'5-3 雇用表 統合中分類・県内生産額 労働力投入係数'!Q52</f>
        <v>0</v>
      </c>
      <c r="AO55" s="266">
        <f>'波及効果（総括表）'!$AE54*'5-3 雇用表 統合中分類・県内生産額 労働力投入係数'!R52</f>
        <v>0</v>
      </c>
      <c r="AP55" s="266">
        <f>'波及効果（総括表）'!$AE54*'5-3 雇用表 統合中分類・県内生産額 労働力投入係数'!S52</f>
        <v>0</v>
      </c>
      <c r="AQ55" s="266">
        <f>'波及効果（総括表）'!$AE54*'5-3 雇用表 統合中分類・県内生産額 労働力投入係数'!T52</f>
        <v>0</v>
      </c>
      <c r="AR55" s="266">
        <f>'波及効果（総括表）'!$AE54*'5-3 雇用表 統合中分類・県内生産額 労働力投入係数'!U52</f>
        <v>0</v>
      </c>
      <c r="AS55" s="266">
        <f>'波及効果（総括表）'!$AE54*'5-3 雇用表 統合中分類・県内生産額 労働力投入係数'!V52</f>
        <v>0</v>
      </c>
      <c r="AT55" s="266">
        <f>'波及効果（総括表）'!$AE54*'5-3 雇用表 統合中分類・県内生産額 労働力投入係数'!W52</f>
        <v>0</v>
      </c>
    </row>
    <row r="56" spans="1:46" s="81" customFormat="1">
      <c r="A56" s="412" t="s">
        <v>428</v>
      </c>
      <c r="B56" s="137" t="s">
        <v>167</v>
      </c>
      <c r="C56" s="412" t="s">
        <v>443</v>
      </c>
      <c r="D56" s="137" t="s">
        <v>178</v>
      </c>
      <c r="E56" s="413" t="s">
        <v>318</v>
      </c>
      <c r="F56" s="102" t="s">
        <v>397</v>
      </c>
      <c r="G56" s="266">
        <f>'波及効果（総括表）'!$K55*'5-3 雇用表 統合中分類・県内生産額 労働力投入係数'!P53</f>
        <v>0</v>
      </c>
      <c r="H56" s="266">
        <f>'波及効果（総括表）'!$K55*'5-3 雇用表 統合中分類・県内生産額 労働力投入係数'!Q53</f>
        <v>0</v>
      </c>
      <c r="I56" s="266">
        <f>'波及効果（総括表）'!$K55*'5-3 雇用表 統合中分類・県内生産額 労働力投入係数'!R53</f>
        <v>0</v>
      </c>
      <c r="J56" s="266">
        <f>'波及効果（総括表）'!$K55*'5-3 雇用表 統合中分類・県内生産額 労働力投入係数'!S53</f>
        <v>0</v>
      </c>
      <c r="K56" s="266">
        <f>'波及効果（総括表）'!$K55*'5-3 雇用表 統合中分類・県内生産額 労働力投入係数'!T53</f>
        <v>0</v>
      </c>
      <c r="L56" s="266">
        <f>'波及効果（総括表）'!$K55*'5-3 雇用表 統合中分類・県内生産額 労働力投入係数'!U53</f>
        <v>0</v>
      </c>
      <c r="M56" s="266">
        <f>'波及効果（総括表）'!$K55*'5-3 雇用表 統合中分類・県内生産額 労働力投入係数'!V53</f>
        <v>0</v>
      </c>
      <c r="N56" s="266">
        <f>'波及効果（総括表）'!$K55*'5-3 雇用表 統合中分類・県内生産額 労働力投入係数'!W53</f>
        <v>0</v>
      </c>
      <c r="O56" s="266">
        <f>'波及効果（総括表）'!$O55*'5-3 雇用表 統合中分類・県内生産額 労働力投入係数'!P53</f>
        <v>0</v>
      </c>
      <c r="P56" s="266">
        <f>'波及効果（総括表）'!$O55*'5-3 雇用表 統合中分類・県内生産額 労働力投入係数'!Q53</f>
        <v>0</v>
      </c>
      <c r="Q56" s="266">
        <f>'波及効果（総括表）'!$O55*'5-3 雇用表 統合中分類・県内生産額 労働力投入係数'!R53</f>
        <v>0</v>
      </c>
      <c r="R56" s="266">
        <f>'波及効果（総括表）'!$O55*'5-3 雇用表 統合中分類・県内生産額 労働力投入係数'!S53</f>
        <v>0</v>
      </c>
      <c r="S56" s="266">
        <f>'波及効果（総括表）'!$O55*'5-3 雇用表 統合中分類・県内生産額 労働力投入係数'!T53</f>
        <v>0</v>
      </c>
      <c r="T56" s="266">
        <f>'波及効果（総括表）'!$O55*'5-3 雇用表 統合中分類・県内生産額 労働力投入係数'!U53</f>
        <v>0</v>
      </c>
      <c r="U56" s="266">
        <f>'波及効果（総括表）'!$O55*'5-3 雇用表 統合中分類・県内生産額 労働力投入係数'!V53</f>
        <v>0</v>
      </c>
      <c r="V56" s="266">
        <f>'波及効果（総括表）'!$O55*'5-3 雇用表 統合中分類・県内生産額 労働力投入係数'!W53</f>
        <v>0</v>
      </c>
      <c r="W56" s="266">
        <f>'波及効果（総括表）'!$S55*'5-3 雇用表 統合中分類・県内生産額 労働力投入係数'!P53</f>
        <v>0</v>
      </c>
      <c r="X56" s="266">
        <f>'波及効果（総括表）'!$S55*'5-3 雇用表 統合中分類・県内生産額 労働力投入係数'!Q53</f>
        <v>0</v>
      </c>
      <c r="Y56" s="266">
        <f>'波及効果（総括表）'!$S55*'5-3 雇用表 統合中分類・県内生産額 労働力投入係数'!R53</f>
        <v>0</v>
      </c>
      <c r="Z56" s="266">
        <f>'波及効果（総括表）'!$S55*'5-3 雇用表 統合中分類・県内生産額 労働力投入係数'!S53</f>
        <v>0</v>
      </c>
      <c r="AA56" s="266">
        <f>'波及効果（総括表）'!$S55*'5-3 雇用表 統合中分類・県内生産額 労働力投入係数'!T53</f>
        <v>0</v>
      </c>
      <c r="AB56" s="266">
        <f>'波及効果（総括表）'!$S55*'5-3 雇用表 統合中分類・県内生産額 労働力投入係数'!U53</f>
        <v>0</v>
      </c>
      <c r="AC56" s="266">
        <f>'波及効果（総括表）'!$S55*'5-3 雇用表 統合中分類・県内生産額 労働力投入係数'!V53</f>
        <v>0</v>
      </c>
      <c r="AD56" s="266">
        <f>'波及効果（総括表）'!$S55*'5-3 雇用表 統合中分類・県内生産額 労働力投入係数'!W53</f>
        <v>0</v>
      </c>
      <c r="AE56" s="266">
        <f>'波及効果（総括表）'!$AA55*'5-3 雇用表 統合中分類・県内生産額 労働力投入係数'!P53</f>
        <v>0</v>
      </c>
      <c r="AF56" s="266">
        <f>'波及効果（総括表）'!$AA55*'5-3 雇用表 統合中分類・県内生産額 労働力投入係数'!Q53</f>
        <v>0</v>
      </c>
      <c r="AG56" s="266">
        <f>'波及効果（総括表）'!$AA55*'5-3 雇用表 統合中分類・県内生産額 労働力投入係数'!R53</f>
        <v>0</v>
      </c>
      <c r="AH56" s="266">
        <f>'波及効果（総括表）'!$AA55*'5-3 雇用表 統合中分類・県内生産額 労働力投入係数'!S53</f>
        <v>0</v>
      </c>
      <c r="AI56" s="266">
        <f>'波及効果（総括表）'!$AA55*'5-3 雇用表 統合中分類・県内生産額 労働力投入係数'!T53</f>
        <v>0</v>
      </c>
      <c r="AJ56" s="266">
        <f>'波及効果（総括表）'!$AA55*'5-3 雇用表 統合中分類・県内生産額 労働力投入係数'!U53</f>
        <v>0</v>
      </c>
      <c r="AK56" s="266">
        <f>'波及効果（総括表）'!$AA55*'5-3 雇用表 統合中分類・県内生産額 労働力投入係数'!V53</f>
        <v>0</v>
      </c>
      <c r="AL56" s="266">
        <f>'波及効果（総括表）'!$AA55*'5-3 雇用表 統合中分類・県内生産額 労働力投入係数'!W53</f>
        <v>0</v>
      </c>
      <c r="AM56" s="266">
        <f>'波及効果（総括表）'!$AE55*'5-3 雇用表 統合中分類・県内生産額 労働力投入係数'!P53</f>
        <v>0</v>
      </c>
      <c r="AN56" s="266">
        <f>'波及効果（総括表）'!$AE55*'5-3 雇用表 統合中分類・県内生産額 労働力投入係数'!Q53</f>
        <v>0</v>
      </c>
      <c r="AO56" s="266">
        <f>'波及効果（総括表）'!$AE55*'5-3 雇用表 統合中分類・県内生産額 労働力投入係数'!R53</f>
        <v>0</v>
      </c>
      <c r="AP56" s="266">
        <f>'波及効果（総括表）'!$AE55*'5-3 雇用表 統合中分類・県内生産額 労働力投入係数'!S53</f>
        <v>0</v>
      </c>
      <c r="AQ56" s="266">
        <f>'波及効果（総括表）'!$AE55*'5-3 雇用表 統合中分類・県内生産額 労働力投入係数'!T53</f>
        <v>0</v>
      </c>
      <c r="AR56" s="266">
        <f>'波及効果（総括表）'!$AE55*'5-3 雇用表 統合中分類・県内生産額 労働力投入係数'!U53</f>
        <v>0</v>
      </c>
      <c r="AS56" s="266">
        <f>'波及効果（総括表）'!$AE55*'5-3 雇用表 統合中分類・県内生産額 労働力投入係数'!V53</f>
        <v>0</v>
      </c>
      <c r="AT56" s="266">
        <f>'波及効果（総括表）'!$AE55*'5-3 雇用表 統合中分類・県内生産額 労働力投入係数'!W53</f>
        <v>0</v>
      </c>
    </row>
    <row r="57" spans="1:46" s="81" customFormat="1">
      <c r="A57" s="412" t="s">
        <v>428</v>
      </c>
      <c r="B57" s="137" t="s">
        <v>167</v>
      </c>
      <c r="C57" s="412" t="s">
        <v>443</v>
      </c>
      <c r="D57" s="137" t="s">
        <v>178</v>
      </c>
      <c r="E57" s="413" t="s">
        <v>319</v>
      </c>
      <c r="F57" s="102" t="s">
        <v>42</v>
      </c>
      <c r="G57" s="266">
        <f>'波及効果（総括表）'!$K56*'5-3 雇用表 統合中分類・県内生産額 労働力投入係数'!P54</f>
        <v>0</v>
      </c>
      <c r="H57" s="266">
        <f>'波及効果（総括表）'!$K56*'5-3 雇用表 統合中分類・県内生産額 労働力投入係数'!Q54</f>
        <v>0</v>
      </c>
      <c r="I57" s="266">
        <f>'波及効果（総括表）'!$K56*'5-3 雇用表 統合中分類・県内生産額 労働力投入係数'!R54</f>
        <v>0</v>
      </c>
      <c r="J57" s="266">
        <f>'波及効果（総括表）'!$K56*'5-3 雇用表 統合中分類・県内生産額 労働力投入係数'!S54</f>
        <v>0</v>
      </c>
      <c r="K57" s="266">
        <f>'波及効果（総括表）'!$K56*'5-3 雇用表 統合中分類・県内生産額 労働力投入係数'!T54</f>
        <v>0</v>
      </c>
      <c r="L57" s="266">
        <f>'波及効果（総括表）'!$K56*'5-3 雇用表 統合中分類・県内生産額 労働力投入係数'!U54</f>
        <v>0</v>
      </c>
      <c r="M57" s="266">
        <f>'波及効果（総括表）'!$K56*'5-3 雇用表 統合中分類・県内生産額 労働力投入係数'!V54</f>
        <v>0</v>
      </c>
      <c r="N57" s="266">
        <f>'波及効果（総括表）'!$K56*'5-3 雇用表 統合中分類・県内生産額 労働力投入係数'!W54</f>
        <v>0</v>
      </c>
      <c r="O57" s="266">
        <f>'波及効果（総括表）'!$O56*'5-3 雇用表 統合中分類・県内生産額 労働力投入係数'!P54</f>
        <v>0</v>
      </c>
      <c r="P57" s="266">
        <f>'波及効果（総括表）'!$O56*'5-3 雇用表 統合中分類・県内生産額 労働力投入係数'!Q54</f>
        <v>0</v>
      </c>
      <c r="Q57" s="266">
        <f>'波及効果（総括表）'!$O56*'5-3 雇用表 統合中分類・県内生産額 労働力投入係数'!R54</f>
        <v>0</v>
      </c>
      <c r="R57" s="266">
        <f>'波及効果（総括表）'!$O56*'5-3 雇用表 統合中分類・県内生産額 労働力投入係数'!S54</f>
        <v>0</v>
      </c>
      <c r="S57" s="266">
        <f>'波及効果（総括表）'!$O56*'5-3 雇用表 統合中分類・県内生産額 労働力投入係数'!T54</f>
        <v>0</v>
      </c>
      <c r="T57" s="266">
        <f>'波及効果（総括表）'!$O56*'5-3 雇用表 統合中分類・県内生産額 労働力投入係数'!U54</f>
        <v>0</v>
      </c>
      <c r="U57" s="266">
        <f>'波及効果（総括表）'!$O56*'5-3 雇用表 統合中分類・県内生産額 労働力投入係数'!V54</f>
        <v>0</v>
      </c>
      <c r="V57" s="266">
        <f>'波及効果（総括表）'!$O56*'5-3 雇用表 統合中分類・県内生産額 労働力投入係数'!W54</f>
        <v>0</v>
      </c>
      <c r="W57" s="266">
        <f>'波及効果（総括表）'!$S56*'5-3 雇用表 統合中分類・県内生産額 労働力投入係数'!P54</f>
        <v>0</v>
      </c>
      <c r="X57" s="266">
        <f>'波及効果（総括表）'!$S56*'5-3 雇用表 統合中分類・県内生産額 労働力投入係数'!Q54</f>
        <v>0</v>
      </c>
      <c r="Y57" s="266">
        <f>'波及効果（総括表）'!$S56*'5-3 雇用表 統合中分類・県内生産額 労働力投入係数'!R54</f>
        <v>0</v>
      </c>
      <c r="Z57" s="266">
        <f>'波及効果（総括表）'!$S56*'5-3 雇用表 統合中分類・県内生産額 労働力投入係数'!S54</f>
        <v>0</v>
      </c>
      <c r="AA57" s="266">
        <f>'波及効果（総括表）'!$S56*'5-3 雇用表 統合中分類・県内生産額 労働力投入係数'!T54</f>
        <v>0</v>
      </c>
      <c r="AB57" s="266">
        <f>'波及効果（総括表）'!$S56*'5-3 雇用表 統合中分類・県内生産額 労働力投入係数'!U54</f>
        <v>0</v>
      </c>
      <c r="AC57" s="266">
        <f>'波及効果（総括表）'!$S56*'5-3 雇用表 統合中分類・県内生産額 労働力投入係数'!V54</f>
        <v>0</v>
      </c>
      <c r="AD57" s="266">
        <f>'波及効果（総括表）'!$S56*'5-3 雇用表 統合中分類・県内生産額 労働力投入係数'!W54</f>
        <v>0</v>
      </c>
      <c r="AE57" s="266">
        <f>'波及効果（総括表）'!$AA56*'5-3 雇用表 統合中分類・県内生産額 労働力投入係数'!P54</f>
        <v>0</v>
      </c>
      <c r="AF57" s="266">
        <f>'波及効果（総括表）'!$AA56*'5-3 雇用表 統合中分類・県内生産額 労働力投入係数'!Q54</f>
        <v>0</v>
      </c>
      <c r="AG57" s="266">
        <f>'波及効果（総括表）'!$AA56*'5-3 雇用表 統合中分類・県内生産額 労働力投入係数'!R54</f>
        <v>0</v>
      </c>
      <c r="AH57" s="266">
        <f>'波及効果（総括表）'!$AA56*'5-3 雇用表 統合中分類・県内生産額 労働力投入係数'!S54</f>
        <v>0</v>
      </c>
      <c r="AI57" s="266">
        <f>'波及効果（総括表）'!$AA56*'5-3 雇用表 統合中分類・県内生産額 労働力投入係数'!T54</f>
        <v>0</v>
      </c>
      <c r="AJ57" s="266">
        <f>'波及効果（総括表）'!$AA56*'5-3 雇用表 統合中分類・県内生産額 労働力投入係数'!U54</f>
        <v>0</v>
      </c>
      <c r="AK57" s="266">
        <f>'波及効果（総括表）'!$AA56*'5-3 雇用表 統合中分類・県内生産額 労働力投入係数'!V54</f>
        <v>0</v>
      </c>
      <c r="AL57" s="266">
        <f>'波及効果（総括表）'!$AA56*'5-3 雇用表 統合中分類・県内生産額 労働力投入係数'!W54</f>
        <v>0</v>
      </c>
      <c r="AM57" s="266">
        <f>'波及効果（総括表）'!$AE56*'5-3 雇用表 統合中分類・県内生産額 労働力投入係数'!P54</f>
        <v>0</v>
      </c>
      <c r="AN57" s="266">
        <f>'波及効果（総括表）'!$AE56*'5-3 雇用表 統合中分類・県内生産額 労働力投入係数'!Q54</f>
        <v>0</v>
      </c>
      <c r="AO57" s="266">
        <f>'波及効果（総括表）'!$AE56*'5-3 雇用表 統合中分類・県内生産額 労働力投入係数'!R54</f>
        <v>0</v>
      </c>
      <c r="AP57" s="266">
        <f>'波及効果（総括表）'!$AE56*'5-3 雇用表 統合中分類・県内生産額 労働力投入係数'!S54</f>
        <v>0</v>
      </c>
      <c r="AQ57" s="266">
        <f>'波及効果（総括表）'!$AE56*'5-3 雇用表 統合中分類・県内生産額 労働力投入係数'!T54</f>
        <v>0</v>
      </c>
      <c r="AR57" s="266">
        <f>'波及効果（総括表）'!$AE56*'5-3 雇用表 統合中分類・県内生産額 労働力投入係数'!U54</f>
        <v>0</v>
      </c>
      <c r="AS57" s="266">
        <f>'波及効果（総括表）'!$AE56*'5-3 雇用表 統合中分類・県内生産額 労働力投入係数'!V54</f>
        <v>0</v>
      </c>
      <c r="AT57" s="266">
        <f>'波及効果（総括表）'!$AE56*'5-3 雇用表 統合中分類・県内生産額 労働力投入係数'!W54</f>
        <v>0</v>
      </c>
    </row>
    <row r="58" spans="1:46" s="81" customFormat="1">
      <c r="A58" s="412" t="s">
        <v>428</v>
      </c>
      <c r="B58" s="137" t="s">
        <v>167</v>
      </c>
      <c r="C58" s="412" t="s">
        <v>444</v>
      </c>
      <c r="D58" s="137" t="s">
        <v>177</v>
      </c>
      <c r="E58" s="413" t="s">
        <v>320</v>
      </c>
      <c r="F58" s="102" t="s">
        <v>38</v>
      </c>
      <c r="G58" s="266">
        <f>'波及効果（総括表）'!$K57*'5-3 雇用表 統合中分類・県内生産額 労働力投入係数'!P55</f>
        <v>0</v>
      </c>
      <c r="H58" s="266">
        <f>'波及効果（総括表）'!$K57*'5-3 雇用表 統合中分類・県内生産額 労働力投入係数'!Q55</f>
        <v>0</v>
      </c>
      <c r="I58" s="266">
        <f>'波及効果（総括表）'!$K57*'5-3 雇用表 統合中分類・県内生産額 労働力投入係数'!R55</f>
        <v>0</v>
      </c>
      <c r="J58" s="266">
        <f>'波及効果（総括表）'!$K57*'5-3 雇用表 統合中分類・県内生産額 労働力投入係数'!S55</f>
        <v>0</v>
      </c>
      <c r="K58" s="266">
        <f>'波及効果（総括表）'!$K57*'5-3 雇用表 統合中分類・県内生産額 労働力投入係数'!T55</f>
        <v>0</v>
      </c>
      <c r="L58" s="266">
        <f>'波及効果（総括表）'!$K57*'5-3 雇用表 統合中分類・県内生産額 労働力投入係数'!U55</f>
        <v>0</v>
      </c>
      <c r="M58" s="266">
        <f>'波及効果（総括表）'!$K57*'5-3 雇用表 統合中分類・県内生産額 労働力投入係数'!V55</f>
        <v>0</v>
      </c>
      <c r="N58" s="266">
        <f>'波及効果（総括表）'!$K57*'5-3 雇用表 統合中分類・県内生産額 労働力投入係数'!W55</f>
        <v>0</v>
      </c>
      <c r="O58" s="266">
        <f>'波及効果（総括表）'!$O57*'5-3 雇用表 統合中分類・県内生産額 労働力投入係数'!P55</f>
        <v>0</v>
      </c>
      <c r="P58" s="266">
        <f>'波及効果（総括表）'!$O57*'5-3 雇用表 統合中分類・県内生産額 労働力投入係数'!Q55</f>
        <v>0</v>
      </c>
      <c r="Q58" s="266">
        <f>'波及効果（総括表）'!$O57*'5-3 雇用表 統合中分類・県内生産額 労働力投入係数'!R55</f>
        <v>0</v>
      </c>
      <c r="R58" s="266">
        <f>'波及効果（総括表）'!$O57*'5-3 雇用表 統合中分類・県内生産額 労働力投入係数'!S55</f>
        <v>0</v>
      </c>
      <c r="S58" s="266">
        <f>'波及効果（総括表）'!$O57*'5-3 雇用表 統合中分類・県内生産額 労働力投入係数'!T55</f>
        <v>0</v>
      </c>
      <c r="T58" s="266">
        <f>'波及効果（総括表）'!$O57*'5-3 雇用表 統合中分類・県内生産額 労働力投入係数'!U55</f>
        <v>0</v>
      </c>
      <c r="U58" s="266">
        <f>'波及効果（総括表）'!$O57*'5-3 雇用表 統合中分類・県内生産額 労働力投入係数'!V55</f>
        <v>0</v>
      </c>
      <c r="V58" s="266">
        <f>'波及効果（総括表）'!$O57*'5-3 雇用表 統合中分類・県内生産額 労働力投入係数'!W55</f>
        <v>0</v>
      </c>
      <c r="W58" s="266">
        <f>'波及効果（総括表）'!$S57*'5-3 雇用表 統合中分類・県内生産額 労働力投入係数'!P55</f>
        <v>0</v>
      </c>
      <c r="X58" s="266">
        <f>'波及効果（総括表）'!$S57*'5-3 雇用表 統合中分類・県内生産額 労働力投入係数'!Q55</f>
        <v>0</v>
      </c>
      <c r="Y58" s="266">
        <f>'波及効果（総括表）'!$S57*'5-3 雇用表 統合中分類・県内生産額 労働力投入係数'!R55</f>
        <v>0</v>
      </c>
      <c r="Z58" s="266">
        <f>'波及効果（総括表）'!$S57*'5-3 雇用表 統合中分類・県内生産額 労働力投入係数'!S55</f>
        <v>0</v>
      </c>
      <c r="AA58" s="266">
        <f>'波及効果（総括表）'!$S57*'5-3 雇用表 統合中分類・県内生産額 労働力投入係数'!T55</f>
        <v>0</v>
      </c>
      <c r="AB58" s="266">
        <f>'波及効果（総括表）'!$S57*'5-3 雇用表 統合中分類・県内生産額 労働力投入係数'!U55</f>
        <v>0</v>
      </c>
      <c r="AC58" s="266">
        <f>'波及効果（総括表）'!$S57*'5-3 雇用表 統合中分類・県内生産額 労働力投入係数'!V55</f>
        <v>0</v>
      </c>
      <c r="AD58" s="266">
        <f>'波及効果（総括表）'!$S57*'5-3 雇用表 統合中分類・県内生産額 労働力投入係数'!W55</f>
        <v>0</v>
      </c>
      <c r="AE58" s="266">
        <f>'波及効果（総括表）'!$AA57*'5-3 雇用表 統合中分類・県内生産額 労働力投入係数'!P55</f>
        <v>0</v>
      </c>
      <c r="AF58" s="266">
        <f>'波及効果（総括表）'!$AA57*'5-3 雇用表 統合中分類・県内生産額 労働力投入係数'!Q55</f>
        <v>0</v>
      </c>
      <c r="AG58" s="266">
        <f>'波及効果（総括表）'!$AA57*'5-3 雇用表 統合中分類・県内生産額 労働力投入係数'!R55</f>
        <v>0</v>
      </c>
      <c r="AH58" s="266">
        <f>'波及効果（総括表）'!$AA57*'5-3 雇用表 統合中分類・県内生産額 労働力投入係数'!S55</f>
        <v>0</v>
      </c>
      <c r="AI58" s="266">
        <f>'波及効果（総括表）'!$AA57*'5-3 雇用表 統合中分類・県内生産額 労働力投入係数'!T55</f>
        <v>0</v>
      </c>
      <c r="AJ58" s="266">
        <f>'波及効果（総括表）'!$AA57*'5-3 雇用表 統合中分類・県内生産額 労働力投入係数'!U55</f>
        <v>0</v>
      </c>
      <c r="AK58" s="266">
        <f>'波及効果（総括表）'!$AA57*'5-3 雇用表 統合中分類・県内生産額 労働力投入係数'!V55</f>
        <v>0</v>
      </c>
      <c r="AL58" s="266">
        <f>'波及効果（総括表）'!$AA57*'5-3 雇用表 統合中分類・県内生産額 労働力投入係数'!W55</f>
        <v>0</v>
      </c>
      <c r="AM58" s="266">
        <f>'波及効果（総括表）'!$AE57*'5-3 雇用表 統合中分類・県内生産額 労働力投入係数'!P55</f>
        <v>0</v>
      </c>
      <c r="AN58" s="266">
        <f>'波及効果（総括表）'!$AE57*'5-3 雇用表 統合中分類・県内生産額 労働力投入係数'!Q55</f>
        <v>0</v>
      </c>
      <c r="AO58" s="266">
        <f>'波及効果（総括表）'!$AE57*'5-3 雇用表 統合中分類・県内生産額 労働力投入係数'!R55</f>
        <v>0</v>
      </c>
      <c r="AP58" s="266">
        <f>'波及効果（総括表）'!$AE57*'5-3 雇用表 統合中分類・県内生産額 労働力投入係数'!S55</f>
        <v>0</v>
      </c>
      <c r="AQ58" s="266">
        <f>'波及効果（総括表）'!$AE57*'5-3 雇用表 統合中分類・県内生産額 労働力投入係数'!T55</f>
        <v>0</v>
      </c>
      <c r="AR58" s="266">
        <f>'波及効果（総括表）'!$AE57*'5-3 雇用表 統合中分類・県内生産額 労働力投入係数'!U55</f>
        <v>0</v>
      </c>
      <c r="AS58" s="266">
        <f>'波及効果（総括表）'!$AE57*'5-3 雇用表 統合中分類・県内生産額 労働力投入係数'!V55</f>
        <v>0</v>
      </c>
      <c r="AT58" s="266">
        <f>'波及効果（総括表）'!$AE57*'5-3 雇用表 統合中分類・県内生産額 労働力投入係数'!W55</f>
        <v>0</v>
      </c>
    </row>
    <row r="59" spans="1:46" s="81" customFormat="1">
      <c r="A59" s="414" t="s">
        <v>428</v>
      </c>
      <c r="B59" s="373" t="s">
        <v>167</v>
      </c>
      <c r="C59" s="414" t="s">
        <v>444</v>
      </c>
      <c r="D59" s="373" t="s">
        <v>177</v>
      </c>
      <c r="E59" s="415" t="s">
        <v>321</v>
      </c>
      <c r="F59" s="374" t="s">
        <v>40</v>
      </c>
      <c r="G59" s="267">
        <f>'波及効果（総括表）'!$K58*'5-3 雇用表 統合中分類・県内生産額 労働力投入係数'!P56</f>
        <v>0</v>
      </c>
      <c r="H59" s="267">
        <f>'波及効果（総括表）'!$K58*'5-3 雇用表 統合中分類・県内生産額 労働力投入係数'!Q56</f>
        <v>0</v>
      </c>
      <c r="I59" s="267">
        <f>'波及効果（総括表）'!$K58*'5-3 雇用表 統合中分類・県内生産額 労働力投入係数'!R56</f>
        <v>0</v>
      </c>
      <c r="J59" s="267">
        <f>'波及効果（総括表）'!$K58*'5-3 雇用表 統合中分類・県内生産額 労働力投入係数'!S56</f>
        <v>0</v>
      </c>
      <c r="K59" s="267">
        <f>'波及効果（総括表）'!$K58*'5-3 雇用表 統合中分類・県内生産額 労働力投入係数'!T56</f>
        <v>0</v>
      </c>
      <c r="L59" s="267">
        <f>'波及効果（総括表）'!$K58*'5-3 雇用表 統合中分類・県内生産額 労働力投入係数'!U56</f>
        <v>0</v>
      </c>
      <c r="M59" s="267">
        <f>'波及効果（総括表）'!$K58*'5-3 雇用表 統合中分類・県内生産額 労働力投入係数'!V56</f>
        <v>0</v>
      </c>
      <c r="N59" s="267">
        <f>'波及効果（総括表）'!$K58*'5-3 雇用表 統合中分類・県内生産額 労働力投入係数'!W56</f>
        <v>0</v>
      </c>
      <c r="O59" s="267">
        <f>'波及効果（総括表）'!$O58*'5-3 雇用表 統合中分類・県内生産額 労働力投入係数'!P56</f>
        <v>0</v>
      </c>
      <c r="P59" s="267">
        <f>'波及効果（総括表）'!$O58*'5-3 雇用表 統合中分類・県内生産額 労働力投入係数'!Q56</f>
        <v>0</v>
      </c>
      <c r="Q59" s="267">
        <f>'波及効果（総括表）'!$O58*'5-3 雇用表 統合中分類・県内生産額 労働力投入係数'!R56</f>
        <v>0</v>
      </c>
      <c r="R59" s="267">
        <f>'波及効果（総括表）'!$O58*'5-3 雇用表 統合中分類・県内生産額 労働力投入係数'!S56</f>
        <v>0</v>
      </c>
      <c r="S59" s="267">
        <f>'波及効果（総括表）'!$O58*'5-3 雇用表 統合中分類・県内生産額 労働力投入係数'!T56</f>
        <v>0</v>
      </c>
      <c r="T59" s="267">
        <f>'波及効果（総括表）'!$O58*'5-3 雇用表 統合中分類・県内生産額 労働力投入係数'!U56</f>
        <v>0</v>
      </c>
      <c r="U59" s="267">
        <f>'波及効果（総括表）'!$O58*'5-3 雇用表 統合中分類・県内生産額 労働力投入係数'!V56</f>
        <v>0</v>
      </c>
      <c r="V59" s="267">
        <f>'波及効果（総括表）'!$O58*'5-3 雇用表 統合中分類・県内生産額 労働力投入係数'!W56</f>
        <v>0</v>
      </c>
      <c r="W59" s="267">
        <f>'波及効果（総括表）'!$S58*'5-3 雇用表 統合中分類・県内生産額 労働力投入係数'!P56</f>
        <v>0</v>
      </c>
      <c r="X59" s="267">
        <f>'波及効果（総括表）'!$S58*'5-3 雇用表 統合中分類・県内生産額 労働力投入係数'!Q56</f>
        <v>0</v>
      </c>
      <c r="Y59" s="267">
        <f>'波及効果（総括表）'!$S58*'5-3 雇用表 統合中分類・県内生産額 労働力投入係数'!R56</f>
        <v>0</v>
      </c>
      <c r="Z59" s="267">
        <f>'波及効果（総括表）'!$S58*'5-3 雇用表 統合中分類・県内生産額 労働力投入係数'!S56</f>
        <v>0</v>
      </c>
      <c r="AA59" s="267">
        <f>'波及効果（総括表）'!$S58*'5-3 雇用表 統合中分類・県内生産額 労働力投入係数'!T56</f>
        <v>0</v>
      </c>
      <c r="AB59" s="267">
        <f>'波及効果（総括表）'!$S58*'5-3 雇用表 統合中分類・県内生産額 労働力投入係数'!U56</f>
        <v>0</v>
      </c>
      <c r="AC59" s="267">
        <f>'波及効果（総括表）'!$S58*'5-3 雇用表 統合中分類・県内生産額 労働力投入係数'!V56</f>
        <v>0</v>
      </c>
      <c r="AD59" s="267">
        <f>'波及効果（総括表）'!$S58*'5-3 雇用表 統合中分類・県内生産額 労働力投入係数'!W56</f>
        <v>0</v>
      </c>
      <c r="AE59" s="267">
        <f>'波及効果（総括表）'!$AA58*'5-3 雇用表 統合中分類・県内生産額 労働力投入係数'!P56</f>
        <v>0</v>
      </c>
      <c r="AF59" s="267">
        <f>'波及効果（総括表）'!$AA58*'5-3 雇用表 統合中分類・県内生産額 労働力投入係数'!Q56</f>
        <v>0</v>
      </c>
      <c r="AG59" s="267">
        <f>'波及効果（総括表）'!$AA58*'5-3 雇用表 統合中分類・県内生産額 労働力投入係数'!R56</f>
        <v>0</v>
      </c>
      <c r="AH59" s="267">
        <f>'波及効果（総括表）'!$AA58*'5-3 雇用表 統合中分類・県内生産額 労働力投入係数'!S56</f>
        <v>0</v>
      </c>
      <c r="AI59" s="267">
        <f>'波及効果（総括表）'!$AA58*'5-3 雇用表 統合中分類・県内生産額 労働力投入係数'!T56</f>
        <v>0</v>
      </c>
      <c r="AJ59" s="267">
        <f>'波及効果（総括表）'!$AA58*'5-3 雇用表 統合中分類・県内生産額 労働力投入係数'!U56</f>
        <v>0</v>
      </c>
      <c r="AK59" s="267">
        <f>'波及効果（総括表）'!$AA58*'5-3 雇用表 統合中分類・県内生産額 労働力投入係数'!V56</f>
        <v>0</v>
      </c>
      <c r="AL59" s="267">
        <f>'波及効果（総括表）'!$AA58*'5-3 雇用表 統合中分類・県内生産額 労働力投入係数'!W56</f>
        <v>0</v>
      </c>
      <c r="AM59" s="267">
        <f>'波及効果（総括表）'!$AE58*'5-3 雇用表 統合中分類・県内生産額 労働力投入係数'!P56</f>
        <v>0</v>
      </c>
      <c r="AN59" s="267">
        <f>'波及効果（総括表）'!$AE58*'5-3 雇用表 統合中分類・県内生産額 労働力投入係数'!Q56</f>
        <v>0</v>
      </c>
      <c r="AO59" s="267">
        <f>'波及効果（総括表）'!$AE58*'5-3 雇用表 統合中分類・県内生産額 労働力投入係数'!R56</f>
        <v>0</v>
      </c>
      <c r="AP59" s="267">
        <f>'波及効果（総括表）'!$AE58*'5-3 雇用表 統合中分類・県内生産額 労働力投入係数'!S56</f>
        <v>0</v>
      </c>
      <c r="AQ59" s="267">
        <f>'波及効果（総括表）'!$AE58*'5-3 雇用表 統合中分類・県内生産額 労働力投入係数'!T56</f>
        <v>0</v>
      </c>
      <c r="AR59" s="267">
        <f>'波及効果（総括表）'!$AE58*'5-3 雇用表 統合中分類・県内生産額 労働力投入係数'!U56</f>
        <v>0</v>
      </c>
      <c r="AS59" s="267">
        <f>'波及効果（総括表）'!$AE58*'5-3 雇用表 統合中分類・県内生産額 労働力投入係数'!V56</f>
        <v>0</v>
      </c>
      <c r="AT59" s="267">
        <f>'波及効果（総括表）'!$AE58*'5-3 雇用表 統合中分類・県内生産額 労働力投入係数'!W56</f>
        <v>0</v>
      </c>
    </row>
    <row r="60" spans="1:46" s="81" customFormat="1">
      <c r="A60" s="412" t="s">
        <v>428</v>
      </c>
      <c r="B60" s="137" t="s">
        <v>167</v>
      </c>
      <c r="C60" s="412" t="s">
        <v>444</v>
      </c>
      <c r="D60" s="137" t="s">
        <v>177</v>
      </c>
      <c r="E60" s="413" t="s">
        <v>322</v>
      </c>
      <c r="F60" s="102" t="s">
        <v>39</v>
      </c>
      <c r="G60" s="266">
        <f>'波及効果（総括表）'!$K59*'5-3 雇用表 統合中分類・県内生産額 労働力投入係数'!P57</f>
        <v>0</v>
      </c>
      <c r="H60" s="266">
        <f>'波及効果（総括表）'!$K59*'5-3 雇用表 統合中分類・県内生産額 労働力投入係数'!Q57</f>
        <v>0</v>
      </c>
      <c r="I60" s="266">
        <f>'波及効果（総括表）'!$K59*'5-3 雇用表 統合中分類・県内生産額 労働力投入係数'!R57</f>
        <v>0</v>
      </c>
      <c r="J60" s="266">
        <f>'波及効果（総括表）'!$K59*'5-3 雇用表 統合中分類・県内生産額 労働力投入係数'!S57</f>
        <v>0</v>
      </c>
      <c r="K60" s="266">
        <f>'波及効果（総括表）'!$K59*'5-3 雇用表 統合中分類・県内生産額 労働力投入係数'!T57</f>
        <v>0</v>
      </c>
      <c r="L60" s="266">
        <f>'波及効果（総括表）'!$K59*'5-3 雇用表 統合中分類・県内生産額 労働力投入係数'!U57</f>
        <v>0</v>
      </c>
      <c r="M60" s="266">
        <f>'波及効果（総括表）'!$K59*'5-3 雇用表 統合中分類・県内生産額 労働力投入係数'!V57</f>
        <v>0</v>
      </c>
      <c r="N60" s="266">
        <f>'波及効果（総括表）'!$K59*'5-3 雇用表 統合中分類・県内生産額 労働力投入係数'!W57</f>
        <v>0</v>
      </c>
      <c r="O60" s="266">
        <f>'波及効果（総括表）'!$O59*'5-3 雇用表 統合中分類・県内生産額 労働力投入係数'!P57</f>
        <v>0</v>
      </c>
      <c r="P60" s="266">
        <f>'波及効果（総括表）'!$O59*'5-3 雇用表 統合中分類・県内生産額 労働力投入係数'!Q57</f>
        <v>0</v>
      </c>
      <c r="Q60" s="266">
        <f>'波及効果（総括表）'!$O59*'5-3 雇用表 統合中分類・県内生産額 労働力投入係数'!R57</f>
        <v>0</v>
      </c>
      <c r="R60" s="266">
        <f>'波及効果（総括表）'!$O59*'5-3 雇用表 統合中分類・県内生産額 労働力投入係数'!S57</f>
        <v>0</v>
      </c>
      <c r="S60" s="266">
        <f>'波及効果（総括表）'!$O59*'5-3 雇用表 統合中分類・県内生産額 労働力投入係数'!T57</f>
        <v>0</v>
      </c>
      <c r="T60" s="266">
        <f>'波及効果（総括表）'!$O59*'5-3 雇用表 統合中分類・県内生産額 労働力投入係数'!U57</f>
        <v>0</v>
      </c>
      <c r="U60" s="266">
        <f>'波及効果（総括表）'!$O59*'5-3 雇用表 統合中分類・県内生産額 労働力投入係数'!V57</f>
        <v>0</v>
      </c>
      <c r="V60" s="266">
        <f>'波及効果（総括表）'!$O59*'5-3 雇用表 統合中分類・県内生産額 労働力投入係数'!W57</f>
        <v>0</v>
      </c>
      <c r="W60" s="266">
        <f>'波及効果（総括表）'!$S59*'5-3 雇用表 統合中分類・県内生産額 労働力投入係数'!P57</f>
        <v>0</v>
      </c>
      <c r="X60" s="266">
        <f>'波及効果（総括表）'!$S59*'5-3 雇用表 統合中分類・県内生産額 労働力投入係数'!Q57</f>
        <v>0</v>
      </c>
      <c r="Y60" s="266">
        <f>'波及効果（総括表）'!$S59*'5-3 雇用表 統合中分類・県内生産額 労働力投入係数'!R57</f>
        <v>0</v>
      </c>
      <c r="Z60" s="266">
        <f>'波及効果（総括表）'!$S59*'5-3 雇用表 統合中分類・県内生産額 労働力投入係数'!S57</f>
        <v>0</v>
      </c>
      <c r="AA60" s="266">
        <f>'波及効果（総括表）'!$S59*'5-3 雇用表 統合中分類・県内生産額 労働力投入係数'!T57</f>
        <v>0</v>
      </c>
      <c r="AB60" s="266">
        <f>'波及効果（総括表）'!$S59*'5-3 雇用表 統合中分類・県内生産額 労働力投入係数'!U57</f>
        <v>0</v>
      </c>
      <c r="AC60" s="266">
        <f>'波及効果（総括表）'!$S59*'5-3 雇用表 統合中分類・県内生産額 労働力投入係数'!V57</f>
        <v>0</v>
      </c>
      <c r="AD60" s="266">
        <f>'波及効果（総括表）'!$S59*'5-3 雇用表 統合中分類・県内生産額 労働力投入係数'!W57</f>
        <v>0</v>
      </c>
      <c r="AE60" s="266">
        <f>'波及効果（総括表）'!$AA59*'5-3 雇用表 統合中分類・県内生産額 労働力投入係数'!P57</f>
        <v>0</v>
      </c>
      <c r="AF60" s="266">
        <f>'波及効果（総括表）'!$AA59*'5-3 雇用表 統合中分類・県内生産額 労働力投入係数'!Q57</f>
        <v>0</v>
      </c>
      <c r="AG60" s="266">
        <f>'波及効果（総括表）'!$AA59*'5-3 雇用表 統合中分類・県内生産額 労働力投入係数'!R57</f>
        <v>0</v>
      </c>
      <c r="AH60" s="266">
        <f>'波及効果（総括表）'!$AA59*'5-3 雇用表 統合中分類・県内生産額 労働力投入係数'!S57</f>
        <v>0</v>
      </c>
      <c r="AI60" s="266">
        <f>'波及効果（総括表）'!$AA59*'5-3 雇用表 統合中分類・県内生産額 労働力投入係数'!T57</f>
        <v>0</v>
      </c>
      <c r="AJ60" s="266">
        <f>'波及効果（総括表）'!$AA59*'5-3 雇用表 統合中分類・県内生産額 労働力投入係数'!U57</f>
        <v>0</v>
      </c>
      <c r="AK60" s="266">
        <f>'波及効果（総括表）'!$AA59*'5-3 雇用表 統合中分類・県内生産額 労働力投入係数'!V57</f>
        <v>0</v>
      </c>
      <c r="AL60" s="266">
        <f>'波及効果（総括表）'!$AA59*'5-3 雇用表 統合中分類・県内生産額 労働力投入係数'!W57</f>
        <v>0</v>
      </c>
      <c r="AM60" s="266">
        <f>'波及効果（総括表）'!$AE59*'5-3 雇用表 統合中分類・県内生産額 労働力投入係数'!P57</f>
        <v>0</v>
      </c>
      <c r="AN60" s="266">
        <f>'波及効果（総括表）'!$AE59*'5-3 雇用表 統合中分類・県内生産額 労働力投入係数'!Q57</f>
        <v>0</v>
      </c>
      <c r="AO60" s="266">
        <f>'波及効果（総括表）'!$AE59*'5-3 雇用表 統合中分類・県内生産額 労働力投入係数'!R57</f>
        <v>0</v>
      </c>
      <c r="AP60" s="266">
        <f>'波及効果（総括表）'!$AE59*'5-3 雇用表 統合中分類・県内生産額 労働力投入係数'!S57</f>
        <v>0</v>
      </c>
      <c r="AQ60" s="266">
        <f>'波及効果（総括表）'!$AE59*'5-3 雇用表 統合中分類・県内生産額 労働力投入係数'!T57</f>
        <v>0</v>
      </c>
      <c r="AR60" s="266">
        <f>'波及効果（総括表）'!$AE59*'5-3 雇用表 統合中分類・県内生産額 労働力投入係数'!U57</f>
        <v>0</v>
      </c>
      <c r="AS60" s="266">
        <f>'波及効果（総括表）'!$AE59*'5-3 雇用表 統合中分類・県内生産額 労働力投入係数'!V57</f>
        <v>0</v>
      </c>
      <c r="AT60" s="266">
        <f>'波及効果（総括表）'!$AE59*'5-3 雇用表 統合中分類・県内生産額 労働力投入係数'!W57</f>
        <v>0</v>
      </c>
    </row>
    <row r="61" spans="1:46" s="81" customFormat="1">
      <c r="A61" s="412" t="s">
        <v>428</v>
      </c>
      <c r="B61" s="137" t="s">
        <v>167</v>
      </c>
      <c r="C61" s="412" t="s">
        <v>444</v>
      </c>
      <c r="D61" s="137" t="s">
        <v>177</v>
      </c>
      <c r="E61" s="413" t="s">
        <v>323</v>
      </c>
      <c r="F61" s="102" t="s">
        <v>398</v>
      </c>
      <c r="G61" s="266">
        <f>'波及効果（総括表）'!$K60*'5-3 雇用表 統合中分類・県内生産額 労働力投入係数'!P58</f>
        <v>0</v>
      </c>
      <c r="H61" s="266">
        <f>'波及効果（総括表）'!$K60*'5-3 雇用表 統合中分類・県内生産額 労働力投入係数'!Q58</f>
        <v>0</v>
      </c>
      <c r="I61" s="266">
        <f>'波及効果（総括表）'!$K60*'5-3 雇用表 統合中分類・県内生産額 労働力投入係数'!R58</f>
        <v>0</v>
      </c>
      <c r="J61" s="266">
        <f>'波及効果（総括表）'!$K60*'5-3 雇用表 統合中分類・県内生産額 労働力投入係数'!S58</f>
        <v>0</v>
      </c>
      <c r="K61" s="266">
        <f>'波及効果（総括表）'!$K60*'5-3 雇用表 統合中分類・県内生産額 労働力投入係数'!T58</f>
        <v>0</v>
      </c>
      <c r="L61" s="266">
        <f>'波及効果（総括表）'!$K60*'5-3 雇用表 統合中分類・県内生産額 労働力投入係数'!U58</f>
        <v>0</v>
      </c>
      <c r="M61" s="266">
        <f>'波及効果（総括表）'!$K60*'5-3 雇用表 統合中分類・県内生産額 労働力投入係数'!V58</f>
        <v>0</v>
      </c>
      <c r="N61" s="266">
        <f>'波及効果（総括表）'!$K60*'5-3 雇用表 統合中分類・県内生産額 労働力投入係数'!W58</f>
        <v>0</v>
      </c>
      <c r="O61" s="266">
        <f>'波及効果（総括表）'!$O60*'5-3 雇用表 統合中分類・県内生産額 労働力投入係数'!P58</f>
        <v>0</v>
      </c>
      <c r="P61" s="266">
        <f>'波及効果（総括表）'!$O60*'5-3 雇用表 統合中分類・県内生産額 労働力投入係数'!Q58</f>
        <v>0</v>
      </c>
      <c r="Q61" s="266">
        <f>'波及効果（総括表）'!$O60*'5-3 雇用表 統合中分類・県内生産額 労働力投入係数'!R58</f>
        <v>0</v>
      </c>
      <c r="R61" s="266">
        <f>'波及効果（総括表）'!$O60*'5-3 雇用表 統合中分類・県内生産額 労働力投入係数'!S58</f>
        <v>0</v>
      </c>
      <c r="S61" s="266">
        <f>'波及効果（総括表）'!$O60*'5-3 雇用表 統合中分類・県内生産額 労働力投入係数'!T58</f>
        <v>0</v>
      </c>
      <c r="T61" s="266">
        <f>'波及効果（総括表）'!$O60*'5-3 雇用表 統合中分類・県内生産額 労働力投入係数'!U58</f>
        <v>0</v>
      </c>
      <c r="U61" s="266">
        <f>'波及効果（総括表）'!$O60*'5-3 雇用表 統合中分類・県内生産額 労働力投入係数'!V58</f>
        <v>0</v>
      </c>
      <c r="V61" s="266">
        <f>'波及効果（総括表）'!$O60*'5-3 雇用表 統合中分類・県内生産額 労働力投入係数'!W58</f>
        <v>0</v>
      </c>
      <c r="W61" s="266">
        <f>'波及効果（総括表）'!$S60*'5-3 雇用表 統合中分類・県内生産額 労働力投入係数'!P58</f>
        <v>0</v>
      </c>
      <c r="X61" s="266">
        <f>'波及効果（総括表）'!$S60*'5-3 雇用表 統合中分類・県内生産額 労働力投入係数'!Q58</f>
        <v>0</v>
      </c>
      <c r="Y61" s="266">
        <f>'波及効果（総括表）'!$S60*'5-3 雇用表 統合中分類・県内生産額 労働力投入係数'!R58</f>
        <v>0</v>
      </c>
      <c r="Z61" s="266">
        <f>'波及効果（総括表）'!$S60*'5-3 雇用表 統合中分類・県内生産額 労働力投入係数'!S58</f>
        <v>0</v>
      </c>
      <c r="AA61" s="266">
        <f>'波及効果（総括表）'!$S60*'5-3 雇用表 統合中分類・県内生産額 労働力投入係数'!T58</f>
        <v>0</v>
      </c>
      <c r="AB61" s="266">
        <f>'波及効果（総括表）'!$S60*'5-3 雇用表 統合中分類・県内生産額 労働力投入係数'!U58</f>
        <v>0</v>
      </c>
      <c r="AC61" s="266">
        <f>'波及効果（総括表）'!$S60*'5-3 雇用表 統合中分類・県内生産額 労働力投入係数'!V58</f>
        <v>0</v>
      </c>
      <c r="AD61" s="266">
        <f>'波及効果（総括表）'!$S60*'5-3 雇用表 統合中分類・県内生産額 労働力投入係数'!W58</f>
        <v>0</v>
      </c>
      <c r="AE61" s="266">
        <f>'波及効果（総括表）'!$AA60*'5-3 雇用表 統合中分類・県内生産額 労働力投入係数'!P58</f>
        <v>0</v>
      </c>
      <c r="AF61" s="266">
        <f>'波及効果（総括表）'!$AA60*'5-3 雇用表 統合中分類・県内生産額 労働力投入係数'!Q58</f>
        <v>0</v>
      </c>
      <c r="AG61" s="266">
        <f>'波及効果（総括表）'!$AA60*'5-3 雇用表 統合中分類・県内生産額 労働力投入係数'!R58</f>
        <v>0</v>
      </c>
      <c r="AH61" s="266">
        <f>'波及効果（総括表）'!$AA60*'5-3 雇用表 統合中分類・県内生産額 労働力投入係数'!S58</f>
        <v>0</v>
      </c>
      <c r="AI61" s="266">
        <f>'波及効果（総括表）'!$AA60*'5-3 雇用表 統合中分類・県内生産額 労働力投入係数'!T58</f>
        <v>0</v>
      </c>
      <c r="AJ61" s="266">
        <f>'波及効果（総括表）'!$AA60*'5-3 雇用表 統合中分類・県内生産額 労働力投入係数'!U58</f>
        <v>0</v>
      </c>
      <c r="AK61" s="266">
        <f>'波及効果（総括表）'!$AA60*'5-3 雇用表 統合中分類・県内生産額 労働力投入係数'!V58</f>
        <v>0</v>
      </c>
      <c r="AL61" s="266">
        <f>'波及効果（総括表）'!$AA60*'5-3 雇用表 統合中分類・県内生産額 労働力投入係数'!W58</f>
        <v>0</v>
      </c>
      <c r="AM61" s="266">
        <f>'波及効果（総括表）'!$AE60*'5-3 雇用表 統合中分類・県内生産額 労働力投入係数'!P58</f>
        <v>0</v>
      </c>
      <c r="AN61" s="266">
        <f>'波及効果（総括表）'!$AE60*'5-3 雇用表 統合中分類・県内生産額 労働力投入係数'!Q58</f>
        <v>0</v>
      </c>
      <c r="AO61" s="266">
        <f>'波及効果（総括表）'!$AE60*'5-3 雇用表 統合中分類・県内生産額 労働力投入係数'!R58</f>
        <v>0</v>
      </c>
      <c r="AP61" s="266">
        <f>'波及効果（総括表）'!$AE60*'5-3 雇用表 統合中分類・県内生産額 労働力投入係数'!S58</f>
        <v>0</v>
      </c>
      <c r="AQ61" s="266">
        <f>'波及効果（総括表）'!$AE60*'5-3 雇用表 統合中分類・県内生産額 労働力投入係数'!T58</f>
        <v>0</v>
      </c>
      <c r="AR61" s="266">
        <f>'波及効果（総括表）'!$AE60*'5-3 雇用表 統合中分類・県内生産額 労働力投入係数'!U58</f>
        <v>0</v>
      </c>
      <c r="AS61" s="266">
        <f>'波及効果（総括表）'!$AE60*'5-3 雇用表 統合中分類・県内生産額 労働力投入係数'!V58</f>
        <v>0</v>
      </c>
      <c r="AT61" s="266">
        <f>'波及効果（総括表）'!$AE60*'5-3 雇用表 統合中分類・県内生産額 労働力投入係数'!W58</f>
        <v>0</v>
      </c>
    </row>
    <row r="62" spans="1:46" s="81" customFormat="1">
      <c r="A62" s="412" t="s">
        <v>428</v>
      </c>
      <c r="B62" s="137" t="s">
        <v>167</v>
      </c>
      <c r="C62" s="412" t="s">
        <v>445</v>
      </c>
      <c r="D62" s="137" t="s">
        <v>641</v>
      </c>
      <c r="E62" s="413" t="s">
        <v>324</v>
      </c>
      <c r="F62" s="102" t="s">
        <v>642</v>
      </c>
      <c r="G62" s="266">
        <f>'波及効果（総括表）'!$K61*'5-3 雇用表 統合中分類・県内生産額 労働力投入係数'!P59</f>
        <v>0</v>
      </c>
      <c r="H62" s="266">
        <f>'波及効果（総括表）'!$K61*'5-3 雇用表 統合中分類・県内生産額 労働力投入係数'!Q59</f>
        <v>0</v>
      </c>
      <c r="I62" s="266">
        <f>'波及効果（総括表）'!$K61*'5-3 雇用表 統合中分類・県内生産額 労働力投入係数'!R59</f>
        <v>0</v>
      </c>
      <c r="J62" s="266">
        <f>'波及効果（総括表）'!$K61*'5-3 雇用表 統合中分類・県内生産額 労働力投入係数'!S59</f>
        <v>0</v>
      </c>
      <c r="K62" s="266">
        <f>'波及効果（総括表）'!$K61*'5-3 雇用表 統合中分類・県内生産額 労働力投入係数'!T59</f>
        <v>0</v>
      </c>
      <c r="L62" s="266">
        <f>'波及効果（総括表）'!$K61*'5-3 雇用表 統合中分類・県内生産額 労働力投入係数'!U59</f>
        <v>0</v>
      </c>
      <c r="M62" s="266">
        <f>'波及効果（総括表）'!$K61*'5-3 雇用表 統合中分類・県内生産額 労働力投入係数'!V59</f>
        <v>0</v>
      </c>
      <c r="N62" s="266">
        <f>'波及効果（総括表）'!$K61*'5-3 雇用表 統合中分類・県内生産額 労働力投入係数'!W59</f>
        <v>0</v>
      </c>
      <c r="O62" s="266">
        <f>'波及効果（総括表）'!$O61*'5-3 雇用表 統合中分類・県内生産額 労働力投入係数'!P59</f>
        <v>0</v>
      </c>
      <c r="P62" s="266">
        <f>'波及効果（総括表）'!$O61*'5-3 雇用表 統合中分類・県内生産額 労働力投入係数'!Q59</f>
        <v>0</v>
      </c>
      <c r="Q62" s="266">
        <f>'波及効果（総括表）'!$O61*'5-3 雇用表 統合中分類・県内生産額 労働力投入係数'!R59</f>
        <v>0</v>
      </c>
      <c r="R62" s="266">
        <f>'波及効果（総括表）'!$O61*'5-3 雇用表 統合中分類・県内生産額 労働力投入係数'!S59</f>
        <v>0</v>
      </c>
      <c r="S62" s="266">
        <f>'波及効果（総括表）'!$O61*'5-3 雇用表 統合中分類・県内生産額 労働力投入係数'!T59</f>
        <v>0</v>
      </c>
      <c r="T62" s="266">
        <f>'波及効果（総括表）'!$O61*'5-3 雇用表 統合中分類・県内生産額 労働力投入係数'!U59</f>
        <v>0</v>
      </c>
      <c r="U62" s="266">
        <f>'波及効果（総括表）'!$O61*'5-3 雇用表 統合中分類・県内生産額 労働力投入係数'!V59</f>
        <v>0</v>
      </c>
      <c r="V62" s="266">
        <f>'波及効果（総括表）'!$O61*'5-3 雇用表 統合中分類・県内生産額 労働力投入係数'!W59</f>
        <v>0</v>
      </c>
      <c r="W62" s="266">
        <f>'波及効果（総括表）'!$S61*'5-3 雇用表 統合中分類・県内生産額 労働力投入係数'!P59</f>
        <v>0</v>
      </c>
      <c r="X62" s="266">
        <f>'波及効果（総括表）'!$S61*'5-3 雇用表 統合中分類・県内生産額 労働力投入係数'!Q59</f>
        <v>0</v>
      </c>
      <c r="Y62" s="266">
        <f>'波及効果（総括表）'!$S61*'5-3 雇用表 統合中分類・県内生産額 労働力投入係数'!R59</f>
        <v>0</v>
      </c>
      <c r="Z62" s="266">
        <f>'波及効果（総括表）'!$S61*'5-3 雇用表 統合中分類・県内生産額 労働力投入係数'!S59</f>
        <v>0</v>
      </c>
      <c r="AA62" s="266">
        <f>'波及効果（総括表）'!$S61*'5-3 雇用表 統合中分類・県内生産額 労働力投入係数'!T59</f>
        <v>0</v>
      </c>
      <c r="AB62" s="266">
        <f>'波及効果（総括表）'!$S61*'5-3 雇用表 統合中分類・県内生産額 労働力投入係数'!U59</f>
        <v>0</v>
      </c>
      <c r="AC62" s="266">
        <f>'波及効果（総括表）'!$S61*'5-3 雇用表 統合中分類・県内生産額 労働力投入係数'!V59</f>
        <v>0</v>
      </c>
      <c r="AD62" s="266">
        <f>'波及効果（総括表）'!$S61*'5-3 雇用表 統合中分類・県内生産額 労働力投入係数'!W59</f>
        <v>0</v>
      </c>
      <c r="AE62" s="266">
        <f>'波及効果（総括表）'!$AA61*'5-3 雇用表 統合中分類・県内生産額 労働力投入係数'!P59</f>
        <v>0</v>
      </c>
      <c r="AF62" s="266">
        <f>'波及効果（総括表）'!$AA61*'5-3 雇用表 統合中分類・県内生産額 労働力投入係数'!Q59</f>
        <v>0</v>
      </c>
      <c r="AG62" s="266">
        <f>'波及効果（総括表）'!$AA61*'5-3 雇用表 統合中分類・県内生産額 労働力投入係数'!R59</f>
        <v>0</v>
      </c>
      <c r="AH62" s="266">
        <f>'波及効果（総括表）'!$AA61*'5-3 雇用表 統合中分類・県内生産額 労働力投入係数'!S59</f>
        <v>0</v>
      </c>
      <c r="AI62" s="266">
        <f>'波及効果（総括表）'!$AA61*'5-3 雇用表 統合中分類・県内生産額 労働力投入係数'!T59</f>
        <v>0</v>
      </c>
      <c r="AJ62" s="266">
        <f>'波及効果（総括表）'!$AA61*'5-3 雇用表 統合中分類・県内生産額 労働力投入係数'!U59</f>
        <v>0</v>
      </c>
      <c r="AK62" s="266">
        <f>'波及効果（総括表）'!$AA61*'5-3 雇用表 統合中分類・県内生産額 労働力投入係数'!V59</f>
        <v>0</v>
      </c>
      <c r="AL62" s="266">
        <f>'波及効果（総括表）'!$AA61*'5-3 雇用表 統合中分類・県内生産額 労働力投入係数'!W59</f>
        <v>0</v>
      </c>
      <c r="AM62" s="266">
        <f>'波及効果（総括表）'!$AE61*'5-3 雇用表 統合中分類・県内生産額 労働力投入係数'!P59</f>
        <v>0</v>
      </c>
      <c r="AN62" s="266">
        <f>'波及効果（総括表）'!$AE61*'5-3 雇用表 統合中分類・県内生産額 労働力投入係数'!Q59</f>
        <v>0</v>
      </c>
      <c r="AO62" s="266">
        <f>'波及効果（総括表）'!$AE61*'5-3 雇用表 統合中分類・県内生産額 労働力投入係数'!R59</f>
        <v>0</v>
      </c>
      <c r="AP62" s="266">
        <f>'波及効果（総括表）'!$AE61*'5-3 雇用表 統合中分類・県内生産額 労働力投入係数'!S59</f>
        <v>0</v>
      </c>
      <c r="AQ62" s="266">
        <f>'波及効果（総括表）'!$AE61*'5-3 雇用表 統合中分類・県内生産額 労働力投入係数'!T59</f>
        <v>0</v>
      </c>
      <c r="AR62" s="266">
        <f>'波及効果（総括表）'!$AE61*'5-3 雇用表 統合中分類・県内生産額 労働力投入係数'!U59</f>
        <v>0</v>
      </c>
      <c r="AS62" s="266">
        <f>'波及効果（総括表）'!$AE61*'5-3 雇用表 統合中分類・県内生産額 労働力投入係数'!V59</f>
        <v>0</v>
      </c>
      <c r="AT62" s="266">
        <f>'波及効果（総括表）'!$AE61*'5-3 雇用表 統合中分類・県内生産額 労働力投入係数'!W59</f>
        <v>0</v>
      </c>
    </row>
    <row r="63" spans="1:46" s="81" customFormat="1">
      <c r="A63" s="412" t="s">
        <v>428</v>
      </c>
      <c r="B63" s="137" t="s">
        <v>167</v>
      </c>
      <c r="C63" s="412" t="s">
        <v>445</v>
      </c>
      <c r="D63" s="137" t="s">
        <v>641</v>
      </c>
      <c r="E63" s="413" t="s">
        <v>325</v>
      </c>
      <c r="F63" s="102" t="s">
        <v>399</v>
      </c>
      <c r="G63" s="266">
        <f>'波及効果（総括表）'!$K62*'5-3 雇用表 統合中分類・県内生産額 労働力投入係数'!P60</f>
        <v>0</v>
      </c>
      <c r="H63" s="266">
        <f>'波及効果（総括表）'!$K62*'5-3 雇用表 統合中分類・県内生産額 労働力投入係数'!Q60</f>
        <v>0</v>
      </c>
      <c r="I63" s="266">
        <f>'波及効果（総括表）'!$K62*'5-3 雇用表 統合中分類・県内生産額 労働力投入係数'!R60</f>
        <v>0</v>
      </c>
      <c r="J63" s="266">
        <f>'波及効果（総括表）'!$K62*'5-3 雇用表 統合中分類・県内生産額 労働力投入係数'!S60</f>
        <v>0</v>
      </c>
      <c r="K63" s="266">
        <f>'波及効果（総括表）'!$K62*'5-3 雇用表 統合中分類・県内生産額 労働力投入係数'!T60</f>
        <v>0</v>
      </c>
      <c r="L63" s="266">
        <f>'波及効果（総括表）'!$K62*'5-3 雇用表 統合中分類・県内生産額 労働力投入係数'!U60</f>
        <v>0</v>
      </c>
      <c r="M63" s="266">
        <f>'波及効果（総括表）'!$K62*'5-3 雇用表 統合中分類・県内生産額 労働力投入係数'!V60</f>
        <v>0</v>
      </c>
      <c r="N63" s="266">
        <f>'波及効果（総括表）'!$K62*'5-3 雇用表 統合中分類・県内生産額 労働力投入係数'!W60</f>
        <v>0</v>
      </c>
      <c r="O63" s="266">
        <f>'波及効果（総括表）'!$O62*'5-3 雇用表 統合中分類・県内生産額 労働力投入係数'!P60</f>
        <v>0</v>
      </c>
      <c r="P63" s="266">
        <f>'波及効果（総括表）'!$O62*'5-3 雇用表 統合中分類・県内生産額 労働力投入係数'!Q60</f>
        <v>0</v>
      </c>
      <c r="Q63" s="266">
        <f>'波及効果（総括表）'!$O62*'5-3 雇用表 統合中分類・県内生産額 労働力投入係数'!R60</f>
        <v>0</v>
      </c>
      <c r="R63" s="266">
        <f>'波及効果（総括表）'!$O62*'5-3 雇用表 統合中分類・県内生産額 労働力投入係数'!S60</f>
        <v>0</v>
      </c>
      <c r="S63" s="266">
        <f>'波及効果（総括表）'!$O62*'5-3 雇用表 統合中分類・県内生産額 労働力投入係数'!T60</f>
        <v>0</v>
      </c>
      <c r="T63" s="266">
        <f>'波及効果（総括表）'!$O62*'5-3 雇用表 統合中分類・県内生産額 労働力投入係数'!U60</f>
        <v>0</v>
      </c>
      <c r="U63" s="266">
        <f>'波及効果（総括表）'!$O62*'5-3 雇用表 統合中分類・県内生産額 労働力投入係数'!V60</f>
        <v>0</v>
      </c>
      <c r="V63" s="266">
        <f>'波及効果（総括表）'!$O62*'5-3 雇用表 統合中分類・県内生産額 労働力投入係数'!W60</f>
        <v>0</v>
      </c>
      <c r="W63" s="266">
        <f>'波及効果（総括表）'!$S62*'5-3 雇用表 統合中分類・県内生産額 労働力投入係数'!P60</f>
        <v>0</v>
      </c>
      <c r="X63" s="266">
        <f>'波及効果（総括表）'!$S62*'5-3 雇用表 統合中分類・県内生産額 労働力投入係数'!Q60</f>
        <v>0</v>
      </c>
      <c r="Y63" s="266">
        <f>'波及効果（総括表）'!$S62*'5-3 雇用表 統合中分類・県内生産額 労働力投入係数'!R60</f>
        <v>0</v>
      </c>
      <c r="Z63" s="266">
        <f>'波及効果（総括表）'!$S62*'5-3 雇用表 統合中分類・県内生産額 労働力投入係数'!S60</f>
        <v>0</v>
      </c>
      <c r="AA63" s="266">
        <f>'波及効果（総括表）'!$S62*'5-3 雇用表 統合中分類・県内生産額 労働力投入係数'!T60</f>
        <v>0</v>
      </c>
      <c r="AB63" s="266">
        <f>'波及効果（総括表）'!$S62*'5-3 雇用表 統合中分類・県内生産額 労働力投入係数'!U60</f>
        <v>0</v>
      </c>
      <c r="AC63" s="266">
        <f>'波及効果（総括表）'!$S62*'5-3 雇用表 統合中分類・県内生産額 労働力投入係数'!V60</f>
        <v>0</v>
      </c>
      <c r="AD63" s="266">
        <f>'波及効果（総括表）'!$S62*'5-3 雇用表 統合中分類・県内生産額 労働力投入係数'!W60</f>
        <v>0</v>
      </c>
      <c r="AE63" s="266">
        <f>'波及効果（総括表）'!$AA62*'5-3 雇用表 統合中分類・県内生産額 労働力投入係数'!P60</f>
        <v>0</v>
      </c>
      <c r="AF63" s="266">
        <f>'波及効果（総括表）'!$AA62*'5-3 雇用表 統合中分類・県内生産額 労働力投入係数'!Q60</f>
        <v>0</v>
      </c>
      <c r="AG63" s="266">
        <f>'波及効果（総括表）'!$AA62*'5-3 雇用表 統合中分類・県内生産額 労働力投入係数'!R60</f>
        <v>0</v>
      </c>
      <c r="AH63" s="266">
        <f>'波及効果（総括表）'!$AA62*'5-3 雇用表 統合中分類・県内生産額 労働力投入係数'!S60</f>
        <v>0</v>
      </c>
      <c r="AI63" s="266">
        <f>'波及効果（総括表）'!$AA62*'5-3 雇用表 統合中分類・県内生産額 労働力投入係数'!T60</f>
        <v>0</v>
      </c>
      <c r="AJ63" s="266">
        <f>'波及効果（総括表）'!$AA62*'5-3 雇用表 統合中分類・県内生産額 労働力投入係数'!U60</f>
        <v>0</v>
      </c>
      <c r="AK63" s="266">
        <f>'波及効果（総括表）'!$AA62*'5-3 雇用表 統合中分類・県内生産額 労働力投入係数'!V60</f>
        <v>0</v>
      </c>
      <c r="AL63" s="266">
        <f>'波及効果（総括表）'!$AA62*'5-3 雇用表 統合中分類・県内生産額 労働力投入係数'!W60</f>
        <v>0</v>
      </c>
      <c r="AM63" s="266">
        <f>'波及効果（総括表）'!$AE62*'5-3 雇用表 統合中分類・県内生産額 労働力投入係数'!P60</f>
        <v>0</v>
      </c>
      <c r="AN63" s="266">
        <f>'波及効果（総括表）'!$AE62*'5-3 雇用表 統合中分類・県内生産額 労働力投入係数'!Q60</f>
        <v>0</v>
      </c>
      <c r="AO63" s="266">
        <f>'波及効果（総括表）'!$AE62*'5-3 雇用表 統合中分類・県内生産額 労働力投入係数'!R60</f>
        <v>0</v>
      </c>
      <c r="AP63" s="266">
        <f>'波及効果（総括表）'!$AE62*'5-3 雇用表 統合中分類・県内生産額 労働力投入係数'!S60</f>
        <v>0</v>
      </c>
      <c r="AQ63" s="266">
        <f>'波及効果（総括表）'!$AE62*'5-3 雇用表 統合中分類・県内生産額 労働力投入係数'!T60</f>
        <v>0</v>
      </c>
      <c r="AR63" s="266">
        <f>'波及効果（総括表）'!$AE62*'5-3 雇用表 統合中分類・県内生産額 労働力投入係数'!U60</f>
        <v>0</v>
      </c>
      <c r="AS63" s="266">
        <f>'波及効果（総括表）'!$AE62*'5-3 雇用表 統合中分類・県内生産額 労働力投入係数'!V60</f>
        <v>0</v>
      </c>
      <c r="AT63" s="266">
        <f>'波及効果（総括表）'!$AE62*'5-3 雇用表 統合中分類・県内生産額 労働力投入係数'!W60</f>
        <v>0</v>
      </c>
    </row>
    <row r="64" spans="1:46" s="81" customFormat="1">
      <c r="A64" s="414" t="s">
        <v>428</v>
      </c>
      <c r="B64" s="373" t="s">
        <v>167</v>
      </c>
      <c r="C64" s="414" t="s">
        <v>446</v>
      </c>
      <c r="D64" s="373" t="s">
        <v>179</v>
      </c>
      <c r="E64" s="417" t="s">
        <v>326</v>
      </c>
      <c r="F64" s="374" t="s">
        <v>43</v>
      </c>
      <c r="G64" s="267">
        <f>'波及効果（総括表）'!$K63*'5-3 雇用表 統合中分類・県内生産額 労働力投入係数'!P61</f>
        <v>0</v>
      </c>
      <c r="H64" s="267">
        <f>'波及効果（総括表）'!$K63*'5-3 雇用表 統合中分類・県内生産額 労働力投入係数'!Q61</f>
        <v>0</v>
      </c>
      <c r="I64" s="267">
        <f>'波及効果（総括表）'!$K63*'5-3 雇用表 統合中分類・県内生産額 労働力投入係数'!R61</f>
        <v>0</v>
      </c>
      <c r="J64" s="267">
        <f>'波及効果（総括表）'!$K63*'5-3 雇用表 統合中分類・県内生産額 労働力投入係数'!S61</f>
        <v>0</v>
      </c>
      <c r="K64" s="267">
        <f>'波及効果（総括表）'!$K63*'5-3 雇用表 統合中分類・県内生産額 労働力投入係数'!T61</f>
        <v>0</v>
      </c>
      <c r="L64" s="267">
        <f>'波及効果（総括表）'!$K63*'5-3 雇用表 統合中分類・県内生産額 労働力投入係数'!U61</f>
        <v>0</v>
      </c>
      <c r="M64" s="267">
        <f>'波及効果（総括表）'!$K63*'5-3 雇用表 統合中分類・県内生産額 労働力投入係数'!V61</f>
        <v>0</v>
      </c>
      <c r="N64" s="267">
        <f>'波及効果（総括表）'!$K63*'5-3 雇用表 統合中分類・県内生産額 労働力投入係数'!W61</f>
        <v>0</v>
      </c>
      <c r="O64" s="267">
        <f>'波及効果（総括表）'!$O63*'5-3 雇用表 統合中分類・県内生産額 労働力投入係数'!P61</f>
        <v>0</v>
      </c>
      <c r="P64" s="267">
        <f>'波及効果（総括表）'!$O63*'5-3 雇用表 統合中分類・県内生産額 労働力投入係数'!Q61</f>
        <v>0</v>
      </c>
      <c r="Q64" s="267">
        <f>'波及効果（総括表）'!$O63*'5-3 雇用表 統合中分類・県内生産額 労働力投入係数'!R61</f>
        <v>0</v>
      </c>
      <c r="R64" s="267">
        <f>'波及効果（総括表）'!$O63*'5-3 雇用表 統合中分類・県内生産額 労働力投入係数'!S61</f>
        <v>0</v>
      </c>
      <c r="S64" s="267">
        <f>'波及効果（総括表）'!$O63*'5-3 雇用表 統合中分類・県内生産額 労働力投入係数'!T61</f>
        <v>0</v>
      </c>
      <c r="T64" s="267">
        <f>'波及効果（総括表）'!$O63*'5-3 雇用表 統合中分類・県内生産額 労働力投入係数'!U61</f>
        <v>0</v>
      </c>
      <c r="U64" s="267">
        <f>'波及効果（総括表）'!$O63*'5-3 雇用表 統合中分類・県内生産額 労働力投入係数'!V61</f>
        <v>0</v>
      </c>
      <c r="V64" s="267">
        <f>'波及効果（総括表）'!$O63*'5-3 雇用表 統合中分類・県内生産額 労働力投入係数'!W61</f>
        <v>0</v>
      </c>
      <c r="W64" s="267">
        <f>'波及効果（総括表）'!$S63*'5-3 雇用表 統合中分類・県内生産額 労働力投入係数'!P61</f>
        <v>0</v>
      </c>
      <c r="X64" s="267">
        <f>'波及効果（総括表）'!$S63*'5-3 雇用表 統合中分類・県内生産額 労働力投入係数'!Q61</f>
        <v>0</v>
      </c>
      <c r="Y64" s="267">
        <f>'波及効果（総括表）'!$S63*'5-3 雇用表 統合中分類・県内生産額 労働力投入係数'!R61</f>
        <v>0</v>
      </c>
      <c r="Z64" s="267">
        <f>'波及効果（総括表）'!$S63*'5-3 雇用表 統合中分類・県内生産額 労働力投入係数'!S61</f>
        <v>0</v>
      </c>
      <c r="AA64" s="267">
        <f>'波及効果（総括表）'!$S63*'5-3 雇用表 統合中分類・県内生産額 労働力投入係数'!T61</f>
        <v>0</v>
      </c>
      <c r="AB64" s="267">
        <f>'波及効果（総括表）'!$S63*'5-3 雇用表 統合中分類・県内生産額 労働力投入係数'!U61</f>
        <v>0</v>
      </c>
      <c r="AC64" s="267">
        <f>'波及効果（総括表）'!$S63*'5-3 雇用表 統合中分類・県内生産額 労働力投入係数'!V61</f>
        <v>0</v>
      </c>
      <c r="AD64" s="267">
        <f>'波及効果（総括表）'!$S63*'5-3 雇用表 統合中分類・県内生産額 労働力投入係数'!W61</f>
        <v>0</v>
      </c>
      <c r="AE64" s="267">
        <f>'波及効果（総括表）'!$AA63*'5-3 雇用表 統合中分類・県内生産額 労働力投入係数'!P61</f>
        <v>0</v>
      </c>
      <c r="AF64" s="267">
        <f>'波及効果（総括表）'!$AA63*'5-3 雇用表 統合中分類・県内生産額 労働力投入係数'!Q61</f>
        <v>0</v>
      </c>
      <c r="AG64" s="267">
        <f>'波及効果（総括表）'!$AA63*'5-3 雇用表 統合中分類・県内生産額 労働力投入係数'!R61</f>
        <v>0</v>
      </c>
      <c r="AH64" s="267">
        <f>'波及効果（総括表）'!$AA63*'5-3 雇用表 統合中分類・県内生産額 労働力投入係数'!S61</f>
        <v>0</v>
      </c>
      <c r="AI64" s="267">
        <f>'波及効果（総括表）'!$AA63*'5-3 雇用表 統合中分類・県内生産額 労働力投入係数'!T61</f>
        <v>0</v>
      </c>
      <c r="AJ64" s="267">
        <f>'波及効果（総括表）'!$AA63*'5-3 雇用表 統合中分類・県内生産額 労働力投入係数'!U61</f>
        <v>0</v>
      </c>
      <c r="AK64" s="267">
        <f>'波及効果（総括表）'!$AA63*'5-3 雇用表 統合中分類・県内生産額 労働力投入係数'!V61</f>
        <v>0</v>
      </c>
      <c r="AL64" s="267">
        <f>'波及効果（総括表）'!$AA63*'5-3 雇用表 統合中分類・県内生産額 労働力投入係数'!W61</f>
        <v>0</v>
      </c>
      <c r="AM64" s="267">
        <f>'波及効果（総括表）'!$AE63*'5-3 雇用表 統合中分類・県内生産額 労働力投入係数'!P61</f>
        <v>0</v>
      </c>
      <c r="AN64" s="267">
        <f>'波及効果（総括表）'!$AE63*'5-3 雇用表 統合中分類・県内生産額 労働力投入係数'!Q61</f>
        <v>0</v>
      </c>
      <c r="AO64" s="267">
        <f>'波及効果（総括表）'!$AE63*'5-3 雇用表 統合中分類・県内生産額 労働力投入係数'!R61</f>
        <v>0</v>
      </c>
      <c r="AP64" s="267">
        <f>'波及効果（総括表）'!$AE63*'5-3 雇用表 統合中分類・県内生産額 労働力投入係数'!S61</f>
        <v>0</v>
      </c>
      <c r="AQ64" s="267">
        <f>'波及効果（総括表）'!$AE63*'5-3 雇用表 統合中分類・県内生産額 労働力投入係数'!T61</f>
        <v>0</v>
      </c>
      <c r="AR64" s="267">
        <f>'波及効果（総括表）'!$AE63*'5-3 雇用表 統合中分類・県内生産額 労働力投入係数'!U61</f>
        <v>0</v>
      </c>
      <c r="AS64" s="267">
        <f>'波及効果（総括表）'!$AE63*'5-3 雇用表 統合中分類・県内生産額 労働力投入係数'!V61</f>
        <v>0</v>
      </c>
      <c r="AT64" s="267">
        <f>'波及効果（総括表）'!$AE63*'5-3 雇用表 統合中分類・県内生産額 労働力投入係数'!W61</f>
        <v>0</v>
      </c>
    </row>
    <row r="65" spans="1:46" s="81" customFormat="1">
      <c r="A65" s="412" t="s">
        <v>428</v>
      </c>
      <c r="B65" s="137" t="s">
        <v>167</v>
      </c>
      <c r="C65" s="412" t="s">
        <v>446</v>
      </c>
      <c r="D65" s="137" t="s">
        <v>179</v>
      </c>
      <c r="E65" s="418" t="s">
        <v>327</v>
      </c>
      <c r="F65" s="102" t="s">
        <v>44</v>
      </c>
      <c r="G65" s="266">
        <f>'波及効果（総括表）'!$K64*'5-3 雇用表 統合中分類・県内生産額 労働力投入係数'!P62</f>
        <v>0</v>
      </c>
      <c r="H65" s="266">
        <f>'波及効果（総括表）'!$K64*'5-3 雇用表 統合中分類・県内生産額 労働力投入係数'!Q62</f>
        <v>0</v>
      </c>
      <c r="I65" s="266">
        <f>'波及効果（総括表）'!$K64*'5-3 雇用表 統合中分類・県内生産額 労働力投入係数'!R62</f>
        <v>0</v>
      </c>
      <c r="J65" s="266">
        <f>'波及効果（総括表）'!$K64*'5-3 雇用表 統合中分類・県内生産額 労働力投入係数'!S62</f>
        <v>0</v>
      </c>
      <c r="K65" s="266">
        <f>'波及効果（総括表）'!$K64*'5-3 雇用表 統合中分類・県内生産額 労働力投入係数'!T62</f>
        <v>0</v>
      </c>
      <c r="L65" s="266">
        <f>'波及効果（総括表）'!$K64*'5-3 雇用表 統合中分類・県内生産額 労働力投入係数'!U62</f>
        <v>0</v>
      </c>
      <c r="M65" s="266">
        <f>'波及効果（総括表）'!$K64*'5-3 雇用表 統合中分類・県内生産額 労働力投入係数'!V62</f>
        <v>0</v>
      </c>
      <c r="N65" s="266">
        <f>'波及効果（総括表）'!$K64*'5-3 雇用表 統合中分類・県内生産額 労働力投入係数'!W62</f>
        <v>0</v>
      </c>
      <c r="O65" s="266">
        <f>'波及効果（総括表）'!$O64*'5-3 雇用表 統合中分類・県内生産額 労働力投入係数'!P62</f>
        <v>0</v>
      </c>
      <c r="P65" s="266">
        <f>'波及効果（総括表）'!$O64*'5-3 雇用表 統合中分類・県内生産額 労働力投入係数'!Q62</f>
        <v>0</v>
      </c>
      <c r="Q65" s="266">
        <f>'波及効果（総括表）'!$O64*'5-3 雇用表 統合中分類・県内生産額 労働力投入係数'!R62</f>
        <v>0</v>
      </c>
      <c r="R65" s="266">
        <f>'波及効果（総括表）'!$O64*'5-3 雇用表 統合中分類・県内生産額 労働力投入係数'!S62</f>
        <v>0</v>
      </c>
      <c r="S65" s="266">
        <f>'波及効果（総括表）'!$O64*'5-3 雇用表 統合中分類・県内生産額 労働力投入係数'!T62</f>
        <v>0</v>
      </c>
      <c r="T65" s="266">
        <f>'波及効果（総括表）'!$O64*'5-3 雇用表 統合中分類・県内生産額 労働力投入係数'!U62</f>
        <v>0</v>
      </c>
      <c r="U65" s="266">
        <f>'波及効果（総括表）'!$O64*'5-3 雇用表 統合中分類・県内生産額 労働力投入係数'!V62</f>
        <v>0</v>
      </c>
      <c r="V65" s="266">
        <f>'波及効果（総括表）'!$O64*'5-3 雇用表 統合中分類・県内生産額 労働力投入係数'!W62</f>
        <v>0</v>
      </c>
      <c r="W65" s="266">
        <f>'波及効果（総括表）'!$S64*'5-3 雇用表 統合中分類・県内生産額 労働力投入係数'!P62</f>
        <v>0</v>
      </c>
      <c r="X65" s="266">
        <f>'波及効果（総括表）'!$S64*'5-3 雇用表 統合中分類・県内生産額 労働力投入係数'!Q62</f>
        <v>0</v>
      </c>
      <c r="Y65" s="266">
        <f>'波及効果（総括表）'!$S64*'5-3 雇用表 統合中分類・県内生産額 労働力投入係数'!R62</f>
        <v>0</v>
      </c>
      <c r="Z65" s="266">
        <f>'波及効果（総括表）'!$S64*'5-3 雇用表 統合中分類・県内生産額 労働力投入係数'!S62</f>
        <v>0</v>
      </c>
      <c r="AA65" s="266">
        <f>'波及効果（総括表）'!$S64*'5-3 雇用表 統合中分類・県内生産額 労働力投入係数'!T62</f>
        <v>0</v>
      </c>
      <c r="AB65" s="266">
        <f>'波及効果（総括表）'!$S64*'5-3 雇用表 統合中分類・県内生産額 労働力投入係数'!U62</f>
        <v>0</v>
      </c>
      <c r="AC65" s="266">
        <f>'波及効果（総括表）'!$S64*'5-3 雇用表 統合中分類・県内生産額 労働力投入係数'!V62</f>
        <v>0</v>
      </c>
      <c r="AD65" s="266">
        <f>'波及効果（総括表）'!$S64*'5-3 雇用表 統合中分類・県内生産額 労働力投入係数'!W62</f>
        <v>0</v>
      </c>
      <c r="AE65" s="266">
        <f>'波及効果（総括表）'!$AA64*'5-3 雇用表 統合中分類・県内生産額 労働力投入係数'!P62</f>
        <v>0</v>
      </c>
      <c r="AF65" s="266">
        <f>'波及効果（総括表）'!$AA64*'5-3 雇用表 統合中分類・県内生産額 労働力投入係数'!Q62</f>
        <v>0</v>
      </c>
      <c r="AG65" s="266">
        <f>'波及効果（総括表）'!$AA64*'5-3 雇用表 統合中分類・県内生産額 労働力投入係数'!R62</f>
        <v>0</v>
      </c>
      <c r="AH65" s="266">
        <f>'波及効果（総括表）'!$AA64*'5-3 雇用表 統合中分類・県内生産額 労働力投入係数'!S62</f>
        <v>0</v>
      </c>
      <c r="AI65" s="266">
        <f>'波及効果（総括表）'!$AA64*'5-3 雇用表 統合中分類・県内生産額 労働力投入係数'!T62</f>
        <v>0</v>
      </c>
      <c r="AJ65" s="266">
        <f>'波及効果（総括表）'!$AA64*'5-3 雇用表 統合中分類・県内生産額 労働力投入係数'!U62</f>
        <v>0</v>
      </c>
      <c r="AK65" s="266">
        <f>'波及効果（総括表）'!$AA64*'5-3 雇用表 統合中分類・県内生産額 労働力投入係数'!V62</f>
        <v>0</v>
      </c>
      <c r="AL65" s="266">
        <f>'波及効果（総括表）'!$AA64*'5-3 雇用表 統合中分類・県内生産額 労働力投入係数'!W62</f>
        <v>0</v>
      </c>
      <c r="AM65" s="266">
        <f>'波及効果（総括表）'!$AE64*'5-3 雇用表 統合中分類・県内生産額 労働力投入係数'!P62</f>
        <v>0</v>
      </c>
      <c r="AN65" s="266">
        <f>'波及効果（総括表）'!$AE64*'5-3 雇用表 統合中分類・県内生産額 労働力投入係数'!Q62</f>
        <v>0</v>
      </c>
      <c r="AO65" s="266">
        <f>'波及効果（総括表）'!$AE64*'5-3 雇用表 統合中分類・県内生産額 労働力投入係数'!R62</f>
        <v>0</v>
      </c>
      <c r="AP65" s="266">
        <f>'波及効果（総括表）'!$AE64*'5-3 雇用表 統合中分類・県内生産額 労働力投入係数'!S62</f>
        <v>0</v>
      </c>
      <c r="AQ65" s="266">
        <f>'波及効果（総括表）'!$AE64*'5-3 雇用表 統合中分類・県内生産額 労働力投入係数'!T62</f>
        <v>0</v>
      </c>
      <c r="AR65" s="266">
        <f>'波及効果（総括表）'!$AE64*'5-3 雇用表 統合中分類・県内生産額 労働力投入係数'!U62</f>
        <v>0</v>
      </c>
      <c r="AS65" s="266">
        <f>'波及効果（総括表）'!$AE64*'5-3 雇用表 統合中分類・県内生産額 労働力投入係数'!V62</f>
        <v>0</v>
      </c>
      <c r="AT65" s="266">
        <f>'波及効果（総括表）'!$AE64*'5-3 雇用表 統合中分類・県内生産額 労働力投入係数'!W62</f>
        <v>0</v>
      </c>
    </row>
    <row r="66" spans="1:46" s="81" customFormat="1">
      <c r="A66" s="412" t="s">
        <v>428</v>
      </c>
      <c r="B66" s="137" t="s">
        <v>167</v>
      </c>
      <c r="C66" s="412" t="s">
        <v>446</v>
      </c>
      <c r="D66" s="137" t="s">
        <v>179</v>
      </c>
      <c r="E66" s="418" t="s">
        <v>328</v>
      </c>
      <c r="F66" s="102" t="s">
        <v>400</v>
      </c>
      <c r="G66" s="266">
        <f>'波及効果（総括表）'!$K65*'5-3 雇用表 統合中分類・県内生産額 労働力投入係数'!P63</f>
        <v>0</v>
      </c>
      <c r="H66" s="266">
        <f>'波及効果（総括表）'!$K65*'5-3 雇用表 統合中分類・県内生産額 労働力投入係数'!Q63</f>
        <v>0</v>
      </c>
      <c r="I66" s="266">
        <f>'波及効果（総括表）'!$K65*'5-3 雇用表 統合中分類・県内生産額 労働力投入係数'!R63</f>
        <v>0</v>
      </c>
      <c r="J66" s="266">
        <f>'波及効果（総括表）'!$K65*'5-3 雇用表 統合中分類・県内生産額 労働力投入係数'!S63</f>
        <v>0</v>
      </c>
      <c r="K66" s="266">
        <f>'波及効果（総括表）'!$K65*'5-3 雇用表 統合中分類・県内生産額 労働力投入係数'!T63</f>
        <v>0</v>
      </c>
      <c r="L66" s="266">
        <f>'波及効果（総括表）'!$K65*'5-3 雇用表 統合中分類・県内生産額 労働力投入係数'!U63</f>
        <v>0</v>
      </c>
      <c r="M66" s="266">
        <f>'波及効果（総括表）'!$K65*'5-3 雇用表 統合中分類・県内生産額 労働力投入係数'!V63</f>
        <v>0</v>
      </c>
      <c r="N66" s="266">
        <f>'波及効果（総括表）'!$K65*'5-3 雇用表 統合中分類・県内生産額 労働力投入係数'!W63</f>
        <v>0</v>
      </c>
      <c r="O66" s="266">
        <f>'波及効果（総括表）'!$O65*'5-3 雇用表 統合中分類・県内生産額 労働力投入係数'!P63</f>
        <v>0</v>
      </c>
      <c r="P66" s="266">
        <f>'波及効果（総括表）'!$O65*'5-3 雇用表 統合中分類・県内生産額 労働力投入係数'!Q63</f>
        <v>0</v>
      </c>
      <c r="Q66" s="266">
        <f>'波及効果（総括表）'!$O65*'5-3 雇用表 統合中分類・県内生産額 労働力投入係数'!R63</f>
        <v>0</v>
      </c>
      <c r="R66" s="266">
        <f>'波及効果（総括表）'!$O65*'5-3 雇用表 統合中分類・県内生産額 労働力投入係数'!S63</f>
        <v>0</v>
      </c>
      <c r="S66" s="266">
        <f>'波及効果（総括表）'!$O65*'5-3 雇用表 統合中分類・県内生産額 労働力投入係数'!T63</f>
        <v>0</v>
      </c>
      <c r="T66" s="266">
        <f>'波及効果（総括表）'!$O65*'5-3 雇用表 統合中分類・県内生産額 労働力投入係数'!U63</f>
        <v>0</v>
      </c>
      <c r="U66" s="266">
        <f>'波及効果（総括表）'!$O65*'5-3 雇用表 統合中分類・県内生産額 労働力投入係数'!V63</f>
        <v>0</v>
      </c>
      <c r="V66" s="266">
        <f>'波及効果（総括表）'!$O65*'5-3 雇用表 統合中分類・県内生産額 労働力投入係数'!W63</f>
        <v>0</v>
      </c>
      <c r="W66" s="266">
        <f>'波及効果（総括表）'!$S65*'5-3 雇用表 統合中分類・県内生産額 労働力投入係数'!P63</f>
        <v>0</v>
      </c>
      <c r="X66" s="266">
        <f>'波及効果（総括表）'!$S65*'5-3 雇用表 統合中分類・県内生産額 労働力投入係数'!Q63</f>
        <v>0</v>
      </c>
      <c r="Y66" s="266">
        <f>'波及効果（総括表）'!$S65*'5-3 雇用表 統合中分類・県内生産額 労働力投入係数'!R63</f>
        <v>0</v>
      </c>
      <c r="Z66" s="266">
        <f>'波及効果（総括表）'!$S65*'5-3 雇用表 統合中分類・県内生産額 労働力投入係数'!S63</f>
        <v>0</v>
      </c>
      <c r="AA66" s="266">
        <f>'波及効果（総括表）'!$S65*'5-3 雇用表 統合中分類・県内生産額 労働力投入係数'!T63</f>
        <v>0</v>
      </c>
      <c r="AB66" s="266">
        <f>'波及効果（総括表）'!$S65*'5-3 雇用表 統合中分類・県内生産額 労働力投入係数'!U63</f>
        <v>0</v>
      </c>
      <c r="AC66" s="266">
        <f>'波及効果（総括表）'!$S65*'5-3 雇用表 統合中分類・県内生産額 労働力投入係数'!V63</f>
        <v>0</v>
      </c>
      <c r="AD66" s="266">
        <f>'波及効果（総括表）'!$S65*'5-3 雇用表 統合中分類・県内生産額 労働力投入係数'!W63</f>
        <v>0</v>
      </c>
      <c r="AE66" s="266">
        <f>'波及効果（総括表）'!$AA65*'5-3 雇用表 統合中分類・県内生産額 労働力投入係数'!P63</f>
        <v>0</v>
      </c>
      <c r="AF66" s="266">
        <f>'波及効果（総括表）'!$AA65*'5-3 雇用表 統合中分類・県内生産額 労働力投入係数'!Q63</f>
        <v>0</v>
      </c>
      <c r="AG66" s="266">
        <f>'波及効果（総括表）'!$AA65*'5-3 雇用表 統合中分類・県内生産額 労働力投入係数'!R63</f>
        <v>0</v>
      </c>
      <c r="AH66" s="266">
        <f>'波及効果（総括表）'!$AA65*'5-3 雇用表 統合中分類・県内生産額 労働力投入係数'!S63</f>
        <v>0</v>
      </c>
      <c r="AI66" s="266">
        <f>'波及効果（総括表）'!$AA65*'5-3 雇用表 統合中分類・県内生産額 労働力投入係数'!T63</f>
        <v>0</v>
      </c>
      <c r="AJ66" s="266">
        <f>'波及効果（総括表）'!$AA65*'5-3 雇用表 統合中分類・県内生産額 労働力投入係数'!U63</f>
        <v>0</v>
      </c>
      <c r="AK66" s="266">
        <f>'波及効果（総括表）'!$AA65*'5-3 雇用表 統合中分類・県内生産額 労働力投入係数'!V63</f>
        <v>0</v>
      </c>
      <c r="AL66" s="266">
        <f>'波及効果（総括表）'!$AA65*'5-3 雇用表 統合中分類・県内生産額 労働力投入係数'!W63</f>
        <v>0</v>
      </c>
      <c r="AM66" s="266">
        <f>'波及効果（総括表）'!$AE65*'5-3 雇用表 統合中分類・県内生産額 労働力投入係数'!P63</f>
        <v>0</v>
      </c>
      <c r="AN66" s="266">
        <f>'波及効果（総括表）'!$AE65*'5-3 雇用表 統合中分類・県内生産額 労働力投入係数'!Q63</f>
        <v>0</v>
      </c>
      <c r="AO66" s="266">
        <f>'波及効果（総括表）'!$AE65*'5-3 雇用表 統合中分類・県内生産額 労働力投入係数'!R63</f>
        <v>0</v>
      </c>
      <c r="AP66" s="266">
        <f>'波及効果（総括表）'!$AE65*'5-3 雇用表 統合中分類・県内生産額 労働力投入係数'!S63</f>
        <v>0</v>
      </c>
      <c r="AQ66" s="266">
        <f>'波及効果（総括表）'!$AE65*'5-3 雇用表 統合中分類・県内生産額 労働力投入係数'!T63</f>
        <v>0</v>
      </c>
      <c r="AR66" s="266">
        <f>'波及効果（総括表）'!$AE65*'5-3 雇用表 統合中分類・県内生産額 労働力投入係数'!U63</f>
        <v>0</v>
      </c>
      <c r="AS66" s="266">
        <f>'波及効果（総括表）'!$AE65*'5-3 雇用表 統合中分類・県内生産額 労働力投入係数'!V63</f>
        <v>0</v>
      </c>
      <c r="AT66" s="266">
        <f>'波及効果（総括表）'!$AE65*'5-3 雇用表 統合中分類・県内生産額 労働力投入係数'!W63</f>
        <v>0</v>
      </c>
    </row>
    <row r="67" spans="1:46" s="81" customFormat="1">
      <c r="A67" s="412" t="s">
        <v>428</v>
      </c>
      <c r="B67" s="137" t="s">
        <v>167</v>
      </c>
      <c r="C67" s="412" t="s">
        <v>446</v>
      </c>
      <c r="D67" s="137" t="s">
        <v>179</v>
      </c>
      <c r="E67" s="418" t="s">
        <v>329</v>
      </c>
      <c r="F67" s="102" t="s">
        <v>46</v>
      </c>
      <c r="G67" s="266">
        <f>'波及効果（総括表）'!$K66*'5-3 雇用表 統合中分類・県内生産額 労働力投入係数'!P64</f>
        <v>0</v>
      </c>
      <c r="H67" s="266">
        <f>'波及効果（総括表）'!$K66*'5-3 雇用表 統合中分類・県内生産額 労働力投入係数'!Q64</f>
        <v>0</v>
      </c>
      <c r="I67" s="266">
        <f>'波及効果（総括表）'!$K66*'5-3 雇用表 統合中分類・県内生産額 労働力投入係数'!R64</f>
        <v>0</v>
      </c>
      <c r="J67" s="266">
        <f>'波及効果（総括表）'!$K66*'5-3 雇用表 統合中分類・県内生産額 労働力投入係数'!S64</f>
        <v>0</v>
      </c>
      <c r="K67" s="266">
        <f>'波及効果（総括表）'!$K66*'5-3 雇用表 統合中分類・県内生産額 労働力投入係数'!T64</f>
        <v>0</v>
      </c>
      <c r="L67" s="266">
        <f>'波及効果（総括表）'!$K66*'5-3 雇用表 統合中分類・県内生産額 労働力投入係数'!U64</f>
        <v>0</v>
      </c>
      <c r="M67" s="266">
        <f>'波及効果（総括表）'!$K66*'5-3 雇用表 統合中分類・県内生産額 労働力投入係数'!V64</f>
        <v>0</v>
      </c>
      <c r="N67" s="266">
        <f>'波及効果（総括表）'!$K66*'5-3 雇用表 統合中分類・県内生産額 労働力投入係数'!W64</f>
        <v>0</v>
      </c>
      <c r="O67" s="266">
        <f>'波及効果（総括表）'!$O66*'5-3 雇用表 統合中分類・県内生産額 労働力投入係数'!P64</f>
        <v>0</v>
      </c>
      <c r="P67" s="266">
        <f>'波及効果（総括表）'!$O66*'5-3 雇用表 統合中分類・県内生産額 労働力投入係数'!Q64</f>
        <v>0</v>
      </c>
      <c r="Q67" s="266">
        <f>'波及効果（総括表）'!$O66*'5-3 雇用表 統合中分類・県内生産額 労働力投入係数'!R64</f>
        <v>0</v>
      </c>
      <c r="R67" s="266">
        <f>'波及効果（総括表）'!$O66*'5-3 雇用表 統合中分類・県内生産額 労働力投入係数'!S64</f>
        <v>0</v>
      </c>
      <c r="S67" s="266">
        <f>'波及効果（総括表）'!$O66*'5-3 雇用表 統合中分類・県内生産額 労働力投入係数'!T64</f>
        <v>0</v>
      </c>
      <c r="T67" s="266">
        <f>'波及効果（総括表）'!$O66*'5-3 雇用表 統合中分類・県内生産額 労働力投入係数'!U64</f>
        <v>0</v>
      </c>
      <c r="U67" s="266">
        <f>'波及効果（総括表）'!$O66*'5-3 雇用表 統合中分類・県内生産額 労働力投入係数'!V64</f>
        <v>0</v>
      </c>
      <c r="V67" s="266">
        <f>'波及効果（総括表）'!$O66*'5-3 雇用表 統合中分類・県内生産額 労働力投入係数'!W64</f>
        <v>0</v>
      </c>
      <c r="W67" s="266">
        <f>'波及効果（総括表）'!$S66*'5-3 雇用表 統合中分類・県内生産額 労働力投入係数'!P64</f>
        <v>0</v>
      </c>
      <c r="X67" s="266">
        <f>'波及効果（総括表）'!$S66*'5-3 雇用表 統合中分類・県内生産額 労働力投入係数'!Q64</f>
        <v>0</v>
      </c>
      <c r="Y67" s="266">
        <f>'波及効果（総括表）'!$S66*'5-3 雇用表 統合中分類・県内生産額 労働力投入係数'!R64</f>
        <v>0</v>
      </c>
      <c r="Z67" s="266">
        <f>'波及効果（総括表）'!$S66*'5-3 雇用表 統合中分類・県内生産額 労働力投入係数'!S64</f>
        <v>0</v>
      </c>
      <c r="AA67" s="266">
        <f>'波及効果（総括表）'!$S66*'5-3 雇用表 統合中分類・県内生産額 労働力投入係数'!T64</f>
        <v>0</v>
      </c>
      <c r="AB67" s="266">
        <f>'波及効果（総括表）'!$S66*'5-3 雇用表 統合中分類・県内生産額 労働力投入係数'!U64</f>
        <v>0</v>
      </c>
      <c r="AC67" s="266">
        <f>'波及効果（総括表）'!$S66*'5-3 雇用表 統合中分類・県内生産額 労働力投入係数'!V64</f>
        <v>0</v>
      </c>
      <c r="AD67" s="266">
        <f>'波及効果（総括表）'!$S66*'5-3 雇用表 統合中分類・県内生産額 労働力投入係数'!W64</f>
        <v>0</v>
      </c>
      <c r="AE67" s="266">
        <f>'波及効果（総括表）'!$AA66*'5-3 雇用表 統合中分類・県内生産額 労働力投入係数'!P64</f>
        <v>0</v>
      </c>
      <c r="AF67" s="266">
        <f>'波及効果（総括表）'!$AA66*'5-3 雇用表 統合中分類・県内生産額 労働力投入係数'!Q64</f>
        <v>0</v>
      </c>
      <c r="AG67" s="266">
        <f>'波及効果（総括表）'!$AA66*'5-3 雇用表 統合中分類・県内生産額 労働力投入係数'!R64</f>
        <v>0</v>
      </c>
      <c r="AH67" s="266">
        <f>'波及効果（総括表）'!$AA66*'5-3 雇用表 統合中分類・県内生産額 労働力投入係数'!S64</f>
        <v>0</v>
      </c>
      <c r="AI67" s="266">
        <f>'波及効果（総括表）'!$AA66*'5-3 雇用表 統合中分類・県内生産額 労働力投入係数'!T64</f>
        <v>0</v>
      </c>
      <c r="AJ67" s="266">
        <f>'波及効果（総括表）'!$AA66*'5-3 雇用表 統合中分類・県内生産額 労働力投入係数'!U64</f>
        <v>0</v>
      </c>
      <c r="AK67" s="266">
        <f>'波及効果（総括表）'!$AA66*'5-3 雇用表 統合中分類・県内生産額 労働力投入係数'!V64</f>
        <v>0</v>
      </c>
      <c r="AL67" s="266">
        <f>'波及効果（総括表）'!$AA66*'5-3 雇用表 統合中分類・県内生産額 労働力投入係数'!W64</f>
        <v>0</v>
      </c>
      <c r="AM67" s="266">
        <f>'波及効果（総括表）'!$AE66*'5-3 雇用表 統合中分類・県内生産額 労働力投入係数'!P64</f>
        <v>0</v>
      </c>
      <c r="AN67" s="266">
        <f>'波及効果（総括表）'!$AE66*'5-3 雇用表 統合中分類・県内生産額 労働力投入係数'!Q64</f>
        <v>0</v>
      </c>
      <c r="AO67" s="266">
        <f>'波及効果（総括表）'!$AE66*'5-3 雇用表 統合中分類・県内生産額 労働力投入係数'!R64</f>
        <v>0</v>
      </c>
      <c r="AP67" s="266">
        <f>'波及効果（総括表）'!$AE66*'5-3 雇用表 統合中分類・県内生産額 労働力投入係数'!S64</f>
        <v>0</v>
      </c>
      <c r="AQ67" s="266">
        <f>'波及効果（総括表）'!$AE66*'5-3 雇用表 統合中分類・県内生産額 労働力投入係数'!T64</f>
        <v>0</v>
      </c>
      <c r="AR67" s="266">
        <f>'波及効果（総括表）'!$AE66*'5-3 雇用表 統合中分類・県内生産額 労働力投入係数'!U64</f>
        <v>0</v>
      </c>
      <c r="AS67" s="266">
        <f>'波及効果（総括表）'!$AE66*'5-3 雇用表 統合中分類・県内生産額 労働力投入係数'!V64</f>
        <v>0</v>
      </c>
      <c r="AT67" s="266">
        <f>'波及効果（総括表）'!$AE66*'5-3 雇用表 統合中分類・県内生産額 労働力投入係数'!W64</f>
        <v>0</v>
      </c>
    </row>
    <row r="68" spans="1:46" s="81" customFormat="1">
      <c r="A68" s="412" t="s">
        <v>428</v>
      </c>
      <c r="B68" s="137" t="s">
        <v>167</v>
      </c>
      <c r="C68" s="412" t="s">
        <v>446</v>
      </c>
      <c r="D68" s="137" t="s">
        <v>179</v>
      </c>
      <c r="E68" s="418" t="s">
        <v>330</v>
      </c>
      <c r="F68" s="102" t="s">
        <v>47</v>
      </c>
      <c r="G68" s="266">
        <f>'波及効果（総括表）'!$K67*'5-3 雇用表 統合中分類・県内生産額 労働力投入係数'!P65</f>
        <v>0</v>
      </c>
      <c r="H68" s="266">
        <f>'波及効果（総括表）'!$K67*'5-3 雇用表 統合中分類・県内生産額 労働力投入係数'!Q65</f>
        <v>0</v>
      </c>
      <c r="I68" s="266">
        <f>'波及効果（総括表）'!$K67*'5-3 雇用表 統合中分類・県内生産額 労働力投入係数'!R65</f>
        <v>0</v>
      </c>
      <c r="J68" s="266">
        <f>'波及効果（総括表）'!$K67*'5-3 雇用表 統合中分類・県内生産額 労働力投入係数'!S65</f>
        <v>0</v>
      </c>
      <c r="K68" s="266">
        <f>'波及効果（総括表）'!$K67*'5-3 雇用表 統合中分類・県内生産額 労働力投入係数'!T65</f>
        <v>0</v>
      </c>
      <c r="L68" s="266">
        <f>'波及効果（総括表）'!$K67*'5-3 雇用表 統合中分類・県内生産額 労働力投入係数'!U65</f>
        <v>0</v>
      </c>
      <c r="M68" s="266">
        <f>'波及効果（総括表）'!$K67*'5-3 雇用表 統合中分類・県内生産額 労働力投入係数'!V65</f>
        <v>0</v>
      </c>
      <c r="N68" s="266">
        <f>'波及効果（総括表）'!$K67*'5-3 雇用表 統合中分類・県内生産額 労働力投入係数'!W65</f>
        <v>0</v>
      </c>
      <c r="O68" s="266">
        <f>'波及効果（総括表）'!$O67*'5-3 雇用表 統合中分類・県内生産額 労働力投入係数'!P65</f>
        <v>0</v>
      </c>
      <c r="P68" s="266">
        <f>'波及効果（総括表）'!$O67*'5-3 雇用表 統合中分類・県内生産額 労働力投入係数'!Q65</f>
        <v>0</v>
      </c>
      <c r="Q68" s="266">
        <f>'波及効果（総括表）'!$O67*'5-3 雇用表 統合中分類・県内生産額 労働力投入係数'!R65</f>
        <v>0</v>
      </c>
      <c r="R68" s="266">
        <f>'波及効果（総括表）'!$O67*'5-3 雇用表 統合中分類・県内生産額 労働力投入係数'!S65</f>
        <v>0</v>
      </c>
      <c r="S68" s="266">
        <f>'波及効果（総括表）'!$O67*'5-3 雇用表 統合中分類・県内生産額 労働力投入係数'!T65</f>
        <v>0</v>
      </c>
      <c r="T68" s="266">
        <f>'波及効果（総括表）'!$O67*'5-3 雇用表 統合中分類・県内生産額 労働力投入係数'!U65</f>
        <v>0</v>
      </c>
      <c r="U68" s="266">
        <f>'波及効果（総括表）'!$O67*'5-3 雇用表 統合中分類・県内生産額 労働力投入係数'!V65</f>
        <v>0</v>
      </c>
      <c r="V68" s="266">
        <f>'波及効果（総括表）'!$O67*'5-3 雇用表 統合中分類・県内生産額 労働力投入係数'!W65</f>
        <v>0</v>
      </c>
      <c r="W68" s="266">
        <f>'波及効果（総括表）'!$S67*'5-3 雇用表 統合中分類・県内生産額 労働力投入係数'!P65</f>
        <v>0</v>
      </c>
      <c r="X68" s="266">
        <f>'波及効果（総括表）'!$S67*'5-3 雇用表 統合中分類・県内生産額 労働力投入係数'!Q65</f>
        <v>0</v>
      </c>
      <c r="Y68" s="266">
        <f>'波及効果（総括表）'!$S67*'5-3 雇用表 統合中分類・県内生産額 労働力投入係数'!R65</f>
        <v>0</v>
      </c>
      <c r="Z68" s="266">
        <f>'波及効果（総括表）'!$S67*'5-3 雇用表 統合中分類・県内生産額 労働力投入係数'!S65</f>
        <v>0</v>
      </c>
      <c r="AA68" s="266">
        <f>'波及効果（総括表）'!$S67*'5-3 雇用表 統合中分類・県内生産額 労働力投入係数'!T65</f>
        <v>0</v>
      </c>
      <c r="AB68" s="266">
        <f>'波及効果（総括表）'!$S67*'5-3 雇用表 統合中分類・県内生産額 労働力投入係数'!U65</f>
        <v>0</v>
      </c>
      <c r="AC68" s="266">
        <f>'波及効果（総括表）'!$S67*'5-3 雇用表 統合中分類・県内生産額 労働力投入係数'!V65</f>
        <v>0</v>
      </c>
      <c r="AD68" s="266">
        <f>'波及効果（総括表）'!$S67*'5-3 雇用表 統合中分類・県内生産額 労働力投入係数'!W65</f>
        <v>0</v>
      </c>
      <c r="AE68" s="266">
        <f>'波及効果（総括表）'!$AA67*'5-3 雇用表 統合中分類・県内生産額 労働力投入係数'!P65</f>
        <v>0</v>
      </c>
      <c r="AF68" s="266">
        <f>'波及効果（総括表）'!$AA67*'5-3 雇用表 統合中分類・県内生産額 労働力投入係数'!Q65</f>
        <v>0</v>
      </c>
      <c r="AG68" s="266">
        <f>'波及効果（総括表）'!$AA67*'5-3 雇用表 統合中分類・県内生産額 労働力投入係数'!R65</f>
        <v>0</v>
      </c>
      <c r="AH68" s="266">
        <f>'波及効果（総括表）'!$AA67*'5-3 雇用表 統合中分類・県内生産額 労働力投入係数'!S65</f>
        <v>0</v>
      </c>
      <c r="AI68" s="266">
        <f>'波及効果（総括表）'!$AA67*'5-3 雇用表 統合中分類・県内生産額 労働力投入係数'!T65</f>
        <v>0</v>
      </c>
      <c r="AJ68" s="266">
        <f>'波及効果（総括表）'!$AA67*'5-3 雇用表 統合中分類・県内生産額 労働力投入係数'!U65</f>
        <v>0</v>
      </c>
      <c r="AK68" s="266">
        <f>'波及効果（総括表）'!$AA67*'5-3 雇用表 統合中分類・県内生産額 労働力投入係数'!V65</f>
        <v>0</v>
      </c>
      <c r="AL68" s="266">
        <f>'波及効果（総括表）'!$AA67*'5-3 雇用表 統合中分類・県内生産額 労働力投入係数'!W65</f>
        <v>0</v>
      </c>
      <c r="AM68" s="266">
        <f>'波及効果（総括表）'!$AE67*'5-3 雇用表 統合中分類・県内生産額 労働力投入係数'!P65</f>
        <v>0</v>
      </c>
      <c r="AN68" s="266">
        <f>'波及効果（総括表）'!$AE67*'5-3 雇用表 統合中分類・県内生産額 労働力投入係数'!Q65</f>
        <v>0</v>
      </c>
      <c r="AO68" s="266">
        <f>'波及効果（総括表）'!$AE67*'5-3 雇用表 統合中分類・県内生産額 労働力投入係数'!R65</f>
        <v>0</v>
      </c>
      <c r="AP68" s="266">
        <f>'波及効果（総括表）'!$AE67*'5-3 雇用表 統合中分類・県内生産額 労働力投入係数'!S65</f>
        <v>0</v>
      </c>
      <c r="AQ68" s="266">
        <f>'波及効果（総括表）'!$AE67*'5-3 雇用表 統合中分類・県内生産額 労働力投入係数'!T65</f>
        <v>0</v>
      </c>
      <c r="AR68" s="266">
        <f>'波及効果（総括表）'!$AE67*'5-3 雇用表 統合中分類・県内生産額 労働力投入係数'!U65</f>
        <v>0</v>
      </c>
      <c r="AS68" s="266">
        <f>'波及効果（総括表）'!$AE67*'5-3 雇用表 統合中分類・県内生産額 労働力投入係数'!V65</f>
        <v>0</v>
      </c>
      <c r="AT68" s="266">
        <f>'波及効果（総括表）'!$AE67*'5-3 雇用表 統合中分類・県内生産額 労働力投入係数'!W65</f>
        <v>0</v>
      </c>
    </row>
    <row r="69" spans="1:46" s="81" customFormat="1">
      <c r="A69" s="414" t="s">
        <v>428</v>
      </c>
      <c r="B69" s="373" t="s">
        <v>167</v>
      </c>
      <c r="C69" s="414" t="s">
        <v>432</v>
      </c>
      <c r="D69" s="373" t="s">
        <v>643</v>
      </c>
      <c r="E69" s="417" t="s">
        <v>331</v>
      </c>
      <c r="F69" s="374" t="s">
        <v>48</v>
      </c>
      <c r="G69" s="267">
        <f>'波及効果（総括表）'!$K68*'5-3 雇用表 統合中分類・県内生産額 労働力投入係数'!P66</f>
        <v>0</v>
      </c>
      <c r="H69" s="267">
        <f>'波及効果（総括表）'!$K68*'5-3 雇用表 統合中分類・県内生産額 労働力投入係数'!Q66</f>
        <v>0</v>
      </c>
      <c r="I69" s="267">
        <f>'波及効果（総括表）'!$K68*'5-3 雇用表 統合中分類・県内生産額 労働力投入係数'!R66</f>
        <v>0</v>
      </c>
      <c r="J69" s="267">
        <f>'波及効果（総括表）'!$K68*'5-3 雇用表 統合中分類・県内生産額 労働力投入係数'!S66</f>
        <v>0</v>
      </c>
      <c r="K69" s="267">
        <f>'波及効果（総括表）'!$K68*'5-3 雇用表 統合中分類・県内生産額 労働力投入係数'!T66</f>
        <v>0</v>
      </c>
      <c r="L69" s="267">
        <f>'波及効果（総括表）'!$K68*'5-3 雇用表 統合中分類・県内生産額 労働力投入係数'!U66</f>
        <v>0</v>
      </c>
      <c r="M69" s="267">
        <f>'波及効果（総括表）'!$K68*'5-3 雇用表 統合中分類・県内生産額 労働力投入係数'!V66</f>
        <v>0</v>
      </c>
      <c r="N69" s="267">
        <f>'波及効果（総括表）'!$K68*'5-3 雇用表 統合中分類・県内生産額 労働力投入係数'!W66</f>
        <v>0</v>
      </c>
      <c r="O69" s="267">
        <f>'波及効果（総括表）'!$O68*'5-3 雇用表 統合中分類・県内生産額 労働力投入係数'!P66</f>
        <v>0</v>
      </c>
      <c r="P69" s="267">
        <f>'波及効果（総括表）'!$O68*'5-3 雇用表 統合中分類・県内生産額 労働力投入係数'!Q66</f>
        <v>0</v>
      </c>
      <c r="Q69" s="267">
        <f>'波及効果（総括表）'!$O68*'5-3 雇用表 統合中分類・県内生産額 労働力投入係数'!R66</f>
        <v>0</v>
      </c>
      <c r="R69" s="267">
        <f>'波及効果（総括表）'!$O68*'5-3 雇用表 統合中分類・県内生産額 労働力投入係数'!S66</f>
        <v>0</v>
      </c>
      <c r="S69" s="267">
        <f>'波及効果（総括表）'!$O68*'5-3 雇用表 統合中分類・県内生産額 労働力投入係数'!T66</f>
        <v>0</v>
      </c>
      <c r="T69" s="267">
        <f>'波及効果（総括表）'!$O68*'5-3 雇用表 統合中分類・県内生産額 労働力投入係数'!U66</f>
        <v>0</v>
      </c>
      <c r="U69" s="267">
        <f>'波及効果（総括表）'!$O68*'5-3 雇用表 統合中分類・県内生産額 労働力投入係数'!V66</f>
        <v>0</v>
      </c>
      <c r="V69" s="267">
        <f>'波及効果（総括表）'!$O68*'5-3 雇用表 統合中分類・県内生産額 労働力投入係数'!W66</f>
        <v>0</v>
      </c>
      <c r="W69" s="267">
        <f>'波及効果（総括表）'!$S68*'5-3 雇用表 統合中分類・県内生産額 労働力投入係数'!P66</f>
        <v>0</v>
      </c>
      <c r="X69" s="267">
        <f>'波及効果（総括表）'!$S68*'5-3 雇用表 統合中分類・県内生産額 労働力投入係数'!Q66</f>
        <v>0</v>
      </c>
      <c r="Y69" s="267">
        <f>'波及効果（総括表）'!$S68*'5-3 雇用表 統合中分類・県内生産額 労働力投入係数'!R66</f>
        <v>0</v>
      </c>
      <c r="Z69" s="267">
        <f>'波及効果（総括表）'!$S68*'5-3 雇用表 統合中分類・県内生産額 労働力投入係数'!S66</f>
        <v>0</v>
      </c>
      <c r="AA69" s="267">
        <f>'波及効果（総括表）'!$S68*'5-3 雇用表 統合中分類・県内生産額 労働力投入係数'!T66</f>
        <v>0</v>
      </c>
      <c r="AB69" s="267">
        <f>'波及効果（総括表）'!$S68*'5-3 雇用表 統合中分類・県内生産額 労働力投入係数'!U66</f>
        <v>0</v>
      </c>
      <c r="AC69" s="267">
        <f>'波及効果（総括表）'!$S68*'5-3 雇用表 統合中分類・県内生産額 労働力投入係数'!V66</f>
        <v>0</v>
      </c>
      <c r="AD69" s="267">
        <f>'波及効果（総括表）'!$S68*'5-3 雇用表 統合中分類・県内生産額 労働力投入係数'!W66</f>
        <v>0</v>
      </c>
      <c r="AE69" s="267">
        <f>'波及効果（総括表）'!$AA68*'5-3 雇用表 統合中分類・県内生産額 労働力投入係数'!P66</f>
        <v>0</v>
      </c>
      <c r="AF69" s="267">
        <f>'波及効果（総括表）'!$AA68*'5-3 雇用表 統合中分類・県内生産額 労働力投入係数'!Q66</f>
        <v>0</v>
      </c>
      <c r="AG69" s="267">
        <f>'波及効果（総括表）'!$AA68*'5-3 雇用表 統合中分類・県内生産額 労働力投入係数'!R66</f>
        <v>0</v>
      </c>
      <c r="AH69" s="267">
        <f>'波及効果（総括表）'!$AA68*'5-3 雇用表 統合中分類・県内生産額 労働力投入係数'!S66</f>
        <v>0</v>
      </c>
      <c r="AI69" s="267">
        <f>'波及効果（総括表）'!$AA68*'5-3 雇用表 統合中分類・県内生産額 労働力投入係数'!T66</f>
        <v>0</v>
      </c>
      <c r="AJ69" s="267">
        <f>'波及効果（総括表）'!$AA68*'5-3 雇用表 統合中分類・県内生産額 労働力投入係数'!U66</f>
        <v>0</v>
      </c>
      <c r="AK69" s="267">
        <f>'波及効果（総括表）'!$AA68*'5-3 雇用表 統合中分類・県内生産額 労働力投入係数'!V66</f>
        <v>0</v>
      </c>
      <c r="AL69" s="267">
        <f>'波及効果（総括表）'!$AA68*'5-3 雇用表 統合中分類・県内生産額 労働力投入係数'!W66</f>
        <v>0</v>
      </c>
      <c r="AM69" s="267">
        <f>'波及効果（総括表）'!$AE68*'5-3 雇用表 統合中分類・県内生産額 労働力投入係数'!P66</f>
        <v>0</v>
      </c>
      <c r="AN69" s="267">
        <f>'波及効果（総括表）'!$AE68*'5-3 雇用表 統合中分類・県内生産額 労働力投入係数'!Q66</f>
        <v>0</v>
      </c>
      <c r="AO69" s="267">
        <f>'波及効果（総括表）'!$AE68*'5-3 雇用表 統合中分類・県内生産額 労働力投入係数'!R66</f>
        <v>0</v>
      </c>
      <c r="AP69" s="267">
        <f>'波及効果（総括表）'!$AE68*'5-3 雇用表 統合中分類・県内生産額 労働力投入係数'!S66</f>
        <v>0</v>
      </c>
      <c r="AQ69" s="267">
        <f>'波及効果（総括表）'!$AE68*'5-3 雇用表 統合中分類・県内生産額 労働力投入係数'!T66</f>
        <v>0</v>
      </c>
      <c r="AR69" s="267">
        <f>'波及効果（総括表）'!$AE68*'5-3 雇用表 統合中分類・県内生産額 労働力投入係数'!U66</f>
        <v>0</v>
      </c>
      <c r="AS69" s="267">
        <f>'波及効果（総括表）'!$AE68*'5-3 雇用表 統合中分類・県内生産額 労働力投入係数'!V66</f>
        <v>0</v>
      </c>
      <c r="AT69" s="267">
        <f>'波及効果（総括表）'!$AE68*'5-3 雇用表 統合中分類・県内生産額 労働力投入係数'!W66</f>
        <v>0</v>
      </c>
    </row>
    <row r="70" spans="1:46" s="81" customFormat="1">
      <c r="A70" s="412" t="s">
        <v>428</v>
      </c>
      <c r="B70" s="137" t="s">
        <v>167</v>
      </c>
      <c r="C70" s="412" t="s">
        <v>432</v>
      </c>
      <c r="D70" s="137" t="s">
        <v>643</v>
      </c>
      <c r="E70" s="418" t="s">
        <v>332</v>
      </c>
      <c r="F70" s="102" t="s">
        <v>49</v>
      </c>
      <c r="G70" s="266">
        <f>'波及効果（総括表）'!$K69*'5-3 雇用表 統合中分類・県内生産額 労働力投入係数'!P67</f>
        <v>0</v>
      </c>
      <c r="H70" s="266">
        <f>'波及効果（総括表）'!$K69*'5-3 雇用表 統合中分類・県内生産額 労働力投入係数'!Q67</f>
        <v>0</v>
      </c>
      <c r="I70" s="266">
        <f>'波及効果（総括表）'!$K69*'5-3 雇用表 統合中分類・県内生産額 労働力投入係数'!R67</f>
        <v>0</v>
      </c>
      <c r="J70" s="266">
        <f>'波及効果（総括表）'!$K69*'5-3 雇用表 統合中分類・県内生産額 労働力投入係数'!S67</f>
        <v>0</v>
      </c>
      <c r="K70" s="266">
        <f>'波及効果（総括表）'!$K69*'5-3 雇用表 統合中分類・県内生産額 労働力投入係数'!T67</f>
        <v>0</v>
      </c>
      <c r="L70" s="266">
        <f>'波及効果（総括表）'!$K69*'5-3 雇用表 統合中分類・県内生産額 労働力投入係数'!U67</f>
        <v>0</v>
      </c>
      <c r="M70" s="266">
        <f>'波及効果（総括表）'!$K69*'5-3 雇用表 統合中分類・県内生産額 労働力投入係数'!V67</f>
        <v>0</v>
      </c>
      <c r="N70" s="266">
        <f>'波及効果（総括表）'!$K69*'5-3 雇用表 統合中分類・県内生産額 労働力投入係数'!W67</f>
        <v>0</v>
      </c>
      <c r="O70" s="266">
        <f>'波及効果（総括表）'!$O69*'5-3 雇用表 統合中分類・県内生産額 労働力投入係数'!P67</f>
        <v>0</v>
      </c>
      <c r="P70" s="266">
        <f>'波及効果（総括表）'!$O69*'5-3 雇用表 統合中分類・県内生産額 労働力投入係数'!Q67</f>
        <v>0</v>
      </c>
      <c r="Q70" s="266">
        <f>'波及効果（総括表）'!$O69*'5-3 雇用表 統合中分類・県内生産額 労働力投入係数'!R67</f>
        <v>0</v>
      </c>
      <c r="R70" s="266">
        <f>'波及効果（総括表）'!$O69*'5-3 雇用表 統合中分類・県内生産額 労働力投入係数'!S67</f>
        <v>0</v>
      </c>
      <c r="S70" s="266">
        <f>'波及効果（総括表）'!$O69*'5-3 雇用表 統合中分類・県内生産額 労働力投入係数'!T67</f>
        <v>0</v>
      </c>
      <c r="T70" s="266">
        <f>'波及効果（総括表）'!$O69*'5-3 雇用表 統合中分類・県内生産額 労働力投入係数'!U67</f>
        <v>0</v>
      </c>
      <c r="U70" s="266">
        <f>'波及効果（総括表）'!$O69*'5-3 雇用表 統合中分類・県内生産額 労働力投入係数'!V67</f>
        <v>0</v>
      </c>
      <c r="V70" s="266">
        <f>'波及効果（総括表）'!$O69*'5-3 雇用表 統合中分類・県内生産額 労働力投入係数'!W67</f>
        <v>0</v>
      </c>
      <c r="W70" s="266">
        <f>'波及効果（総括表）'!$S69*'5-3 雇用表 統合中分類・県内生産額 労働力投入係数'!P67</f>
        <v>0</v>
      </c>
      <c r="X70" s="266">
        <f>'波及効果（総括表）'!$S69*'5-3 雇用表 統合中分類・県内生産額 労働力投入係数'!Q67</f>
        <v>0</v>
      </c>
      <c r="Y70" s="266">
        <f>'波及効果（総括表）'!$S69*'5-3 雇用表 統合中分類・県内生産額 労働力投入係数'!R67</f>
        <v>0</v>
      </c>
      <c r="Z70" s="266">
        <f>'波及効果（総括表）'!$S69*'5-3 雇用表 統合中分類・県内生産額 労働力投入係数'!S67</f>
        <v>0</v>
      </c>
      <c r="AA70" s="266">
        <f>'波及効果（総括表）'!$S69*'5-3 雇用表 統合中分類・県内生産額 労働力投入係数'!T67</f>
        <v>0</v>
      </c>
      <c r="AB70" s="266">
        <f>'波及効果（総括表）'!$S69*'5-3 雇用表 統合中分類・県内生産額 労働力投入係数'!U67</f>
        <v>0</v>
      </c>
      <c r="AC70" s="266">
        <f>'波及効果（総括表）'!$S69*'5-3 雇用表 統合中分類・県内生産額 労働力投入係数'!V67</f>
        <v>0</v>
      </c>
      <c r="AD70" s="266">
        <f>'波及効果（総括表）'!$S69*'5-3 雇用表 統合中分類・県内生産額 労働力投入係数'!W67</f>
        <v>0</v>
      </c>
      <c r="AE70" s="266">
        <f>'波及効果（総括表）'!$AA69*'5-3 雇用表 統合中分類・県内生産額 労働力投入係数'!P67</f>
        <v>0</v>
      </c>
      <c r="AF70" s="266">
        <f>'波及効果（総括表）'!$AA69*'5-3 雇用表 統合中分類・県内生産額 労働力投入係数'!Q67</f>
        <v>0</v>
      </c>
      <c r="AG70" s="266">
        <f>'波及効果（総括表）'!$AA69*'5-3 雇用表 統合中分類・県内生産額 労働力投入係数'!R67</f>
        <v>0</v>
      </c>
      <c r="AH70" s="266">
        <f>'波及効果（総括表）'!$AA69*'5-3 雇用表 統合中分類・県内生産額 労働力投入係数'!S67</f>
        <v>0</v>
      </c>
      <c r="AI70" s="266">
        <f>'波及効果（総括表）'!$AA69*'5-3 雇用表 統合中分類・県内生産額 労働力投入係数'!T67</f>
        <v>0</v>
      </c>
      <c r="AJ70" s="266">
        <f>'波及効果（総括表）'!$AA69*'5-3 雇用表 統合中分類・県内生産額 労働力投入係数'!U67</f>
        <v>0</v>
      </c>
      <c r="AK70" s="266">
        <f>'波及効果（総括表）'!$AA69*'5-3 雇用表 統合中分類・県内生産額 労働力投入係数'!V67</f>
        <v>0</v>
      </c>
      <c r="AL70" s="266">
        <f>'波及効果（総括表）'!$AA69*'5-3 雇用表 統合中分類・県内生産額 労働力投入係数'!W67</f>
        <v>0</v>
      </c>
      <c r="AM70" s="266">
        <f>'波及効果（総括表）'!$AE69*'5-3 雇用表 統合中分類・県内生産額 労働力投入係数'!P67</f>
        <v>0</v>
      </c>
      <c r="AN70" s="266">
        <f>'波及効果（総括表）'!$AE69*'5-3 雇用表 統合中分類・県内生産額 労働力投入係数'!Q67</f>
        <v>0</v>
      </c>
      <c r="AO70" s="266">
        <f>'波及効果（総括表）'!$AE69*'5-3 雇用表 統合中分類・県内生産額 労働力投入係数'!R67</f>
        <v>0</v>
      </c>
      <c r="AP70" s="266">
        <f>'波及効果（総括表）'!$AE69*'5-3 雇用表 統合中分類・県内生産額 労働力投入係数'!S67</f>
        <v>0</v>
      </c>
      <c r="AQ70" s="266">
        <f>'波及効果（総括表）'!$AE69*'5-3 雇用表 統合中分類・県内生産額 労働力投入係数'!T67</f>
        <v>0</v>
      </c>
      <c r="AR70" s="266">
        <f>'波及効果（総括表）'!$AE69*'5-3 雇用表 統合中分類・県内生産額 労働力投入係数'!U67</f>
        <v>0</v>
      </c>
      <c r="AS70" s="266">
        <f>'波及効果（総括表）'!$AE69*'5-3 雇用表 統合中分類・県内生産額 労働力投入係数'!V67</f>
        <v>0</v>
      </c>
      <c r="AT70" s="266">
        <f>'波及効果（総括表）'!$AE69*'5-3 雇用表 統合中分類・県内生産額 労働力投入係数'!W67</f>
        <v>0</v>
      </c>
    </row>
    <row r="71" spans="1:46" s="81" customFormat="1">
      <c r="A71" s="412" t="s">
        <v>447</v>
      </c>
      <c r="B71" s="137" t="s">
        <v>180</v>
      </c>
      <c r="C71" s="412" t="s">
        <v>448</v>
      </c>
      <c r="D71" s="137" t="s">
        <v>180</v>
      </c>
      <c r="E71" s="418" t="s">
        <v>333</v>
      </c>
      <c r="F71" s="102" t="s">
        <v>50</v>
      </c>
      <c r="G71" s="266">
        <f>'波及効果（総括表）'!$K70*'5-3 雇用表 統合中分類・県内生産額 労働力投入係数'!P68</f>
        <v>0</v>
      </c>
      <c r="H71" s="266">
        <f>'波及効果（総括表）'!$K70*'5-3 雇用表 統合中分類・県内生産額 労働力投入係数'!Q68</f>
        <v>0</v>
      </c>
      <c r="I71" s="266">
        <f>'波及効果（総括表）'!$K70*'5-3 雇用表 統合中分類・県内生産額 労働力投入係数'!R68</f>
        <v>0</v>
      </c>
      <c r="J71" s="266">
        <f>'波及効果（総括表）'!$K70*'5-3 雇用表 統合中分類・県内生産額 労働力投入係数'!S68</f>
        <v>0</v>
      </c>
      <c r="K71" s="266">
        <f>'波及効果（総括表）'!$K70*'5-3 雇用表 統合中分類・県内生産額 労働力投入係数'!T68</f>
        <v>0</v>
      </c>
      <c r="L71" s="266">
        <f>'波及効果（総括表）'!$K70*'5-3 雇用表 統合中分類・県内生産額 労働力投入係数'!U68</f>
        <v>0</v>
      </c>
      <c r="M71" s="266">
        <f>'波及効果（総括表）'!$K70*'5-3 雇用表 統合中分類・県内生産額 労働力投入係数'!V68</f>
        <v>0</v>
      </c>
      <c r="N71" s="266">
        <f>'波及効果（総括表）'!$K70*'5-3 雇用表 統合中分類・県内生産額 労働力投入係数'!W68</f>
        <v>0</v>
      </c>
      <c r="O71" s="266">
        <f>'波及効果（総括表）'!$O70*'5-3 雇用表 統合中分類・県内生産額 労働力投入係数'!P68</f>
        <v>0</v>
      </c>
      <c r="P71" s="266">
        <f>'波及効果（総括表）'!$O70*'5-3 雇用表 統合中分類・県内生産額 労働力投入係数'!Q68</f>
        <v>0</v>
      </c>
      <c r="Q71" s="266">
        <f>'波及効果（総括表）'!$O70*'5-3 雇用表 統合中分類・県内生産額 労働力投入係数'!R68</f>
        <v>0</v>
      </c>
      <c r="R71" s="266">
        <f>'波及効果（総括表）'!$O70*'5-3 雇用表 統合中分類・県内生産額 労働力投入係数'!S68</f>
        <v>0</v>
      </c>
      <c r="S71" s="266">
        <f>'波及効果（総括表）'!$O70*'5-3 雇用表 統合中分類・県内生産額 労働力投入係数'!T68</f>
        <v>0</v>
      </c>
      <c r="T71" s="266">
        <f>'波及効果（総括表）'!$O70*'5-3 雇用表 統合中分類・県内生産額 労働力投入係数'!U68</f>
        <v>0</v>
      </c>
      <c r="U71" s="266">
        <f>'波及効果（総括表）'!$O70*'5-3 雇用表 統合中分類・県内生産額 労働力投入係数'!V68</f>
        <v>0</v>
      </c>
      <c r="V71" s="266">
        <f>'波及効果（総括表）'!$O70*'5-3 雇用表 統合中分類・県内生産額 労働力投入係数'!W68</f>
        <v>0</v>
      </c>
      <c r="W71" s="266">
        <f>'波及効果（総括表）'!$S70*'5-3 雇用表 統合中分類・県内生産額 労働力投入係数'!P68</f>
        <v>0</v>
      </c>
      <c r="X71" s="266">
        <f>'波及効果（総括表）'!$S70*'5-3 雇用表 統合中分類・県内生産額 労働力投入係数'!Q68</f>
        <v>0</v>
      </c>
      <c r="Y71" s="266">
        <f>'波及効果（総括表）'!$S70*'5-3 雇用表 統合中分類・県内生産額 労働力投入係数'!R68</f>
        <v>0</v>
      </c>
      <c r="Z71" s="266">
        <f>'波及効果（総括表）'!$S70*'5-3 雇用表 統合中分類・県内生産額 労働力投入係数'!S68</f>
        <v>0</v>
      </c>
      <c r="AA71" s="266">
        <f>'波及効果（総括表）'!$S70*'5-3 雇用表 統合中分類・県内生産額 労働力投入係数'!T68</f>
        <v>0</v>
      </c>
      <c r="AB71" s="266">
        <f>'波及効果（総括表）'!$S70*'5-3 雇用表 統合中分類・県内生産額 労働力投入係数'!U68</f>
        <v>0</v>
      </c>
      <c r="AC71" s="266">
        <f>'波及効果（総括表）'!$S70*'5-3 雇用表 統合中分類・県内生産額 労働力投入係数'!V68</f>
        <v>0</v>
      </c>
      <c r="AD71" s="266">
        <f>'波及効果（総括表）'!$S70*'5-3 雇用表 統合中分類・県内生産額 労働力投入係数'!W68</f>
        <v>0</v>
      </c>
      <c r="AE71" s="266">
        <f>'波及効果（総括表）'!$AA70*'5-3 雇用表 統合中分類・県内生産額 労働力投入係数'!P68</f>
        <v>0</v>
      </c>
      <c r="AF71" s="266">
        <f>'波及効果（総括表）'!$AA70*'5-3 雇用表 統合中分類・県内生産額 労働力投入係数'!Q68</f>
        <v>0</v>
      </c>
      <c r="AG71" s="266">
        <f>'波及効果（総括表）'!$AA70*'5-3 雇用表 統合中分類・県内生産額 労働力投入係数'!R68</f>
        <v>0</v>
      </c>
      <c r="AH71" s="266">
        <f>'波及効果（総括表）'!$AA70*'5-3 雇用表 統合中分類・県内生産額 労働力投入係数'!S68</f>
        <v>0</v>
      </c>
      <c r="AI71" s="266">
        <f>'波及効果（総括表）'!$AA70*'5-3 雇用表 統合中分類・県内生産額 労働力投入係数'!T68</f>
        <v>0</v>
      </c>
      <c r="AJ71" s="266">
        <f>'波及効果（総括表）'!$AA70*'5-3 雇用表 統合中分類・県内生産額 労働力投入係数'!U68</f>
        <v>0</v>
      </c>
      <c r="AK71" s="266">
        <f>'波及効果（総括表）'!$AA70*'5-3 雇用表 統合中分類・県内生産額 労働力投入係数'!V68</f>
        <v>0</v>
      </c>
      <c r="AL71" s="266">
        <f>'波及効果（総括表）'!$AA70*'5-3 雇用表 統合中分類・県内生産額 労働力投入係数'!W68</f>
        <v>0</v>
      </c>
      <c r="AM71" s="266">
        <f>'波及効果（総括表）'!$AE70*'5-3 雇用表 統合中分類・県内生産額 労働力投入係数'!P68</f>
        <v>0</v>
      </c>
      <c r="AN71" s="266">
        <f>'波及効果（総括表）'!$AE70*'5-3 雇用表 統合中分類・県内生産額 労働力投入係数'!Q68</f>
        <v>0</v>
      </c>
      <c r="AO71" s="266">
        <f>'波及効果（総括表）'!$AE70*'5-3 雇用表 統合中分類・県内生産額 労働力投入係数'!R68</f>
        <v>0</v>
      </c>
      <c r="AP71" s="266">
        <f>'波及効果（総括表）'!$AE70*'5-3 雇用表 統合中分類・県内生産額 労働力投入係数'!S68</f>
        <v>0</v>
      </c>
      <c r="AQ71" s="266">
        <f>'波及効果（総括表）'!$AE70*'5-3 雇用表 統合中分類・県内生産額 労働力投入係数'!T68</f>
        <v>0</v>
      </c>
      <c r="AR71" s="266">
        <f>'波及効果（総括表）'!$AE70*'5-3 雇用表 統合中分類・県内生産額 労働力投入係数'!U68</f>
        <v>0</v>
      </c>
      <c r="AS71" s="266">
        <f>'波及効果（総括表）'!$AE70*'5-3 雇用表 統合中分類・県内生産額 労働力投入係数'!V68</f>
        <v>0</v>
      </c>
      <c r="AT71" s="266">
        <f>'波及効果（総括表）'!$AE70*'5-3 雇用表 統合中分類・県内生産額 労働力投入係数'!W68</f>
        <v>0</v>
      </c>
    </row>
    <row r="72" spans="1:46" s="81" customFormat="1">
      <c r="A72" s="412" t="s">
        <v>447</v>
      </c>
      <c r="B72" s="137" t="s">
        <v>180</v>
      </c>
      <c r="C72" s="412" t="s">
        <v>448</v>
      </c>
      <c r="D72" s="137" t="s">
        <v>180</v>
      </c>
      <c r="E72" s="418" t="s">
        <v>334</v>
      </c>
      <c r="F72" s="102" t="s">
        <v>51</v>
      </c>
      <c r="G72" s="266">
        <f>'波及効果（総括表）'!$K71*'5-3 雇用表 統合中分類・県内生産額 労働力投入係数'!P69</f>
        <v>0</v>
      </c>
      <c r="H72" s="266">
        <f>'波及効果（総括表）'!$K71*'5-3 雇用表 統合中分類・県内生産額 労働力投入係数'!Q69</f>
        <v>0</v>
      </c>
      <c r="I72" s="266">
        <f>'波及効果（総括表）'!$K71*'5-3 雇用表 統合中分類・県内生産額 労働力投入係数'!R69</f>
        <v>0</v>
      </c>
      <c r="J72" s="266">
        <f>'波及効果（総括表）'!$K71*'5-3 雇用表 統合中分類・県内生産額 労働力投入係数'!S69</f>
        <v>0</v>
      </c>
      <c r="K72" s="266">
        <f>'波及効果（総括表）'!$K71*'5-3 雇用表 統合中分類・県内生産額 労働力投入係数'!T69</f>
        <v>0</v>
      </c>
      <c r="L72" s="266">
        <f>'波及効果（総括表）'!$K71*'5-3 雇用表 統合中分類・県内生産額 労働力投入係数'!U69</f>
        <v>0</v>
      </c>
      <c r="M72" s="266">
        <f>'波及効果（総括表）'!$K71*'5-3 雇用表 統合中分類・県内生産額 労働力投入係数'!V69</f>
        <v>0</v>
      </c>
      <c r="N72" s="266">
        <f>'波及効果（総括表）'!$K71*'5-3 雇用表 統合中分類・県内生産額 労働力投入係数'!W69</f>
        <v>0</v>
      </c>
      <c r="O72" s="266">
        <f>'波及効果（総括表）'!$O71*'5-3 雇用表 統合中分類・県内生産額 労働力投入係数'!P69</f>
        <v>0</v>
      </c>
      <c r="P72" s="266">
        <f>'波及効果（総括表）'!$O71*'5-3 雇用表 統合中分類・県内生産額 労働力投入係数'!Q69</f>
        <v>0</v>
      </c>
      <c r="Q72" s="266">
        <f>'波及効果（総括表）'!$O71*'5-3 雇用表 統合中分類・県内生産額 労働力投入係数'!R69</f>
        <v>0</v>
      </c>
      <c r="R72" s="266">
        <f>'波及効果（総括表）'!$O71*'5-3 雇用表 統合中分類・県内生産額 労働力投入係数'!S69</f>
        <v>0</v>
      </c>
      <c r="S72" s="266">
        <f>'波及効果（総括表）'!$O71*'5-3 雇用表 統合中分類・県内生産額 労働力投入係数'!T69</f>
        <v>0</v>
      </c>
      <c r="T72" s="266">
        <f>'波及効果（総括表）'!$O71*'5-3 雇用表 統合中分類・県内生産額 労働力投入係数'!U69</f>
        <v>0</v>
      </c>
      <c r="U72" s="266">
        <f>'波及効果（総括表）'!$O71*'5-3 雇用表 統合中分類・県内生産額 労働力投入係数'!V69</f>
        <v>0</v>
      </c>
      <c r="V72" s="266">
        <f>'波及効果（総括表）'!$O71*'5-3 雇用表 統合中分類・県内生産額 労働力投入係数'!W69</f>
        <v>0</v>
      </c>
      <c r="W72" s="266">
        <f>'波及効果（総括表）'!$S71*'5-3 雇用表 統合中分類・県内生産額 労働力投入係数'!P69</f>
        <v>0</v>
      </c>
      <c r="X72" s="266">
        <f>'波及効果（総括表）'!$S71*'5-3 雇用表 統合中分類・県内生産額 労働力投入係数'!Q69</f>
        <v>0</v>
      </c>
      <c r="Y72" s="266">
        <f>'波及効果（総括表）'!$S71*'5-3 雇用表 統合中分類・県内生産額 労働力投入係数'!R69</f>
        <v>0</v>
      </c>
      <c r="Z72" s="266">
        <f>'波及効果（総括表）'!$S71*'5-3 雇用表 統合中分類・県内生産額 労働力投入係数'!S69</f>
        <v>0</v>
      </c>
      <c r="AA72" s="266">
        <f>'波及効果（総括表）'!$S71*'5-3 雇用表 統合中分類・県内生産額 労働力投入係数'!T69</f>
        <v>0</v>
      </c>
      <c r="AB72" s="266">
        <f>'波及効果（総括表）'!$S71*'5-3 雇用表 統合中分類・県内生産額 労働力投入係数'!U69</f>
        <v>0</v>
      </c>
      <c r="AC72" s="266">
        <f>'波及効果（総括表）'!$S71*'5-3 雇用表 統合中分類・県内生産額 労働力投入係数'!V69</f>
        <v>0</v>
      </c>
      <c r="AD72" s="266">
        <f>'波及効果（総括表）'!$S71*'5-3 雇用表 統合中分類・県内生産額 労働力投入係数'!W69</f>
        <v>0</v>
      </c>
      <c r="AE72" s="266">
        <f>'波及効果（総括表）'!$AA71*'5-3 雇用表 統合中分類・県内生産額 労働力投入係数'!P69</f>
        <v>0</v>
      </c>
      <c r="AF72" s="266">
        <f>'波及効果（総括表）'!$AA71*'5-3 雇用表 統合中分類・県内生産額 労働力投入係数'!Q69</f>
        <v>0</v>
      </c>
      <c r="AG72" s="266">
        <f>'波及効果（総括表）'!$AA71*'5-3 雇用表 統合中分類・県内生産額 労働力投入係数'!R69</f>
        <v>0</v>
      </c>
      <c r="AH72" s="266">
        <f>'波及効果（総括表）'!$AA71*'5-3 雇用表 統合中分類・県内生産額 労働力投入係数'!S69</f>
        <v>0</v>
      </c>
      <c r="AI72" s="266">
        <f>'波及効果（総括表）'!$AA71*'5-3 雇用表 統合中分類・県内生産額 労働力投入係数'!T69</f>
        <v>0</v>
      </c>
      <c r="AJ72" s="266">
        <f>'波及効果（総括表）'!$AA71*'5-3 雇用表 統合中分類・県内生産額 労働力投入係数'!U69</f>
        <v>0</v>
      </c>
      <c r="AK72" s="266">
        <f>'波及効果（総括表）'!$AA71*'5-3 雇用表 統合中分類・県内生産額 労働力投入係数'!V69</f>
        <v>0</v>
      </c>
      <c r="AL72" s="266">
        <f>'波及効果（総括表）'!$AA71*'5-3 雇用表 統合中分類・県内生産額 労働力投入係数'!W69</f>
        <v>0</v>
      </c>
      <c r="AM72" s="266">
        <f>'波及効果（総括表）'!$AE71*'5-3 雇用表 統合中分類・県内生産額 労働力投入係数'!P69</f>
        <v>0</v>
      </c>
      <c r="AN72" s="266">
        <f>'波及効果（総括表）'!$AE71*'5-3 雇用表 統合中分類・県内生産額 労働力投入係数'!Q69</f>
        <v>0</v>
      </c>
      <c r="AO72" s="266">
        <f>'波及効果（総括表）'!$AE71*'5-3 雇用表 統合中分類・県内生産額 労働力投入係数'!R69</f>
        <v>0</v>
      </c>
      <c r="AP72" s="266">
        <f>'波及効果（総括表）'!$AE71*'5-3 雇用表 統合中分類・県内生産額 労働力投入係数'!S69</f>
        <v>0</v>
      </c>
      <c r="AQ72" s="266">
        <f>'波及効果（総括表）'!$AE71*'5-3 雇用表 統合中分類・県内生産額 労働力投入係数'!T69</f>
        <v>0</v>
      </c>
      <c r="AR72" s="266">
        <f>'波及効果（総括表）'!$AE71*'5-3 雇用表 統合中分類・県内生産額 労働力投入係数'!U69</f>
        <v>0</v>
      </c>
      <c r="AS72" s="266">
        <f>'波及効果（総括表）'!$AE71*'5-3 雇用表 統合中分類・県内生産額 労働力投入係数'!V69</f>
        <v>0</v>
      </c>
      <c r="AT72" s="266">
        <f>'波及効果（総括表）'!$AE71*'5-3 雇用表 統合中分類・県内生産額 労働力投入係数'!W69</f>
        <v>0</v>
      </c>
    </row>
    <row r="73" spans="1:46" s="81" customFormat="1">
      <c r="A73" s="412" t="s">
        <v>447</v>
      </c>
      <c r="B73" s="137" t="s">
        <v>180</v>
      </c>
      <c r="C73" s="412" t="s">
        <v>448</v>
      </c>
      <c r="D73" s="137" t="s">
        <v>180</v>
      </c>
      <c r="E73" s="418" t="s">
        <v>335</v>
      </c>
      <c r="F73" s="102" t="s">
        <v>52</v>
      </c>
      <c r="G73" s="266">
        <f>'波及効果（総括表）'!$K72*'5-3 雇用表 統合中分類・県内生産額 労働力投入係数'!P70</f>
        <v>0</v>
      </c>
      <c r="H73" s="266">
        <f>'波及効果（総括表）'!$K72*'5-3 雇用表 統合中分類・県内生産額 労働力投入係数'!Q70</f>
        <v>0</v>
      </c>
      <c r="I73" s="266">
        <f>'波及効果（総括表）'!$K72*'5-3 雇用表 統合中分類・県内生産額 労働力投入係数'!R70</f>
        <v>0</v>
      </c>
      <c r="J73" s="266">
        <f>'波及効果（総括表）'!$K72*'5-3 雇用表 統合中分類・県内生産額 労働力投入係数'!S70</f>
        <v>0</v>
      </c>
      <c r="K73" s="266">
        <f>'波及効果（総括表）'!$K72*'5-3 雇用表 統合中分類・県内生産額 労働力投入係数'!T70</f>
        <v>0</v>
      </c>
      <c r="L73" s="266">
        <f>'波及効果（総括表）'!$K72*'5-3 雇用表 統合中分類・県内生産額 労働力投入係数'!U70</f>
        <v>0</v>
      </c>
      <c r="M73" s="266">
        <f>'波及効果（総括表）'!$K72*'5-3 雇用表 統合中分類・県内生産額 労働力投入係数'!V70</f>
        <v>0</v>
      </c>
      <c r="N73" s="266">
        <f>'波及効果（総括表）'!$K72*'5-3 雇用表 統合中分類・県内生産額 労働力投入係数'!W70</f>
        <v>0</v>
      </c>
      <c r="O73" s="266">
        <f>'波及効果（総括表）'!$O72*'5-3 雇用表 統合中分類・県内生産額 労働力投入係数'!P70</f>
        <v>0</v>
      </c>
      <c r="P73" s="266">
        <f>'波及効果（総括表）'!$O72*'5-3 雇用表 統合中分類・県内生産額 労働力投入係数'!Q70</f>
        <v>0</v>
      </c>
      <c r="Q73" s="266">
        <f>'波及効果（総括表）'!$O72*'5-3 雇用表 統合中分類・県内生産額 労働力投入係数'!R70</f>
        <v>0</v>
      </c>
      <c r="R73" s="266">
        <f>'波及効果（総括表）'!$O72*'5-3 雇用表 統合中分類・県内生産額 労働力投入係数'!S70</f>
        <v>0</v>
      </c>
      <c r="S73" s="266">
        <f>'波及効果（総括表）'!$O72*'5-3 雇用表 統合中分類・県内生産額 労働力投入係数'!T70</f>
        <v>0</v>
      </c>
      <c r="T73" s="266">
        <f>'波及効果（総括表）'!$O72*'5-3 雇用表 統合中分類・県内生産額 労働力投入係数'!U70</f>
        <v>0</v>
      </c>
      <c r="U73" s="266">
        <f>'波及効果（総括表）'!$O72*'5-3 雇用表 統合中分類・県内生産額 労働力投入係数'!V70</f>
        <v>0</v>
      </c>
      <c r="V73" s="266">
        <f>'波及効果（総括表）'!$O72*'5-3 雇用表 統合中分類・県内生産額 労働力投入係数'!W70</f>
        <v>0</v>
      </c>
      <c r="W73" s="266">
        <f>'波及効果（総括表）'!$S72*'5-3 雇用表 統合中分類・県内生産額 労働力投入係数'!P70</f>
        <v>0</v>
      </c>
      <c r="X73" s="266">
        <f>'波及効果（総括表）'!$S72*'5-3 雇用表 統合中分類・県内生産額 労働力投入係数'!Q70</f>
        <v>0</v>
      </c>
      <c r="Y73" s="266">
        <f>'波及効果（総括表）'!$S72*'5-3 雇用表 統合中分類・県内生産額 労働力投入係数'!R70</f>
        <v>0</v>
      </c>
      <c r="Z73" s="266">
        <f>'波及効果（総括表）'!$S72*'5-3 雇用表 統合中分類・県内生産額 労働力投入係数'!S70</f>
        <v>0</v>
      </c>
      <c r="AA73" s="266">
        <f>'波及効果（総括表）'!$S72*'5-3 雇用表 統合中分類・県内生産額 労働力投入係数'!T70</f>
        <v>0</v>
      </c>
      <c r="AB73" s="266">
        <f>'波及効果（総括表）'!$S72*'5-3 雇用表 統合中分類・県内生産額 労働力投入係数'!U70</f>
        <v>0</v>
      </c>
      <c r="AC73" s="266">
        <f>'波及効果（総括表）'!$S72*'5-3 雇用表 統合中分類・県内生産額 労働力投入係数'!V70</f>
        <v>0</v>
      </c>
      <c r="AD73" s="266">
        <f>'波及効果（総括表）'!$S72*'5-3 雇用表 統合中分類・県内生産額 労働力投入係数'!W70</f>
        <v>0</v>
      </c>
      <c r="AE73" s="266">
        <f>'波及効果（総括表）'!$AA72*'5-3 雇用表 統合中分類・県内生産額 労働力投入係数'!P70</f>
        <v>0</v>
      </c>
      <c r="AF73" s="266">
        <f>'波及効果（総括表）'!$AA72*'5-3 雇用表 統合中分類・県内生産額 労働力投入係数'!Q70</f>
        <v>0</v>
      </c>
      <c r="AG73" s="266">
        <f>'波及効果（総括表）'!$AA72*'5-3 雇用表 統合中分類・県内生産額 労働力投入係数'!R70</f>
        <v>0</v>
      </c>
      <c r="AH73" s="266">
        <f>'波及効果（総括表）'!$AA72*'5-3 雇用表 統合中分類・県内生産額 労働力投入係数'!S70</f>
        <v>0</v>
      </c>
      <c r="AI73" s="266">
        <f>'波及効果（総括表）'!$AA72*'5-3 雇用表 統合中分類・県内生産額 労働力投入係数'!T70</f>
        <v>0</v>
      </c>
      <c r="AJ73" s="266">
        <f>'波及効果（総括表）'!$AA72*'5-3 雇用表 統合中分類・県内生産額 労働力投入係数'!U70</f>
        <v>0</v>
      </c>
      <c r="AK73" s="266">
        <f>'波及効果（総括表）'!$AA72*'5-3 雇用表 統合中分類・県内生産額 労働力投入係数'!V70</f>
        <v>0</v>
      </c>
      <c r="AL73" s="266">
        <f>'波及効果（総括表）'!$AA72*'5-3 雇用表 統合中分類・県内生産額 労働力投入係数'!W70</f>
        <v>0</v>
      </c>
      <c r="AM73" s="266">
        <f>'波及効果（総括表）'!$AE72*'5-3 雇用表 統合中分類・県内生産額 労働力投入係数'!P70</f>
        <v>0</v>
      </c>
      <c r="AN73" s="266">
        <f>'波及効果（総括表）'!$AE72*'5-3 雇用表 統合中分類・県内生産額 労働力投入係数'!Q70</f>
        <v>0</v>
      </c>
      <c r="AO73" s="266">
        <f>'波及効果（総括表）'!$AE72*'5-3 雇用表 統合中分類・県内生産額 労働力投入係数'!R70</f>
        <v>0</v>
      </c>
      <c r="AP73" s="266">
        <f>'波及効果（総括表）'!$AE72*'5-3 雇用表 統合中分類・県内生産額 労働力投入係数'!S70</f>
        <v>0</v>
      </c>
      <c r="AQ73" s="266">
        <f>'波及効果（総括表）'!$AE72*'5-3 雇用表 統合中分類・県内生産額 労働力投入係数'!T70</f>
        <v>0</v>
      </c>
      <c r="AR73" s="266">
        <f>'波及効果（総括表）'!$AE72*'5-3 雇用表 統合中分類・県内生産額 労働力投入係数'!U70</f>
        <v>0</v>
      </c>
      <c r="AS73" s="266">
        <f>'波及効果（総括表）'!$AE72*'5-3 雇用表 統合中分類・県内生産額 労働力投入係数'!V70</f>
        <v>0</v>
      </c>
      <c r="AT73" s="266">
        <f>'波及効果（総括表）'!$AE72*'5-3 雇用表 統合中分類・県内生産額 労働力投入係数'!W70</f>
        <v>0</v>
      </c>
    </row>
    <row r="74" spans="1:46" s="81" customFormat="1">
      <c r="A74" s="414" t="s">
        <v>447</v>
      </c>
      <c r="B74" s="373" t="s">
        <v>180</v>
      </c>
      <c r="C74" s="414" t="s">
        <v>448</v>
      </c>
      <c r="D74" s="373" t="s">
        <v>180</v>
      </c>
      <c r="E74" s="417" t="s">
        <v>336</v>
      </c>
      <c r="F74" s="374" t="s">
        <v>53</v>
      </c>
      <c r="G74" s="267">
        <f>'波及効果（総括表）'!$K73*'5-3 雇用表 統合中分類・県内生産額 労働力投入係数'!P71</f>
        <v>0</v>
      </c>
      <c r="H74" s="267">
        <f>'波及効果（総括表）'!$K73*'5-3 雇用表 統合中分類・県内生産額 労働力投入係数'!Q71</f>
        <v>0</v>
      </c>
      <c r="I74" s="267">
        <f>'波及効果（総括表）'!$K73*'5-3 雇用表 統合中分類・県内生産額 労働力投入係数'!R71</f>
        <v>0</v>
      </c>
      <c r="J74" s="267">
        <f>'波及効果（総括表）'!$K73*'5-3 雇用表 統合中分類・県内生産額 労働力投入係数'!S71</f>
        <v>0</v>
      </c>
      <c r="K74" s="267">
        <f>'波及効果（総括表）'!$K73*'5-3 雇用表 統合中分類・県内生産額 労働力投入係数'!T71</f>
        <v>0</v>
      </c>
      <c r="L74" s="267">
        <f>'波及効果（総括表）'!$K73*'5-3 雇用表 統合中分類・県内生産額 労働力投入係数'!U71</f>
        <v>0</v>
      </c>
      <c r="M74" s="267">
        <f>'波及効果（総括表）'!$K73*'5-3 雇用表 統合中分類・県内生産額 労働力投入係数'!V71</f>
        <v>0</v>
      </c>
      <c r="N74" s="267">
        <f>'波及効果（総括表）'!$K73*'5-3 雇用表 統合中分類・県内生産額 労働力投入係数'!W71</f>
        <v>0</v>
      </c>
      <c r="O74" s="267">
        <f>'波及効果（総括表）'!$O73*'5-3 雇用表 統合中分類・県内生産額 労働力投入係数'!P71</f>
        <v>0</v>
      </c>
      <c r="P74" s="267">
        <f>'波及効果（総括表）'!$O73*'5-3 雇用表 統合中分類・県内生産額 労働力投入係数'!Q71</f>
        <v>0</v>
      </c>
      <c r="Q74" s="267">
        <f>'波及効果（総括表）'!$O73*'5-3 雇用表 統合中分類・県内生産額 労働力投入係数'!R71</f>
        <v>0</v>
      </c>
      <c r="R74" s="267">
        <f>'波及効果（総括表）'!$O73*'5-3 雇用表 統合中分類・県内生産額 労働力投入係数'!S71</f>
        <v>0</v>
      </c>
      <c r="S74" s="267">
        <f>'波及効果（総括表）'!$O73*'5-3 雇用表 統合中分類・県内生産額 労働力投入係数'!T71</f>
        <v>0</v>
      </c>
      <c r="T74" s="267">
        <f>'波及効果（総括表）'!$O73*'5-3 雇用表 統合中分類・県内生産額 労働力投入係数'!U71</f>
        <v>0</v>
      </c>
      <c r="U74" s="267">
        <f>'波及効果（総括表）'!$O73*'5-3 雇用表 統合中分類・県内生産額 労働力投入係数'!V71</f>
        <v>0</v>
      </c>
      <c r="V74" s="267">
        <f>'波及効果（総括表）'!$O73*'5-3 雇用表 統合中分類・県内生産額 労働力投入係数'!W71</f>
        <v>0</v>
      </c>
      <c r="W74" s="267">
        <f>'波及効果（総括表）'!$S73*'5-3 雇用表 統合中分類・県内生産額 労働力投入係数'!P71</f>
        <v>0</v>
      </c>
      <c r="X74" s="267">
        <f>'波及効果（総括表）'!$S73*'5-3 雇用表 統合中分類・県内生産額 労働力投入係数'!Q71</f>
        <v>0</v>
      </c>
      <c r="Y74" s="267">
        <f>'波及効果（総括表）'!$S73*'5-3 雇用表 統合中分類・県内生産額 労働力投入係数'!R71</f>
        <v>0</v>
      </c>
      <c r="Z74" s="267">
        <f>'波及効果（総括表）'!$S73*'5-3 雇用表 統合中分類・県内生産額 労働力投入係数'!S71</f>
        <v>0</v>
      </c>
      <c r="AA74" s="267">
        <f>'波及効果（総括表）'!$S73*'5-3 雇用表 統合中分類・県内生産額 労働力投入係数'!T71</f>
        <v>0</v>
      </c>
      <c r="AB74" s="267">
        <f>'波及効果（総括表）'!$S73*'5-3 雇用表 統合中分類・県内生産額 労働力投入係数'!U71</f>
        <v>0</v>
      </c>
      <c r="AC74" s="267">
        <f>'波及効果（総括表）'!$S73*'5-3 雇用表 統合中分類・県内生産額 労働力投入係数'!V71</f>
        <v>0</v>
      </c>
      <c r="AD74" s="267">
        <f>'波及効果（総括表）'!$S73*'5-3 雇用表 統合中分類・県内生産額 労働力投入係数'!W71</f>
        <v>0</v>
      </c>
      <c r="AE74" s="267">
        <f>'波及効果（総括表）'!$AA73*'5-3 雇用表 統合中分類・県内生産額 労働力投入係数'!P71</f>
        <v>0</v>
      </c>
      <c r="AF74" s="267">
        <f>'波及効果（総括表）'!$AA73*'5-3 雇用表 統合中分類・県内生産額 労働力投入係数'!Q71</f>
        <v>0</v>
      </c>
      <c r="AG74" s="267">
        <f>'波及効果（総括表）'!$AA73*'5-3 雇用表 統合中分類・県内生産額 労働力投入係数'!R71</f>
        <v>0</v>
      </c>
      <c r="AH74" s="267">
        <f>'波及効果（総括表）'!$AA73*'5-3 雇用表 統合中分類・県内生産額 労働力投入係数'!S71</f>
        <v>0</v>
      </c>
      <c r="AI74" s="267">
        <f>'波及効果（総括表）'!$AA73*'5-3 雇用表 統合中分類・県内生産額 労働力投入係数'!T71</f>
        <v>0</v>
      </c>
      <c r="AJ74" s="267">
        <f>'波及効果（総括表）'!$AA73*'5-3 雇用表 統合中分類・県内生産額 労働力投入係数'!U71</f>
        <v>0</v>
      </c>
      <c r="AK74" s="267">
        <f>'波及効果（総括表）'!$AA73*'5-3 雇用表 統合中分類・県内生産額 労働力投入係数'!V71</f>
        <v>0</v>
      </c>
      <c r="AL74" s="267">
        <f>'波及効果（総括表）'!$AA73*'5-3 雇用表 統合中分類・県内生産額 労働力投入係数'!W71</f>
        <v>0</v>
      </c>
      <c r="AM74" s="267">
        <f>'波及効果（総括表）'!$AE73*'5-3 雇用表 統合中分類・県内生産額 労働力投入係数'!P71</f>
        <v>0</v>
      </c>
      <c r="AN74" s="267">
        <f>'波及効果（総括表）'!$AE73*'5-3 雇用表 統合中分類・県内生産額 労働力投入係数'!Q71</f>
        <v>0</v>
      </c>
      <c r="AO74" s="267">
        <f>'波及効果（総括表）'!$AE73*'5-3 雇用表 統合中分類・県内生産額 労働力投入係数'!R71</f>
        <v>0</v>
      </c>
      <c r="AP74" s="267">
        <f>'波及効果（総括表）'!$AE73*'5-3 雇用表 統合中分類・県内生産額 労働力投入係数'!S71</f>
        <v>0</v>
      </c>
      <c r="AQ74" s="267">
        <f>'波及効果（総括表）'!$AE73*'5-3 雇用表 統合中分類・県内生産額 労働力投入係数'!T71</f>
        <v>0</v>
      </c>
      <c r="AR74" s="267">
        <f>'波及効果（総括表）'!$AE73*'5-3 雇用表 統合中分類・県内生産額 労働力投入係数'!U71</f>
        <v>0</v>
      </c>
      <c r="AS74" s="267">
        <f>'波及効果（総括表）'!$AE73*'5-3 雇用表 統合中分類・県内生産額 労働力投入係数'!V71</f>
        <v>0</v>
      </c>
      <c r="AT74" s="267">
        <f>'波及効果（総括表）'!$AE73*'5-3 雇用表 統合中分類・県内生産額 労働力投入係数'!W71</f>
        <v>0</v>
      </c>
    </row>
    <row r="75" spans="1:46" s="81" customFormat="1">
      <c r="A75" s="412" t="s">
        <v>449</v>
      </c>
      <c r="B75" s="137" t="s">
        <v>450</v>
      </c>
      <c r="C75" s="412" t="s">
        <v>451</v>
      </c>
      <c r="D75" s="137" t="s">
        <v>182</v>
      </c>
      <c r="E75" s="418" t="s">
        <v>337</v>
      </c>
      <c r="F75" s="102" t="s">
        <v>54</v>
      </c>
      <c r="G75" s="266">
        <f>'波及効果（総括表）'!$K74*'5-3 雇用表 統合中分類・県内生産額 労働力投入係数'!P72</f>
        <v>0</v>
      </c>
      <c r="H75" s="266">
        <f>'波及効果（総括表）'!$K74*'5-3 雇用表 統合中分類・県内生産額 労働力投入係数'!Q72</f>
        <v>0</v>
      </c>
      <c r="I75" s="266">
        <f>'波及効果（総括表）'!$K74*'5-3 雇用表 統合中分類・県内生産額 労働力投入係数'!R72</f>
        <v>0</v>
      </c>
      <c r="J75" s="266">
        <f>'波及効果（総括表）'!$K74*'5-3 雇用表 統合中分類・県内生産額 労働力投入係数'!S72</f>
        <v>0</v>
      </c>
      <c r="K75" s="266">
        <f>'波及効果（総括表）'!$K74*'5-3 雇用表 統合中分類・県内生産額 労働力投入係数'!T72</f>
        <v>0</v>
      </c>
      <c r="L75" s="266">
        <f>'波及効果（総括表）'!$K74*'5-3 雇用表 統合中分類・県内生産額 労働力投入係数'!U72</f>
        <v>0</v>
      </c>
      <c r="M75" s="266">
        <f>'波及効果（総括表）'!$K74*'5-3 雇用表 統合中分類・県内生産額 労働力投入係数'!V72</f>
        <v>0</v>
      </c>
      <c r="N75" s="266">
        <f>'波及効果（総括表）'!$K74*'5-3 雇用表 統合中分類・県内生産額 労働力投入係数'!W72</f>
        <v>0</v>
      </c>
      <c r="O75" s="266">
        <f>'波及効果（総括表）'!$O74*'5-3 雇用表 統合中分類・県内生産額 労働力投入係数'!P72</f>
        <v>0</v>
      </c>
      <c r="P75" s="266">
        <f>'波及効果（総括表）'!$O74*'5-3 雇用表 統合中分類・県内生産額 労働力投入係数'!Q72</f>
        <v>0</v>
      </c>
      <c r="Q75" s="266">
        <f>'波及効果（総括表）'!$O74*'5-3 雇用表 統合中分類・県内生産額 労働力投入係数'!R72</f>
        <v>0</v>
      </c>
      <c r="R75" s="266">
        <f>'波及効果（総括表）'!$O74*'5-3 雇用表 統合中分類・県内生産額 労働力投入係数'!S72</f>
        <v>0</v>
      </c>
      <c r="S75" s="266">
        <f>'波及効果（総括表）'!$O74*'5-3 雇用表 統合中分類・県内生産額 労働力投入係数'!T72</f>
        <v>0</v>
      </c>
      <c r="T75" s="266">
        <f>'波及効果（総括表）'!$O74*'5-3 雇用表 統合中分類・県内生産額 労働力投入係数'!U72</f>
        <v>0</v>
      </c>
      <c r="U75" s="266">
        <f>'波及効果（総括表）'!$O74*'5-3 雇用表 統合中分類・県内生産額 労働力投入係数'!V72</f>
        <v>0</v>
      </c>
      <c r="V75" s="266">
        <f>'波及効果（総括表）'!$O74*'5-3 雇用表 統合中分類・県内生産額 労働力投入係数'!W72</f>
        <v>0</v>
      </c>
      <c r="W75" s="266">
        <f>'波及効果（総括表）'!$S74*'5-3 雇用表 統合中分類・県内生産額 労働力投入係数'!P72</f>
        <v>0</v>
      </c>
      <c r="X75" s="266">
        <f>'波及効果（総括表）'!$S74*'5-3 雇用表 統合中分類・県内生産額 労働力投入係数'!Q72</f>
        <v>0</v>
      </c>
      <c r="Y75" s="266">
        <f>'波及効果（総括表）'!$S74*'5-3 雇用表 統合中分類・県内生産額 労働力投入係数'!R72</f>
        <v>0</v>
      </c>
      <c r="Z75" s="266">
        <f>'波及効果（総括表）'!$S74*'5-3 雇用表 統合中分類・県内生産額 労働力投入係数'!S72</f>
        <v>0</v>
      </c>
      <c r="AA75" s="266">
        <f>'波及効果（総括表）'!$S74*'5-3 雇用表 統合中分類・県内生産額 労働力投入係数'!T72</f>
        <v>0</v>
      </c>
      <c r="AB75" s="266">
        <f>'波及効果（総括表）'!$S74*'5-3 雇用表 統合中分類・県内生産額 労働力投入係数'!U72</f>
        <v>0</v>
      </c>
      <c r="AC75" s="266">
        <f>'波及効果（総括表）'!$S74*'5-3 雇用表 統合中分類・県内生産額 労働力投入係数'!V72</f>
        <v>0</v>
      </c>
      <c r="AD75" s="266">
        <f>'波及効果（総括表）'!$S74*'5-3 雇用表 統合中分類・県内生産額 労働力投入係数'!W72</f>
        <v>0</v>
      </c>
      <c r="AE75" s="266">
        <f>'波及効果（総括表）'!$AA74*'5-3 雇用表 統合中分類・県内生産額 労働力投入係数'!P72</f>
        <v>0</v>
      </c>
      <c r="AF75" s="266">
        <f>'波及効果（総括表）'!$AA74*'5-3 雇用表 統合中分類・県内生産額 労働力投入係数'!Q72</f>
        <v>0</v>
      </c>
      <c r="AG75" s="266">
        <f>'波及効果（総括表）'!$AA74*'5-3 雇用表 統合中分類・県内生産額 労働力投入係数'!R72</f>
        <v>0</v>
      </c>
      <c r="AH75" s="266">
        <f>'波及効果（総括表）'!$AA74*'5-3 雇用表 統合中分類・県内生産額 労働力投入係数'!S72</f>
        <v>0</v>
      </c>
      <c r="AI75" s="266">
        <f>'波及効果（総括表）'!$AA74*'5-3 雇用表 統合中分類・県内生産額 労働力投入係数'!T72</f>
        <v>0</v>
      </c>
      <c r="AJ75" s="266">
        <f>'波及効果（総括表）'!$AA74*'5-3 雇用表 統合中分類・県内生産額 労働力投入係数'!U72</f>
        <v>0</v>
      </c>
      <c r="AK75" s="266">
        <f>'波及効果（総括表）'!$AA74*'5-3 雇用表 統合中分類・県内生産額 労働力投入係数'!V72</f>
        <v>0</v>
      </c>
      <c r="AL75" s="266">
        <f>'波及効果（総括表）'!$AA74*'5-3 雇用表 統合中分類・県内生産額 労働力投入係数'!W72</f>
        <v>0</v>
      </c>
      <c r="AM75" s="266">
        <f>'波及効果（総括表）'!$AE74*'5-3 雇用表 統合中分類・県内生産額 労働力投入係数'!P72</f>
        <v>0</v>
      </c>
      <c r="AN75" s="266">
        <f>'波及効果（総括表）'!$AE74*'5-3 雇用表 統合中分類・県内生産額 労働力投入係数'!Q72</f>
        <v>0</v>
      </c>
      <c r="AO75" s="266">
        <f>'波及効果（総括表）'!$AE74*'5-3 雇用表 統合中分類・県内生産額 労働力投入係数'!R72</f>
        <v>0</v>
      </c>
      <c r="AP75" s="266">
        <f>'波及効果（総括表）'!$AE74*'5-3 雇用表 統合中分類・県内生産額 労働力投入係数'!S72</f>
        <v>0</v>
      </c>
      <c r="AQ75" s="266">
        <f>'波及効果（総括表）'!$AE74*'5-3 雇用表 統合中分類・県内生産額 労働力投入係数'!T72</f>
        <v>0</v>
      </c>
      <c r="AR75" s="266">
        <f>'波及効果（総括表）'!$AE74*'5-3 雇用表 統合中分類・県内生産額 労働力投入係数'!U72</f>
        <v>0</v>
      </c>
      <c r="AS75" s="266">
        <f>'波及効果（総括表）'!$AE74*'5-3 雇用表 統合中分類・県内生産額 労働力投入係数'!V72</f>
        <v>0</v>
      </c>
      <c r="AT75" s="266">
        <f>'波及効果（総括表）'!$AE74*'5-3 雇用表 統合中分類・県内生産額 労働力投入係数'!W72</f>
        <v>0</v>
      </c>
    </row>
    <row r="76" spans="1:46" s="81" customFormat="1">
      <c r="A76" s="412" t="s">
        <v>449</v>
      </c>
      <c r="B76" s="137" t="s">
        <v>450</v>
      </c>
      <c r="C76" s="412" t="s">
        <v>451</v>
      </c>
      <c r="D76" s="137" t="s">
        <v>182</v>
      </c>
      <c r="E76" s="418" t="s">
        <v>338</v>
      </c>
      <c r="F76" s="102" t="s">
        <v>55</v>
      </c>
      <c r="G76" s="266">
        <f>'波及効果（総括表）'!$K75*'5-3 雇用表 統合中分類・県内生産額 労働力投入係数'!P73</f>
        <v>0</v>
      </c>
      <c r="H76" s="266">
        <f>'波及効果（総括表）'!$K75*'5-3 雇用表 統合中分類・県内生産額 労働力投入係数'!Q73</f>
        <v>0</v>
      </c>
      <c r="I76" s="266">
        <f>'波及効果（総括表）'!$K75*'5-3 雇用表 統合中分類・県内生産額 労働力投入係数'!R73</f>
        <v>0</v>
      </c>
      <c r="J76" s="266">
        <f>'波及効果（総括表）'!$K75*'5-3 雇用表 統合中分類・県内生産額 労働力投入係数'!S73</f>
        <v>0</v>
      </c>
      <c r="K76" s="266">
        <f>'波及効果（総括表）'!$K75*'5-3 雇用表 統合中分類・県内生産額 労働力投入係数'!T73</f>
        <v>0</v>
      </c>
      <c r="L76" s="266">
        <f>'波及効果（総括表）'!$K75*'5-3 雇用表 統合中分類・県内生産額 労働力投入係数'!U73</f>
        <v>0</v>
      </c>
      <c r="M76" s="266">
        <f>'波及効果（総括表）'!$K75*'5-3 雇用表 統合中分類・県内生産額 労働力投入係数'!V73</f>
        <v>0</v>
      </c>
      <c r="N76" s="266">
        <f>'波及効果（総括表）'!$K75*'5-3 雇用表 統合中分類・県内生産額 労働力投入係数'!W73</f>
        <v>0</v>
      </c>
      <c r="O76" s="266">
        <f>'波及効果（総括表）'!$O75*'5-3 雇用表 統合中分類・県内生産額 労働力投入係数'!P73</f>
        <v>0</v>
      </c>
      <c r="P76" s="266">
        <f>'波及効果（総括表）'!$O75*'5-3 雇用表 統合中分類・県内生産額 労働力投入係数'!Q73</f>
        <v>0</v>
      </c>
      <c r="Q76" s="266">
        <f>'波及効果（総括表）'!$O75*'5-3 雇用表 統合中分類・県内生産額 労働力投入係数'!R73</f>
        <v>0</v>
      </c>
      <c r="R76" s="266">
        <f>'波及効果（総括表）'!$O75*'5-3 雇用表 統合中分類・県内生産額 労働力投入係数'!S73</f>
        <v>0</v>
      </c>
      <c r="S76" s="266">
        <f>'波及効果（総括表）'!$O75*'5-3 雇用表 統合中分類・県内生産額 労働力投入係数'!T73</f>
        <v>0</v>
      </c>
      <c r="T76" s="266">
        <f>'波及効果（総括表）'!$O75*'5-3 雇用表 統合中分類・県内生産額 労働力投入係数'!U73</f>
        <v>0</v>
      </c>
      <c r="U76" s="266">
        <f>'波及効果（総括表）'!$O75*'5-3 雇用表 統合中分類・県内生産額 労働力投入係数'!V73</f>
        <v>0</v>
      </c>
      <c r="V76" s="266">
        <f>'波及効果（総括表）'!$O75*'5-3 雇用表 統合中分類・県内生産額 労働力投入係数'!W73</f>
        <v>0</v>
      </c>
      <c r="W76" s="266">
        <f>'波及効果（総括表）'!$S75*'5-3 雇用表 統合中分類・県内生産額 労働力投入係数'!P73</f>
        <v>0</v>
      </c>
      <c r="X76" s="266">
        <f>'波及効果（総括表）'!$S75*'5-3 雇用表 統合中分類・県内生産額 労働力投入係数'!Q73</f>
        <v>0</v>
      </c>
      <c r="Y76" s="266">
        <f>'波及効果（総括表）'!$S75*'5-3 雇用表 統合中分類・県内生産額 労働力投入係数'!R73</f>
        <v>0</v>
      </c>
      <c r="Z76" s="266">
        <f>'波及効果（総括表）'!$S75*'5-3 雇用表 統合中分類・県内生産額 労働力投入係数'!S73</f>
        <v>0</v>
      </c>
      <c r="AA76" s="266">
        <f>'波及効果（総括表）'!$S75*'5-3 雇用表 統合中分類・県内生産額 労働力投入係数'!T73</f>
        <v>0</v>
      </c>
      <c r="AB76" s="266">
        <f>'波及効果（総括表）'!$S75*'5-3 雇用表 統合中分類・県内生産額 労働力投入係数'!U73</f>
        <v>0</v>
      </c>
      <c r="AC76" s="266">
        <f>'波及効果（総括表）'!$S75*'5-3 雇用表 統合中分類・県内生産額 労働力投入係数'!V73</f>
        <v>0</v>
      </c>
      <c r="AD76" s="266">
        <f>'波及効果（総括表）'!$S75*'5-3 雇用表 統合中分類・県内生産額 労働力投入係数'!W73</f>
        <v>0</v>
      </c>
      <c r="AE76" s="266">
        <f>'波及効果（総括表）'!$AA75*'5-3 雇用表 統合中分類・県内生産額 労働力投入係数'!P73</f>
        <v>0</v>
      </c>
      <c r="AF76" s="266">
        <f>'波及効果（総括表）'!$AA75*'5-3 雇用表 統合中分類・県内生産額 労働力投入係数'!Q73</f>
        <v>0</v>
      </c>
      <c r="AG76" s="266">
        <f>'波及効果（総括表）'!$AA75*'5-3 雇用表 統合中分類・県内生産額 労働力投入係数'!R73</f>
        <v>0</v>
      </c>
      <c r="AH76" s="266">
        <f>'波及効果（総括表）'!$AA75*'5-3 雇用表 統合中分類・県内生産額 労働力投入係数'!S73</f>
        <v>0</v>
      </c>
      <c r="AI76" s="266">
        <f>'波及効果（総括表）'!$AA75*'5-3 雇用表 統合中分類・県内生産額 労働力投入係数'!T73</f>
        <v>0</v>
      </c>
      <c r="AJ76" s="266">
        <f>'波及効果（総括表）'!$AA75*'5-3 雇用表 統合中分類・県内生産額 労働力投入係数'!U73</f>
        <v>0</v>
      </c>
      <c r="AK76" s="266">
        <f>'波及効果（総括表）'!$AA75*'5-3 雇用表 統合中分類・県内生産額 労働力投入係数'!V73</f>
        <v>0</v>
      </c>
      <c r="AL76" s="266">
        <f>'波及効果（総括表）'!$AA75*'5-3 雇用表 統合中分類・県内生産額 労働力投入係数'!W73</f>
        <v>0</v>
      </c>
      <c r="AM76" s="266">
        <f>'波及効果（総括表）'!$AE75*'5-3 雇用表 統合中分類・県内生産額 労働力投入係数'!P73</f>
        <v>0</v>
      </c>
      <c r="AN76" s="266">
        <f>'波及効果（総括表）'!$AE75*'5-3 雇用表 統合中分類・県内生産額 労働力投入係数'!Q73</f>
        <v>0</v>
      </c>
      <c r="AO76" s="266">
        <f>'波及効果（総括表）'!$AE75*'5-3 雇用表 統合中分類・県内生産額 労働力投入係数'!R73</f>
        <v>0</v>
      </c>
      <c r="AP76" s="266">
        <f>'波及効果（総括表）'!$AE75*'5-3 雇用表 統合中分類・県内生産額 労働力投入係数'!S73</f>
        <v>0</v>
      </c>
      <c r="AQ76" s="266">
        <f>'波及効果（総括表）'!$AE75*'5-3 雇用表 統合中分類・県内生産額 労働力投入係数'!T73</f>
        <v>0</v>
      </c>
      <c r="AR76" s="266">
        <f>'波及効果（総括表）'!$AE75*'5-3 雇用表 統合中分類・県内生産額 労働力投入係数'!U73</f>
        <v>0</v>
      </c>
      <c r="AS76" s="266">
        <f>'波及効果（総括表）'!$AE75*'5-3 雇用表 統合中分類・県内生産額 労働力投入係数'!V73</f>
        <v>0</v>
      </c>
      <c r="AT76" s="266">
        <f>'波及効果（総括表）'!$AE75*'5-3 雇用表 統合中分類・県内生産額 労働力投入係数'!W73</f>
        <v>0</v>
      </c>
    </row>
    <row r="77" spans="1:46" s="81" customFormat="1">
      <c r="A77" s="412" t="s">
        <v>449</v>
      </c>
      <c r="B77" s="137" t="s">
        <v>450</v>
      </c>
      <c r="C77" s="412" t="s">
        <v>452</v>
      </c>
      <c r="D77" s="137" t="s">
        <v>56</v>
      </c>
      <c r="E77" s="418" t="s">
        <v>339</v>
      </c>
      <c r="F77" s="102" t="s">
        <v>56</v>
      </c>
      <c r="G77" s="266">
        <f>'波及効果（総括表）'!$K76*'5-3 雇用表 統合中分類・県内生産額 労働力投入係数'!P74</f>
        <v>0</v>
      </c>
      <c r="H77" s="266">
        <f>'波及効果（総括表）'!$K76*'5-3 雇用表 統合中分類・県内生産額 労働力投入係数'!Q74</f>
        <v>0</v>
      </c>
      <c r="I77" s="266">
        <f>'波及効果（総括表）'!$K76*'5-3 雇用表 統合中分類・県内生産額 労働力投入係数'!R74</f>
        <v>0</v>
      </c>
      <c r="J77" s="266">
        <f>'波及効果（総括表）'!$K76*'5-3 雇用表 統合中分類・県内生産額 労働力投入係数'!S74</f>
        <v>0</v>
      </c>
      <c r="K77" s="266">
        <f>'波及効果（総括表）'!$K76*'5-3 雇用表 統合中分類・県内生産額 労働力投入係数'!T74</f>
        <v>0</v>
      </c>
      <c r="L77" s="266">
        <f>'波及効果（総括表）'!$K76*'5-3 雇用表 統合中分類・県内生産額 労働力投入係数'!U74</f>
        <v>0</v>
      </c>
      <c r="M77" s="266">
        <f>'波及効果（総括表）'!$K76*'5-3 雇用表 統合中分類・県内生産額 労働力投入係数'!V74</f>
        <v>0</v>
      </c>
      <c r="N77" s="266">
        <f>'波及効果（総括表）'!$K76*'5-3 雇用表 統合中分類・県内生産額 労働力投入係数'!W74</f>
        <v>0</v>
      </c>
      <c r="O77" s="266">
        <f>'波及効果（総括表）'!$O76*'5-3 雇用表 統合中分類・県内生産額 労働力投入係数'!P74</f>
        <v>0</v>
      </c>
      <c r="P77" s="266">
        <f>'波及効果（総括表）'!$O76*'5-3 雇用表 統合中分類・県内生産額 労働力投入係数'!Q74</f>
        <v>0</v>
      </c>
      <c r="Q77" s="266">
        <f>'波及効果（総括表）'!$O76*'5-3 雇用表 統合中分類・県内生産額 労働力投入係数'!R74</f>
        <v>0</v>
      </c>
      <c r="R77" s="266">
        <f>'波及効果（総括表）'!$O76*'5-3 雇用表 統合中分類・県内生産額 労働力投入係数'!S74</f>
        <v>0</v>
      </c>
      <c r="S77" s="266">
        <f>'波及効果（総括表）'!$O76*'5-3 雇用表 統合中分類・県内生産額 労働力投入係数'!T74</f>
        <v>0</v>
      </c>
      <c r="T77" s="266">
        <f>'波及効果（総括表）'!$O76*'5-3 雇用表 統合中分類・県内生産額 労働力投入係数'!U74</f>
        <v>0</v>
      </c>
      <c r="U77" s="266">
        <f>'波及効果（総括表）'!$O76*'5-3 雇用表 統合中分類・県内生産額 労働力投入係数'!V74</f>
        <v>0</v>
      </c>
      <c r="V77" s="266">
        <f>'波及効果（総括表）'!$O76*'5-3 雇用表 統合中分類・県内生産額 労働力投入係数'!W74</f>
        <v>0</v>
      </c>
      <c r="W77" s="266">
        <f>'波及効果（総括表）'!$S76*'5-3 雇用表 統合中分類・県内生産額 労働力投入係数'!P74</f>
        <v>0</v>
      </c>
      <c r="X77" s="266">
        <f>'波及効果（総括表）'!$S76*'5-3 雇用表 統合中分類・県内生産額 労働力投入係数'!Q74</f>
        <v>0</v>
      </c>
      <c r="Y77" s="266">
        <f>'波及効果（総括表）'!$S76*'5-3 雇用表 統合中分類・県内生産額 労働力投入係数'!R74</f>
        <v>0</v>
      </c>
      <c r="Z77" s="266">
        <f>'波及効果（総括表）'!$S76*'5-3 雇用表 統合中分類・県内生産額 労働力投入係数'!S74</f>
        <v>0</v>
      </c>
      <c r="AA77" s="266">
        <f>'波及効果（総括表）'!$S76*'5-3 雇用表 統合中分類・県内生産額 労働力投入係数'!T74</f>
        <v>0</v>
      </c>
      <c r="AB77" s="266">
        <f>'波及効果（総括表）'!$S76*'5-3 雇用表 統合中分類・県内生産額 労働力投入係数'!U74</f>
        <v>0</v>
      </c>
      <c r="AC77" s="266">
        <f>'波及効果（総括表）'!$S76*'5-3 雇用表 統合中分類・県内生産額 労働力投入係数'!V74</f>
        <v>0</v>
      </c>
      <c r="AD77" s="266">
        <f>'波及効果（総括表）'!$S76*'5-3 雇用表 統合中分類・県内生産額 労働力投入係数'!W74</f>
        <v>0</v>
      </c>
      <c r="AE77" s="266">
        <f>'波及効果（総括表）'!$AA76*'5-3 雇用表 統合中分類・県内生産額 労働力投入係数'!P74</f>
        <v>0</v>
      </c>
      <c r="AF77" s="266">
        <f>'波及効果（総括表）'!$AA76*'5-3 雇用表 統合中分類・県内生産額 労働力投入係数'!Q74</f>
        <v>0</v>
      </c>
      <c r="AG77" s="266">
        <f>'波及効果（総括表）'!$AA76*'5-3 雇用表 統合中分類・県内生産額 労働力投入係数'!R74</f>
        <v>0</v>
      </c>
      <c r="AH77" s="266">
        <f>'波及効果（総括表）'!$AA76*'5-3 雇用表 統合中分類・県内生産額 労働力投入係数'!S74</f>
        <v>0</v>
      </c>
      <c r="AI77" s="266">
        <f>'波及効果（総括表）'!$AA76*'5-3 雇用表 統合中分類・県内生産額 労働力投入係数'!T74</f>
        <v>0</v>
      </c>
      <c r="AJ77" s="266">
        <f>'波及効果（総括表）'!$AA76*'5-3 雇用表 統合中分類・県内生産額 労働力投入係数'!U74</f>
        <v>0</v>
      </c>
      <c r="AK77" s="266">
        <f>'波及効果（総括表）'!$AA76*'5-3 雇用表 統合中分類・県内生産額 労働力投入係数'!V74</f>
        <v>0</v>
      </c>
      <c r="AL77" s="266">
        <f>'波及効果（総括表）'!$AA76*'5-3 雇用表 統合中分類・県内生産額 労働力投入係数'!W74</f>
        <v>0</v>
      </c>
      <c r="AM77" s="266">
        <f>'波及効果（総括表）'!$AE76*'5-3 雇用表 統合中分類・県内生産額 労働力投入係数'!P74</f>
        <v>0</v>
      </c>
      <c r="AN77" s="266">
        <f>'波及効果（総括表）'!$AE76*'5-3 雇用表 統合中分類・県内生産額 労働力投入係数'!Q74</f>
        <v>0</v>
      </c>
      <c r="AO77" s="266">
        <f>'波及効果（総括表）'!$AE76*'5-3 雇用表 統合中分類・県内生産額 労働力投入係数'!R74</f>
        <v>0</v>
      </c>
      <c r="AP77" s="266">
        <f>'波及効果（総括表）'!$AE76*'5-3 雇用表 統合中分類・県内生産額 労働力投入係数'!S74</f>
        <v>0</v>
      </c>
      <c r="AQ77" s="266">
        <f>'波及効果（総括表）'!$AE76*'5-3 雇用表 統合中分類・県内生産額 労働力投入係数'!T74</f>
        <v>0</v>
      </c>
      <c r="AR77" s="266">
        <f>'波及効果（総括表）'!$AE76*'5-3 雇用表 統合中分類・県内生産額 労働力投入係数'!U74</f>
        <v>0</v>
      </c>
      <c r="AS77" s="266">
        <f>'波及効果（総括表）'!$AE76*'5-3 雇用表 統合中分類・県内生産額 労働力投入係数'!V74</f>
        <v>0</v>
      </c>
      <c r="AT77" s="266">
        <f>'波及効果（総括表）'!$AE76*'5-3 雇用表 統合中分類・県内生産額 労働力投入係数'!W74</f>
        <v>0</v>
      </c>
    </row>
    <row r="78" spans="1:46" s="81" customFormat="1">
      <c r="A78" s="412" t="s">
        <v>464</v>
      </c>
      <c r="B78" s="137" t="s">
        <v>185</v>
      </c>
      <c r="C78" s="412" t="s">
        <v>453</v>
      </c>
      <c r="D78" s="137" t="s">
        <v>57</v>
      </c>
      <c r="E78" s="418" t="s">
        <v>340</v>
      </c>
      <c r="F78" s="102" t="s">
        <v>57</v>
      </c>
      <c r="G78" s="266">
        <f>'波及効果（総括表）'!$K77*'5-3 雇用表 統合中分類・県内生産額 労働力投入係数'!P75</f>
        <v>0</v>
      </c>
      <c r="H78" s="266">
        <f>'波及効果（総括表）'!$K77*'5-3 雇用表 統合中分類・県内生産額 労働力投入係数'!Q75</f>
        <v>0</v>
      </c>
      <c r="I78" s="266">
        <f>'波及効果（総括表）'!$K77*'5-3 雇用表 統合中分類・県内生産額 労働力投入係数'!R75</f>
        <v>0</v>
      </c>
      <c r="J78" s="266">
        <f>'波及効果（総括表）'!$K77*'5-3 雇用表 統合中分類・県内生産額 労働力投入係数'!S75</f>
        <v>0</v>
      </c>
      <c r="K78" s="266">
        <f>'波及効果（総括表）'!$K77*'5-3 雇用表 統合中分類・県内生産額 労働力投入係数'!T75</f>
        <v>0</v>
      </c>
      <c r="L78" s="266">
        <f>'波及効果（総括表）'!$K77*'5-3 雇用表 統合中分類・県内生産額 労働力投入係数'!U75</f>
        <v>0</v>
      </c>
      <c r="M78" s="266">
        <f>'波及効果（総括表）'!$K77*'5-3 雇用表 統合中分類・県内生産額 労働力投入係数'!V75</f>
        <v>0</v>
      </c>
      <c r="N78" s="266">
        <f>'波及効果（総括表）'!$K77*'5-3 雇用表 統合中分類・県内生産額 労働力投入係数'!W75</f>
        <v>0</v>
      </c>
      <c r="O78" s="266">
        <f>'波及効果（総括表）'!$O77*'5-3 雇用表 統合中分類・県内生産額 労働力投入係数'!P75</f>
        <v>0</v>
      </c>
      <c r="P78" s="266">
        <f>'波及効果（総括表）'!$O77*'5-3 雇用表 統合中分類・県内生産額 労働力投入係数'!Q75</f>
        <v>0</v>
      </c>
      <c r="Q78" s="266">
        <f>'波及効果（総括表）'!$O77*'5-3 雇用表 統合中分類・県内生産額 労働力投入係数'!R75</f>
        <v>0</v>
      </c>
      <c r="R78" s="266">
        <f>'波及効果（総括表）'!$O77*'5-3 雇用表 統合中分類・県内生産額 労働力投入係数'!S75</f>
        <v>0</v>
      </c>
      <c r="S78" s="266">
        <f>'波及効果（総括表）'!$O77*'5-3 雇用表 統合中分類・県内生産額 労働力投入係数'!T75</f>
        <v>0</v>
      </c>
      <c r="T78" s="266">
        <f>'波及効果（総括表）'!$O77*'5-3 雇用表 統合中分類・県内生産額 労働力投入係数'!U75</f>
        <v>0</v>
      </c>
      <c r="U78" s="266">
        <f>'波及効果（総括表）'!$O77*'5-3 雇用表 統合中分類・県内生産額 労働力投入係数'!V75</f>
        <v>0</v>
      </c>
      <c r="V78" s="266">
        <f>'波及効果（総括表）'!$O77*'5-3 雇用表 統合中分類・県内生産額 労働力投入係数'!W75</f>
        <v>0</v>
      </c>
      <c r="W78" s="266">
        <f>'波及効果（総括表）'!$S77*'5-3 雇用表 統合中分類・県内生産額 労働力投入係数'!P75</f>
        <v>0</v>
      </c>
      <c r="X78" s="266">
        <f>'波及効果（総括表）'!$S77*'5-3 雇用表 統合中分類・県内生産額 労働力投入係数'!Q75</f>
        <v>0</v>
      </c>
      <c r="Y78" s="266">
        <f>'波及効果（総括表）'!$S77*'5-3 雇用表 統合中分類・県内生産額 労働力投入係数'!R75</f>
        <v>0</v>
      </c>
      <c r="Z78" s="266">
        <f>'波及効果（総括表）'!$S77*'5-3 雇用表 統合中分類・県内生産額 労働力投入係数'!S75</f>
        <v>0</v>
      </c>
      <c r="AA78" s="266">
        <f>'波及効果（総括表）'!$S77*'5-3 雇用表 統合中分類・県内生産額 労働力投入係数'!T75</f>
        <v>0</v>
      </c>
      <c r="AB78" s="266">
        <f>'波及効果（総括表）'!$S77*'5-3 雇用表 統合中分類・県内生産額 労働力投入係数'!U75</f>
        <v>0</v>
      </c>
      <c r="AC78" s="266">
        <f>'波及効果（総括表）'!$S77*'5-3 雇用表 統合中分類・県内生産額 労働力投入係数'!V75</f>
        <v>0</v>
      </c>
      <c r="AD78" s="266">
        <f>'波及効果（総括表）'!$S77*'5-3 雇用表 統合中分類・県内生産額 労働力投入係数'!W75</f>
        <v>0</v>
      </c>
      <c r="AE78" s="266">
        <f>'波及効果（総括表）'!$AA77*'5-3 雇用表 統合中分類・県内生産額 労働力投入係数'!P75</f>
        <v>0</v>
      </c>
      <c r="AF78" s="266">
        <f>'波及効果（総括表）'!$AA77*'5-3 雇用表 統合中分類・県内生産額 労働力投入係数'!Q75</f>
        <v>0</v>
      </c>
      <c r="AG78" s="266">
        <f>'波及効果（総括表）'!$AA77*'5-3 雇用表 統合中分類・県内生産額 労働力投入係数'!R75</f>
        <v>0</v>
      </c>
      <c r="AH78" s="266">
        <f>'波及効果（総括表）'!$AA77*'5-3 雇用表 統合中分類・県内生産額 労働力投入係数'!S75</f>
        <v>0</v>
      </c>
      <c r="AI78" s="266">
        <f>'波及効果（総括表）'!$AA77*'5-3 雇用表 統合中分類・県内生産額 労働力投入係数'!T75</f>
        <v>0</v>
      </c>
      <c r="AJ78" s="266">
        <f>'波及効果（総括表）'!$AA77*'5-3 雇用表 統合中分類・県内生産額 労働力投入係数'!U75</f>
        <v>0</v>
      </c>
      <c r="AK78" s="266">
        <f>'波及効果（総括表）'!$AA77*'5-3 雇用表 統合中分類・県内生産額 労働力投入係数'!V75</f>
        <v>0</v>
      </c>
      <c r="AL78" s="266">
        <f>'波及効果（総括表）'!$AA77*'5-3 雇用表 統合中分類・県内生産額 労働力投入係数'!W75</f>
        <v>0</v>
      </c>
      <c r="AM78" s="266">
        <f>'波及効果（総括表）'!$AE77*'5-3 雇用表 統合中分類・県内生産額 労働力投入係数'!P75</f>
        <v>0</v>
      </c>
      <c r="AN78" s="266">
        <f>'波及効果（総括表）'!$AE77*'5-3 雇用表 統合中分類・県内生産額 労働力投入係数'!Q75</f>
        <v>0</v>
      </c>
      <c r="AO78" s="266">
        <f>'波及効果（総括表）'!$AE77*'5-3 雇用表 統合中分類・県内生産額 労働力投入係数'!R75</f>
        <v>0</v>
      </c>
      <c r="AP78" s="266">
        <f>'波及効果（総括表）'!$AE77*'5-3 雇用表 統合中分類・県内生産額 労働力投入係数'!S75</f>
        <v>0</v>
      </c>
      <c r="AQ78" s="266">
        <f>'波及効果（総括表）'!$AE77*'5-3 雇用表 統合中分類・県内生産額 労働力投入係数'!T75</f>
        <v>0</v>
      </c>
      <c r="AR78" s="266">
        <f>'波及効果（総括表）'!$AE77*'5-3 雇用表 統合中分類・県内生産額 労働力投入係数'!U75</f>
        <v>0</v>
      </c>
      <c r="AS78" s="266">
        <f>'波及効果（総括表）'!$AE77*'5-3 雇用表 統合中分類・県内生産額 労働力投入係数'!V75</f>
        <v>0</v>
      </c>
      <c r="AT78" s="266">
        <f>'波及効果（総括表）'!$AE77*'5-3 雇用表 統合中分類・県内生産額 労働力投入係数'!W75</f>
        <v>0</v>
      </c>
    </row>
    <row r="79" spans="1:46" s="81" customFormat="1">
      <c r="A79" s="414" t="s">
        <v>427</v>
      </c>
      <c r="B79" s="373" t="s">
        <v>58</v>
      </c>
      <c r="C79" s="414" t="s">
        <v>454</v>
      </c>
      <c r="D79" s="373" t="s">
        <v>58</v>
      </c>
      <c r="E79" s="417" t="s">
        <v>341</v>
      </c>
      <c r="F79" s="374" t="s">
        <v>58</v>
      </c>
      <c r="G79" s="267">
        <f>'波及効果（総括表）'!$K78*'5-3 雇用表 統合中分類・県内生産額 労働力投入係数'!P76</f>
        <v>0</v>
      </c>
      <c r="H79" s="267">
        <f>'波及効果（総括表）'!$K78*'5-3 雇用表 統合中分類・県内生産額 労働力投入係数'!Q76</f>
        <v>0</v>
      </c>
      <c r="I79" s="267">
        <f>'波及効果（総括表）'!$K78*'5-3 雇用表 統合中分類・県内生産額 労働力投入係数'!R76</f>
        <v>0</v>
      </c>
      <c r="J79" s="267">
        <f>'波及効果（総括表）'!$K78*'5-3 雇用表 統合中分類・県内生産額 労働力投入係数'!S76</f>
        <v>0</v>
      </c>
      <c r="K79" s="267">
        <f>'波及効果（総括表）'!$K78*'5-3 雇用表 統合中分類・県内生産額 労働力投入係数'!T76</f>
        <v>0</v>
      </c>
      <c r="L79" s="267">
        <f>'波及効果（総括表）'!$K78*'5-3 雇用表 統合中分類・県内生産額 労働力投入係数'!U76</f>
        <v>0</v>
      </c>
      <c r="M79" s="267">
        <f>'波及効果（総括表）'!$K78*'5-3 雇用表 統合中分類・県内生産額 労働力投入係数'!V76</f>
        <v>0</v>
      </c>
      <c r="N79" s="267">
        <f>'波及効果（総括表）'!$K78*'5-3 雇用表 統合中分類・県内生産額 労働力投入係数'!W76</f>
        <v>0</v>
      </c>
      <c r="O79" s="267">
        <f>'波及効果（総括表）'!$O78*'5-3 雇用表 統合中分類・県内生産額 労働力投入係数'!P76</f>
        <v>0</v>
      </c>
      <c r="P79" s="267">
        <f>'波及効果（総括表）'!$O78*'5-3 雇用表 統合中分類・県内生産額 労働力投入係数'!Q76</f>
        <v>0</v>
      </c>
      <c r="Q79" s="267">
        <f>'波及効果（総括表）'!$O78*'5-3 雇用表 統合中分類・県内生産額 労働力投入係数'!R76</f>
        <v>0</v>
      </c>
      <c r="R79" s="267">
        <f>'波及効果（総括表）'!$O78*'5-3 雇用表 統合中分類・県内生産額 労働力投入係数'!S76</f>
        <v>0</v>
      </c>
      <c r="S79" s="267">
        <f>'波及効果（総括表）'!$O78*'5-3 雇用表 統合中分類・県内生産額 労働力投入係数'!T76</f>
        <v>0</v>
      </c>
      <c r="T79" s="267">
        <f>'波及効果（総括表）'!$O78*'5-3 雇用表 統合中分類・県内生産額 労働力投入係数'!U76</f>
        <v>0</v>
      </c>
      <c r="U79" s="267">
        <f>'波及効果（総括表）'!$O78*'5-3 雇用表 統合中分類・県内生産額 労働力投入係数'!V76</f>
        <v>0</v>
      </c>
      <c r="V79" s="267">
        <f>'波及効果（総括表）'!$O78*'5-3 雇用表 統合中分類・県内生産額 労働力投入係数'!W76</f>
        <v>0</v>
      </c>
      <c r="W79" s="267">
        <f>'波及効果（総括表）'!$S78*'5-3 雇用表 統合中分類・県内生産額 労働力投入係数'!P76</f>
        <v>0</v>
      </c>
      <c r="X79" s="267">
        <f>'波及効果（総括表）'!$S78*'5-3 雇用表 統合中分類・県内生産額 労働力投入係数'!Q76</f>
        <v>0</v>
      </c>
      <c r="Y79" s="267">
        <f>'波及効果（総括表）'!$S78*'5-3 雇用表 統合中分類・県内生産額 労働力投入係数'!R76</f>
        <v>0</v>
      </c>
      <c r="Z79" s="267">
        <f>'波及効果（総括表）'!$S78*'5-3 雇用表 統合中分類・県内生産額 労働力投入係数'!S76</f>
        <v>0</v>
      </c>
      <c r="AA79" s="267">
        <f>'波及効果（総括表）'!$S78*'5-3 雇用表 統合中分類・県内生産額 労働力投入係数'!T76</f>
        <v>0</v>
      </c>
      <c r="AB79" s="267">
        <f>'波及効果（総括表）'!$S78*'5-3 雇用表 統合中分類・県内生産額 労働力投入係数'!U76</f>
        <v>0</v>
      </c>
      <c r="AC79" s="267">
        <f>'波及効果（総括表）'!$S78*'5-3 雇用表 統合中分類・県内生産額 労働力投入係数'!V76</f>
        <v>0</v>
      </c>
      <c r="AD79" s="267">
        <f>'波及効果（総括表）'!$S78*'5-3 雇用表 統合中分類・県内生産額 労働力投入係数'!W76</f>
        <v>0</v>
      </c>
      <c r="AE79" s="267">
        <f>'波及効果（総括表）'!$AA78*'5-3 雇用表 統合中分類・県内生産額 労働力投入係数'!P76</f>
        <v>0</v>
      </c>
      <c r="AF79" s="267">
        <f>'波及効果（総括表）'!$AA78*'5-3 雇用表 統合中分類・県内生産額 労働力投入係数'!Q76</f>
        <v>0</v>
      </c>
      <c r="AG79" s="267">
        <f>'波及効果（総括表）'!$AA78*'5-3 雇用表 統合中分類・県内生産額 労働力投入係数'!R76</f>
        <v>0</v>
      </c>
      <c r="AH79" s="267">
        <f>'波及効果（総括表）'!$AA78*'5-3 雇用表 統合中分類・県内生産額 労働力投入係数'!S76</f>
        <v>0</v>
      </c>
      <c r="AI79" s="267">
        <f>'波及効果（総括表）'!$AA78*'5-3 雇用表 統合中分類・県内生産額 労働力投入係数'!T76</f>
        <v>0</v>
      </c>
      <c r="AJ79" s="267">
        <f>'波及効果（総括表）'!$AA78*'5-3 雇用表 統合中分類・県内生産額 労働力投入係数'!U76</f>
        <v>0</v>
      </c>
      <c r="AK79" s="267">
        <f>'波及効果（総括表）'!$AA78*'5-3 雇用表 統合中分類・県内生産額 労働力投入係数'!V76</f>
        <v>0</v>
      </c>
      <c r="AL79" s="267">
        <f>'波及効果（総括表）'!$AA78*'5-3 雇用表 統合中分類・県内生産額 労働力投入係数'!W76</f>
        <v>0</v>
      </c>
      <c r="AM79" s="267">
        <f>'波及効果（総括表）'!$AE78*'5-3 雇用表 統合中分類・県内生産額 労働力投入係数'!P76</f>
        <v>0</v>
      </c>
      <c r="AN79" s="267">
        <f>'波及効果（総括表）'!$AE78*'5-3 雇用表 統合中分類・県内生産額 労働力投入係数'!Q76</f>
        <v>0</v>
      </c>
      <c r="AO79" s="267">
        <f>'波及効果（総括表）'!$AE78*'5-3 雇用表 統合中分類・県内生産額 労働力投入係数'!R76</f>
        <v>0</v>
      </c>
      <c r="AP79" s="267">
        <f>'波及効果（総括表）'!$AE78*'5-3 雇用表 統合中分類・県内生産額 労働力投入係数'!S76</f>
        <v>0</v>
      </c>
      <c r="AQ79" s="267">
        <f>'波及効果（総括表）'!$AE78*'5-3 雇用表 統合中分類・県内生産額 労働力投入係数'!T76</f>
        <v>0</v>
      </c>
      <c r="AR79" s="267">
        <f>'波及効果（総括表）'!$AE78*'5-3 雇用表 統合中分類・県内生産額 労働力投入係数'!U76</f>
        <v>0</v>
      </c>
      <c r="AS79" s="267">
        <f>'波及効果（総括表）'!$AE78*'5-3 雇用表 統合中分類・県内生産額 労働力投入係数'!V76</f>
        <v>0</v>
      </c>
      <c r="AT79" s="267">
        <f>'波及効果（総括表）'!$AE78*'5-3 雇用表 統合中分類・県内生産額 労働力投入係数'!W76</f>
        <v>0</v>
      </c>
    </row>
    <row r="80" spans="1:46" s="81" customFormat="1">
      <c r="A80" s="412" t="s">
        <v>455</v>
      </c>
      <c r="B80" s="137" t="s">
        <v>59</v>
      </c>
      <c r="C80" s="412" t="s">
        <v>456</v>
      </c>
      <c r="D80" s="137" t="s">
        <v>59</v>
      </c>
      <c r="E80" s="418" t="s">
        <v>342</v>
      </c>
      <c r="F80" s="102" t="s">
        <v>59</v>
      </c>
      <c r="G80" s="266">
        <f>'波及効果（総括表）'!$K79*'5-3 雇用表 統合中分類・県内生産額 労働力投入係数'!P77</f>
        <v>0</v>
      </c>
      <c r="H80" s="266">
        <f>'波及効果（総括表）'!$K79*'5-3 雇用表 統合中分類・県内生産額 労働力投入係数'!Q77</f>
        <v>0</v>
      </c>
      <c r="I80" s="266">
        <f>'波及効果（総括表）'!$K79*'5-3 雇用表 統合中分類・県内生産額 労働力投入係数'!R77</f>
        <v>0</v>
      </c>
      <c r="J80" s="266">
        <f>'波及効果（総括表）'!$K79*'5-3 雇用表 統合中分類・県内生産額 労働力投入係数'!S77</f>
        <v>0</v>
      </c>
      <c r="K80" s="266">
        <f>'波及効果（総括表）'!$K79*'5-3 雇用表 統合中分類・県内生産額 労働力投入係数'!T77</f>
        <v>0</v>
      </c>
      <c r="L80" s="266">
        <f>'波及効果（総括表）'!$K79*'5-3 雇用表 統合中分類・県内生産額 労働力投入係数'!U77</f>
        <v>0</v>
      </c>
      <c r="M80" s="266">
        <f>'波及効果（総括表）'!$K79*'5-3 雇用表 統合中分類・県内生産額 労働力投入係数'!V77</f>
        <v>0</v>
      </c>
      <c r="N80" s="266">
        <f>'波及効果（総括表）'!$K79*'5-3 雇用表 統合中分類・県内生産額 労働力投入係数'!W77</f>
        <v>0</v>
      </c>
      <c r="O80" s="266">
        <f>'波及効果（総括表）'!$O79*'5-3 雇用表 統合中分類・県内生産額 労働力投入係数'!P77</f>
        <v>0</v>
      </c>
      <c r="P80" s="266">
        <f>'波及効果（総括表）'!$O79*'5-3 雇用表 統合中分類・県内生産額 労働力投入係数'!Q77</f>
        <v>0</v>
      </c>
      <c r="Q80" s="266">
        <f>'波及効果（総括表）'!$O79*'5-3 雇用表 統合中分類・県内生産額 労働力投入係数'!R77</f>
        <v>0</v>
      </c>
      <c r="R80" s="266">
        <f>'波及効果（総括表）'!$O79*'5-3 雇用表 統合中分類・県内生産額 労働力投入係数'!S77</f>
        <v>0</v>
      </c>
      <c r="S80" s="266">
        <f>'波及効果（総括表）'!$O79*'5-3 雇用表 統合中分類・県内生産額 労働力投入係数'!T77</f>
        <v>0</v>
      </c>
      <c r="T80" s="266">
        <f>'波及効果（総括表）'!$O79*'5-3 雇用表 統合中分類・県内生産額 労働力投入係数'!U77</f>
        <v>0</v>
      </c>
      <c r="U80" s="266">
        <f>'波及効果（総括表）'!$O79*'5-3 雇用表 統合中分類・県内生産額 労働力投入係数'!V77</f>
        <v>0</v>
      </c>
      <c r="V80" s="266">
        <f>'波及効果（総括表）'!$O79*'5-3 雇用表 統合中分類・県内生産額 労働力投入係数'!W77</f>
        <v>0</v>
      </c>
      <c r="W80" s="266">
        <f>'波及効果（総括表）'!$S79*'5-3 雇用表 統合中分類・県内生産額 労働力投入係数'!P77</f>
        <v>0</v>
      </c>
      <c r="X80" s="266">
        <f>'波及効果（総括表）'!$S79*'5-3 雇用表 統合中分類・県内生産額 労働力投入係数'!Q77</f>
        <v>0</v>
      </c>
      <c r="Y80" s="266">
        <f>'波及効果（総括表）'!$S79*'5-3 雇用表 統合中分類・県内生産額 労働力投入係数'!R77</f>
        <v>0</v>
      </c>
      <c r="Z80" s="266">
        <f>'波及効果（総括表）'!$S79*'5-3 雇用表 統合中分類・県内生産額 労働力投入係数'!S77</f>
        <v>0</v>
      </c>
      <c r="AA80" s="266">
        <f>'波及効果（総括表）'!$S79*'5-3 雇用表 統合中分類・県内生産額 労働力投入係数'!T77</f>
        <v>0</v>
      </c>
      <c r="AB80" s="266">
        <f>'波及効果（総括表）'!$S79*'5-3 雇用表 統合中分類・県内生産額 労働力投入係数'!U77</f>
        <v>0</v>
      </c>
      <c r="AC80" s="266">
        <f>'波及効果（総括表）'!$S79*'5-3 雇用表 統合中分類・県内生産額 労働力投入係数'!V77</f>
        <v>0</v>
      </c>
      <c r="AD80" s="266">
        <f>'波及効果（総括表）'!$S79*'5-3 雇用表 統合中分類・県内生産額 労働力投入係数'!W77</f>
        <v>0</v>
      </c>
      <c r="AE80" s="266">
        <f>'波及効果（総括表）'!$AA79*'5-3 雇用表 統合中分類・県内生産額 労働力投入係数'!P77</f>
        <v>0</v>
      </c>
      <c r="AF80" s="266">
        <f>'波及効果（総括表）'!$AA79*'5-3 雇用表 統合中分類・県内生産額 労働力投入係数'!Q77</f>
        <v>0</v>
      </c>
      <c r="AG80" s="266">
        <f>'波及効果（総括表）'!$AA79*'5-3 雇用表 統合中分類・県内生産額 労働力投入係数'!R77</f>
        <v>0</v>
      </c>
      <c r="AH80" s="266">
        <f>'波及効果（総括表）'!$AA79*'5-3 雇用表 統合中分類・県内生産額 労働力投入係数'!S77</f>
        <v>0</v>
      </c>
      <c r="AI80" s="266">
        <f>'波及効果（総括表）'!$AA79*'5-3 雇用表 統合中分類・県内生産額 労働力投入係数'!T77</f>
        <v>0</v>
      </c>
      <c r="AJ80" s="266">
        <f>'波及効果（総括表）'!$AA79*'5-3 雇用表 統合中分類・県内生産額 労働力投入係数'!U77</f>
        <v>0</v>
      </c>
      <c r="AK80" s="266">
        <f>'波及効果（総括表）'!$AA79*'5-3 雇用表 統合中分類・県内生産額 労働力投入係数'!V77</f>
        <v>0</v>
      </c>
      <c r="AL80" s="266">
        <f>'波及効果（総括表）'!$AA79*'5-3 雇用表 統合中分類・県内生産額 労働力投入係数'!W77</f>
        <v>0</v>
      </c>
      <c r="AM80" s="266">
        <f>'波及効果（総括表）'!$AE79*'5-3 雇用表 統合中分類・県内生産額 労働力投入係数'!P77</f>
        <v>0</v>
      </c>
      <c r="AN80" s="266">
        <f>'波及効果（総括表）'!$AE79*'5-3 雇用表 統合中分類・県内生産額 労働力投入係数'!Q77</f>
        <v>0</v>
      </c>
      <c r="AO80" s="266">
        <f>'波及効果（総括表）'!$AE79*'5-3 雇用表 統合中分類・県内生産額 労働力投入係数'!R77</f>
        <v>0</v>
      </c>
      <c r="AP80" s="266">
        <f>'波及効果（総括表）'!$AE79*'5-3 雇用表 統合中分類・県内生産額 労働力投入係数'!S77</f>
        <v>0</v>
      </c>
      <c r="AQ80" s="266">
        <f>'波及効果（総括表）'!$AE79*'5-3 雇用表 統合中分類・県内生産額 労働力投入係数'!T77</f>
        <v>0</v>
      </c>
      <c r="AR80" s="266">
        <f>'波及効果（総括表）'!$AE79*'5-3 雇用表 統合中分類・県内生産額 労働力投入係数'!U77</f>
        <v>0</v>
      </c>
      <c r="AS80" s="266">
        <f>'波及効果（総括表）'!$AE79*'5-3 雇用表 統合中分類・県内生産額 労働力投入係数'!V77</f>
        <v>0</v>
      </c>
      <c r="AT80" s="266">
        <f>'波及効果（総括表）'!$AE79*'5-3 雇用表 統合中分類・県内生産額 労働力投入係数'!W77</f>
        <v>0</v>
      </c>
    </row>
    <row r="81" spans="1:46" s="81" customFormat="1">
      <c r="A81" s="412" t="s">
        <v>457</v>
      </c>
      <c r="B81" s="137" t="s">
        <v>183</v>
      </c>
      <c r="C81" s="412" t="s">
        <v>458</v>
      </c>
      <c r="D81" s="137" t="s">
        <v>183</v>
      </c>
      <c r="E81" s="418" t="s">
        <v>343</v>
      </c>
      <c r="F81" s="102" t="s">
        <v>60</v>
      </c>
      <c r="G81" s="266">
        <f>'波及効果（総括表）'!$K80*'5-3 雇用表 統合中分類・県内生産額 労働力投入係数'!P78</f>
        <v>0</v>
      </c>
      <c r="H81" s="266">
        <f>'波及効果（総括表）'!$K80*'5-3 雇用表 統合中分類・県内生産額 労働力投入係数'!Q78</f>
        <v>0</v>
      </c>
      <c r="I81" s="266">
        <f>'波及効果（総括表）'!$K80*'5-3 雇用表 統合中分類・県内生産額 労働力投入係数'!R78</f>
        <v>0</v>
      </c>
      <c r="J81" s="266">
        <f>'波及効果（総括表）'!$K80*'5-3 雇用表 統合中分類・県内生産額 労働力投入係数'!S78</f>
        <v>0</v>
      </c>
      <c r="K81" s="266">
        <f>'波及効果（総括表）'!$K80*'5-3 雇用表 統合中分類・県内生産額 労働力投入係数'!T78</f>
        <v>0</v>
      </c>
      <c r="L81" s="266">
        <f>'波及効果（総括表）'!$K80*'5-3 雇用表 統合中分類・県内生産額 労働力投入係数'!U78</f>
        <v>0</v>
      </c>
      <c r="M81" s="266">
        <f>'波及効果（総括表）'!$K80*'5-3 雇用表 統合中分類・県内生産額 労働力投入係数'!V78</f>
        <v>0</v>
      </c>
      <c r="N81" s="266">
        <f>'波及効果（総括表）'!$K80*'5-3 雇用表 統合中分類・県内生産額 労働力投入係数'!W78</f>
        <v>0</v>
      </c>
      <c r="O81" s="266">
        <f>'波及効果（総括表）'!$O80*'5-3 雇用表 統合中分類・県内生産額 労働力投入係数'!P78</f>
        <v>0</v>
      </c>
      <c r="P81" s="266">
        <f>'波及効果（総括表）'!$O80*'5-3 雇用表 統合中分類・県内生産額 労働力投入係数'!Q78</f>
        <v>0</v>
      </c>
      <c r="Q81" s="266">
        <f>'波及効果（総括表）'!$O80*'5-3 雇用表 統合中分類・県内生産額 労働力投入係数'!R78</f>
        <v>0</v>
      </c>
      <c r="R81" s="266">
        <f>'波及効果（総括表）'!$O80*'5-3 雇用表 統合中分類・県内生産額 労働力投入係数'!S78</f>
        <v>0</v>
      </c>
      <c r="S81" s="266">
        <f>'波及効果（総括表）'!$O80*'5-3 雇用表 統合中分類・県内生産額 労働力投入係数'!T78</f>
        <v>0</v>
      </c>
      <c r="T81" s="266">
        <f>'波及効果（総括表）'!$O80*'5-3 雇用表 統合中分類・県内生産額 労働力投入係数'!U78</f>
        <v>0</v>
      </c>
      <c r="U81" s="266">
        <f>'波及効果（総括表）'!$O80*'5-3 雇用表 統合中分類・県内生産額 労働力投入係数'!V78</f>
        <v>0</v>
      </c>
      <c r="V81" s="266">
        <f>'波及効果（総括表）'!$O80*'5-3 雇用表 統合中分類・県内生産額 労働力投入係数'!W78</f>
        <v>0</v>
      </c>
      <c r="W81" s="266">
        <f>'波及効果（総括表）'!$S80*'5-3 雇用表 統合中分類・県内生産額 労働力投入係数'!P78</f>
        <v>0</v>
      </c>
      <c r="X81" s="266">
        <f>'波及効果（総括表）'!$S80*'5-3 雇用表 統合中分類・県内生産額 労働力投入係数'!Q78</f>
        <v>0</v>
      </c>
      <c r="Y81" s="266">
        <f>'波及効果（総括表）'!$S80*'5-3 雇用表 統合中分類・県内生産額 労働力投入係数'!R78</f>
        <v>0</v>
      </c>
      <c r="Z81" s="266">
        <f>'波及効果（総括表）'!$S80*'5-3 雇用表 統合中分類・県内生産額 労働力投入係数'!S78</f>
        <v>0</v>
      </c>
      <c r="AA81" s="266">
        <f>'波及効果（総括表）'!$S80*'5-3 雇用表 統合中分類・県内生産額 労働力投入係数'!T78</f>
        <v>0</v>
      </c>
      <c r="AB81" s="266">
        <f>'波及効果（総括表）'!$S80*'5-3 雇用表 統合中分類・県内生産額 労働力投入係数'!U78</f>
        <v>0</v>
      </c>
      <c r="AC81" s="266">
        <f>'波及効果（総括表）'!$S80*'5-3 雇用表 統合中分類・県内生産額 労働力投入係数'!V78</f>
        <v>0</v>
      </c>
      <c r="AD81" s="266">
        <f>'波及効果（総括表）'!$S80*'5-3 雇用表 統合中分類・県内生産額 労働力投入係数'!W78</f>
        <v>0</v>
      </c>
      <c r="AE81" s="266">
        <f>'波及効果（総括表）'!$AA80*'5-3 雇用表 統合中分類・県内生産額 労働力投入係数'!P78</f>
        <v>0</v>
      </c>
      <c r="AF81" s="266">
        <f>'波及効果（総括表）'!$AA80*'5-3 雇用表 統合中分類・県内生産額 労働力投入係数'!Q78</f>
        <v>0</v>
      </c>
      <c r="AG81" s="266">
        <f>'波及効果（総括表）'!$AA80*'5-3 雇用表 統合中分類・県内生産額 労働力投入係数'!R78</f>
        <v>0</v>
      </c>
      <c r="AH81" s="266">
        <f>'波及効果（総括表）'!$AA80*'5-3 雇用表 統合中分類・県内生産額 労働力投入係数'!S78</f>
        <v>0</v>
      </c>
      <c r="AI81" s="266">
        <f>'波及効果（総括表）'!$AA80*'5-3 雇用表 統合中分類・県内生産額 労働力投入係数'!T78</f>
        <v>0</v>
      </c>
      <c r="AJ81" s="266">
        <f>'波及効果（総括表）'!$AA80*'5-3 雇用表 統合中分類・県内生産額 労働力投入係数'!U78</f>
        <v>0</v>
      </c>
      <c r="AK81" s="266">
        <f>'波及効果（総括表）'!$AA80*'5-3 雇用表 統合中分類・県内生産額 労働力投入係数'!V78</f>
        <v>0</v>
      </c>
      <c r="AL81" s="266">
        <f>'波及効果（総括表）'!$AA80*'5-3 雇用表 統合中分類・県内生産額 労働力投入係数'!W78</f>
        <v>0</v>
      </c>
      <c r="AM81" s="266">
        <f>'波及効果（総括表）'!$AE80*'5-3 雇用表 統合中分類・県内生産額 労働力投入係数'!P78</f>
        <v>0</v>
      </c>
      <c r="AN81" s="266">
        <f>'波及効果（総括表）'!$AE80*'5-3 雇用表 統合中分類・県内生産額 労働力投入係数'!Q78</f>
        <v>0</v>
      </c>
      <c r="AO81" s="266">
        <f>'波及効果（総括表）'!$AE80*'5-3 雇用表 統合中分類・県内生産額 労働力投入係数'!R78</f>
        <v>0</v>
      </c>
      <c r="AP81" s="266">
        <f>'波及効果（総括表）'!$AE80*'5-3 雇用表 統合中分類・県内生産額 労働力投入係数'!S78</f>
        <v>0</v>
      </c>
      <c r="AQ81" s="266">
        <f>'波及効果（総括表）'!$AE80*'5-3 雇用表 統合中分類・県内生産額 労働力投入係数'!T78</f>
        <v>0</v>
      </c>
      <c r="AR81" s="266">
        <f>'波及効果（総括表）'!$AE80*'5-3 雇用表 統合中分類・県内生産額 労働力投入係数'!U78</f>
        <v>0</v>
      </c>
      <c r="AS81" s="266">
        <f>'波及効果（総括表）'!$AE80*'5-3 雇用表 統合中分類・県内生産額 労働力投入係数'!V78</f>
        <v>0</v>
      </c>
      <c r="AT81" s="266">
        <f>'波及効果（総括表）'!$AE80*'5-3 雇用表 統合中分類・県内生産額 労働力投入係数'!W78</f>
        <v>0</v>
      </c>
    </row>
    <row r="82" spans="1:46" s="81" customFormat="1">
      <c r="A82" s="412" t="s">
        <v>457</v>
      </c>
      <c r="B82" s="137" t="s">
        <v>183</v>
      </c>
      <c r="C82" s="412" t="s">
        <v>458</v>
      </c>
      <c r="D82" s="137" t="s">
        <v>183</v>
      </c>
      <c r="E82" s="418" t="s">
        <v>344</v>
      </c>
      <c r="F82" s="102" t="s">
        <v>61</v>
      </c>
      <c r="G82" s="266">
        <f>'波及効果（総括表）'!$K81*'5-3 雇用表 統合中分類・県内生産額 労働力投入係数'!P79</f>
        <v>0</v>
      </c>
      <c r="H82" s="266">
        <f>'波及効果（総括表）'!$K81*'5-3 雇用表 統合中分類・県内生産額 労働力投入係数'!Q79</f>
        <v>0</v>
      </c>
      <c r="I82" s="266">
        <f>'波及効果（総括表）'!$K81*'5-3 雇用表 統合中分類・県内生産額 労働力投入係数'!R79</f>
        <v>0</v>
      </c>
      <c r="J82" s="266">
        <f>'波及効果（総括表）'!$K81*'5-3 雇用表 統合中分類・県内生産額 労働力投入係数'!S79</f>
        <v>0</v>
      </c>
      <c r="K82" s="266">
        <f>'波及効果（総括表）'!$K81*'5-3 雇用表 統合中分類・県内生産額 労働力投入係数'!T79</f>
        <v>0</v>
      </c>
      <c r="L82" s="266">
        <f>'波及効果（総括表）'!$K81*'5-3 雇用表 統合中分類・県内生産額 労働力投入係数'!U79</f>
        <v>0</v>
      </c>
      <c r="M82" s="266">
        <f>'波及効果（総括表）'!$K81*'5-3 雇用表 統合中分類・県内生産額 労働力投入係数'!V79</f>
        <v>0</v>
      </c>
      <c r="N82" s="266">
        <f>'波及効果（総括表）'!$K81*'5-3 雇用表 統合中分類・県内生産額 労働力投入係数'!W79</f>
        <v>0</v>
      </c>
      <c r="O82" s="266">
        <f>'波及効果（総括表）'!$O81*'5-3 雇用表 統合中分類・県内生産額 労働力投入係数'!P79</f>
        <v>0</v>
      </c>
      <c r="P82" s="266">
        <f>'波及効果（総括表）'!$O81*'5-3 雇用表 統合中分類・県内生産額 労働力投入係数'!Q79</f>
        <v>0</v>
      </c>
      <c r="Q82" s="266">
        <f>'波及効果（総括表）'!$O81*'5-3 雇用表 統合中分類・県内生産額 労働力投入係数'!R79</f>
        <v>0</v>
      </c>
      <c r="R82" s="266">
        <f>'波及効果（総括表）'!$O81*'5-3 雇用表 統合中分類・県内生産額 労働力投入係数'!S79</f>
        <v>0</v>
      </c>
      <c r="S82" s="266">
        <f>'波及効果（総括表）'!$O81*'5-3 雇用表 統合中分類・県内生産額 労働力投入係数'!T79</f>
        <v>0</v>
      </c>
      <c r="T82" s="266">
        <f>'波及効果（総括表）'!$O81*'5-3 雇用表 統合中分類・県内生産額 労働力投入係数'!U79</f>
        <v>0</v>
      </c>
      <c r="U82" s="266">
        <f>'波及効果（総括表）'!$O81*'5-3 雇用表 統合中分類・県内生産額 労働力投入係数'!V79</f>
        <v>0</v>
      </c>
      <c r="V82" s="266">
        <f>'波及効果（総括表）'!$O81*'5-3 雇用表 統合中分類・県内生産額 労働力投入係数'!W79</f>
        <v>0</v>
      </c>
      <c r="W82" s="266">
        <f>'波及効果（総括表）'!$S81*'5-3 雇用表 統合中分類・県内生産額 労働力投入係数'!P79</f>
        <v>0</v>
      </c>
      <c r="X82" s="266">
        <f>'波及効果（総括表）'!$S81*'5-3 雇用表 統合中分類・県内生産額 労働力投入係数'!Q79</f>
        <v>0</v>
      </c>
      <c r="Y82" s="266">
        <f>'波及効果（総括表）'!$S81*'5-3 雇用表 統合中分類・県内生産額 労働力投入係数'!R79</f>
        <v>0</v>
      </c>
      <c r="Z82" s="266">
        <f>'波及効果（総括表）'!$S81*'5-3 雇用表 統合中分類・県内生産額 労働力投入係数'!S79</f>
        <v>0</v>
      </c>
      <c r="AA82" s="266">
        <f>'波及効果（総括表）'!$S81*'5-3 雇用表 統合中分類・県内生産額 労働力投入係数'!T79</f>
        <v>0</v>
      </c>
      <c r="AB82" s="266">
        <f>'波及効果（総括表）'!$S81*'5-3 雇用表 統合中分類・県内生産額 労働力投入係数'!U79</f>
        <v>0</v>
      </c>
      <c r="AC82" s="266">
        <f>'波及効果（総括表）'!$S81*'5-3 雇用表 統合中分類・県内生産額 労働力投入係数'!V79</f>
        <v>0</v>
      </c>
      <c r="AD82" s="266">
        <f>'波及効果（総括表）'!$S81*'5-3 雇用表 統合中分類・県内生産額 労働力投入係数'!W79</f>
        <v>0</v>
      </c>
      <c r="AE82" s="266">
        <f>'波及効果（総括表）'!$AA81*'5-3 雇用表 統合中分類・県内生産額 労働力投入係数'!P79</f>
        <v>0</v>
      </c>
      <c r="AF82" s="266">
        <f>'波及効果（総括表）'!$AA81*'5-3 雇用表 統合中分類・県内生産額 労働力投入係数'!Q79</f>
        <v>0</v>
      </c>
      <c r="AG82" s="266">
        <f>'波及効果（総括表）'!$AA81*'5-3 雇用表 統合中分類・県内生産額 労働力投入係数'!R79</f>
        <v>0</v>
      </c>
      <c r="AH82" s="266">
        <f>'波及効果（総括表）'!$AA81*'5-3 雇用表 統合中分類・県内生産額 労働力投入係数'!S79</f>
        <v>0</v>
      </c>
      <c r="AI82" s="266">
        <f>'波及効果（総括表）'!$AA81*'5-3 雇用表 統合中分類・県内生産額 労働力投入係数'!T79</f>
        <v>0</v>
      </c>
      <c r="AJ82" s="266">
        <f>'波及効果（総括表）'!$AA81*'5-3 雇用表 統合中分類・県内生産額 労働力投入係数'!U79</f>
        <v>0</v>
      </c>
      <c r="AK82" s="266">
        <f>'波及効果（総括表）'!$AA81*'5-3 雇用表 統合中分類・県内生産額 労働力投入係数'!V79</f>
        <v>0</v>
      </c>
      <c r="AL82" s="266">
        <f>'波及効果（総括表）'!$AA81*'5-3 雇用表 統合中分類・県内生産額 労働力投入係数'!W79</f>
        <v>0</v>
      </c>
      <c r="AM82" s="266">
        <f>'波及効果（総括表）'!$AE81*'5-3 雇用表 統合中分類・県内生産額 労働力投入係数'!P79</f>
        <v>0</v>
      </c>
      <c r="AN82" s="266">
        <f>'波及効果（総括表）'!$AE81*'5-3 雇用表 統合中分類・県内生産額 労働力投入係数'!Q79</f>
        <v>0</v>
      </c>
      <c r="AO82" s="266">
        <f>'波及効果（総括表）'!$AE81*'5-3 雇用表 統合中分類・県内生産額 労働力投入係数'!R79</f>
        <v>0</v>
      </c>
      <c r="AP82" s="266">
        <f>'波及効果（総括表）'!$AE81*'5-3 雇用表 統合中分類・県内生産額 労働力投入係数'!S79</f>
        <v>0</v>
      </c>
      <c r="AQ82" s="266">
        <f>'波及効果（総括表）'!$AE81*'5-3 雇用表 統合中分類・県内生産額 労働力投入係数'!T79</f>
        <v>0</v>
      </c>
      <c r="AR82" s="266">
        <f>'波及効果（総括表）'!$AE81*'5-3 雇用表 統合中分類・県内生産額 労働力投入係数'!U79</f>
        <v>0</v>
      </c>
      <c r="AS82" s="266">
        <f>'波及効果（総括表）'!$AE81*'5-3 雇用表 統合中分類・県内生産額 労働力投入係数'!V79</f>
        <v>0</v>
      </c>
      <c r="AT82" s="266">
        <f>'波及効果（総括表）'!$AE81*'5-3 雇用表 統合中分類・県内生産額 労働力投入係数'!W79</f>
        <v>0</v>
      </c>
    </row>
    <row r="83" spans="1:46" s="81" customFormat="1">
      <c r="A83" s="412" t="s">
        <v>457</v>
      </c>
      <c r="B83" s="137" t="s">
        <v>183</v>
      </c>
      <c r="C83" s="412" t="s">
        <v>458</v>
      </c>
      <c r="D83" s="137" t="s">
        <v>183</v>
      </c>
      <c r="E83" s="418" t="s">
        <v>345</v>
      </c>
      <c r="F83" s="102" t="s">
        <v>62</v>
      </c>
      <c r="G83" s="266">
        <f>'波及効果（総括表）'!$K82*'5-3 雇用表 統合中分類・県内生産額 労働力投入係数'!P80</f>
        <v>0</v>
      </c>
      <c r="H83" s="266">
        <f>'波及効果（総括表）'!$K82*'5-3 雇用表 統合中分類・県内生産額 労働力投入係数'!Q80</f>
        <v>0</v>
      </c>
      <c r="I83" s="266">
        <f>'波及効果（総括表）'!$K82*'5-3 雇用表 統合中分類・県内生産額 労働力投入係数'!R80</f>
        <v>0</v>
      </c>
      <c r="J83" s="266">
        <f>'波及効果（総括表）'!$K82*'5-3 雇用表 統合中分類・県内生産額 労働力投入係数'!S80</f>
        <v>0</v>
      </c>
      <c r="K83" s="266">
        <f>'波及効果（総括表）'!$K82*'5-3 雇用表 統合中分類・県内生産額 労働力投入係数'!T80</f>
        <v>0</v>
      </c>
      <c r="L83" s="266">
        <f>'波及効果（総括表）'!$K82*'5-3 雇用表 統合中分類・県内生産額 労働力投入係数'!U80</f>
        <v>0</v>
      </c>
      <c r="M83" s="266">
        <f>'波及効果（総括表）'!$K82*'5-3 雇用表 統合中分類・県内生産額 労働力投入係数'!V80</f>
        <v>0</v>
      </c>
      <c r="N83" s="266">
        <f>'波及効果（総括表）'!$K82*'5-3 雇用表 統合中分類・県内生産額 労働力投入係数'!W80</f>
        <v>0</v>
      </c>
      <c r="O83" s="266">
        <f>'波及効果（総括表）'!$O82*'5-3 雇用表 統合中分類・県内生産額 労働力投入係数'!P80</f>
        <v>0</v>
      </c>
      <c r="P83" s="266">
        <f>'波及効果（総括表）'!$O82*'5-3 雇用表 統合中分類・県内生産額 労働力投入係数'!Q80</f>
        <v>0</v>
      </c>
      <c r="Q83" s="266">
        <f>'波及効果（総括表）'!$O82*'5-3 雇用表 統合中分類・県内生産額 労働力投入係数'!R80</f>
        <v>0</v>
      </c>
      <c r="R83" s="266">
        <f>'波及効果（総括表）'!$O82*'5-3 雇用表 統合中分類・県内生産額 労働力投入係数'!S80</f>
        <v>0</v>
      </c>
      <c r="S83" s="266">
        <f>'波及効果（総括表）'!$O82*'5-3 雇用表 統合中分類・県内生産額 労働力投入係数'!T80</f>
        <v>0</v>
      </c>
      <c r="T83" s="266">
        <f>'波及効果（総括表）'!$O82*'5-3 雇用表 統合中分類・県内生産額 労働力投入係数'!U80</f>
        <v>0</v>
      </c>
      <c r="U83" s="266">
        <f>'波及効果（総括表）'!$O82*'5-3 雇用表 統合中分類・県内生産額 労働力投入係数'!V80</f>
        <v>0</v>
      </c>
      <c r="V83" s="266">
        <f>'波及効果（総括表）'!$O82*'5-3 雇用表 統合中分類・県内生産額 労働力投入係数'!W80</f>
        <v>0</v>
      </c>
      <c r="W83" s="266">
        <f>'波及効果（総括表）'!$S82*'5-3 雇用表 統合中分類・県内生産額 労働力投入係数'!P80</f>
        <v>0</v>
      </c>
      <c r="X83" s="266">
        <f>'波及効果（総括表）'!$S82*'5-3 雇用表 統合中分類・県内生産額 労働力投入係数'!Q80</f>
        <v>0</v>
      </c>
      <c r="Y83" s="266">
        <f>'波及効果（総括表）'!$S82*'5-3 雇用表 統合中分類・県内生産額 労働力投入係数'!R80</f>
        <v>0</v>
      </c>
      <c r="Z83" s="266">
        <f>'波及効果（総括表）'!$S82*'5-3 雇用表 統合中分類・県内生産額 労働力投入係数'!S80</f>
        <v>0</v>
      </c>
      <c r="AA83" s="266">
        <f>'波及効果（総括表）'!$S82*'5-3 雇用表 統合中分類・県内生産額 労働力投入係数'!T80</f>
        <v>0</v>
      </c>
      <c r="AB83" s="266">
        <f>'波及効果（総括表）'!$S82*'5-3 雇用表 統合中分類・県内生産額 労働力投入係数'!U80</f>
        <v>0</v>
      </c>
      <c r="AC83" s="266">
        <f>'波及効果（総括表）'!$S82*'5-3 雇用表 統合中分類・県内生産額 労働力投入係数'!V80</f>
        <v>0</v>
      </c>
      <c r="AD83" s="266">
        <f>'波及効果（総括表）'!$S82*'5-3 雇用表 統合中分類・県内生産額 労働力投入係数'!W80</f>
        <v>0</v>
      </c>
      <c r="AE83" s="266">
        <f>'波及効果（総括表）'!$AA82*'5-3 雇用表 統合中分類・県内生産額 労働力投入係数'!P80</f>
        <v>0</v>
      </c>
      <c r="AF83" s="266">
        <f>'波及効果（総括表）'!$AA82*'5-3 雇用表 統合中分類・県内生産額 労働力投入係数'!Q80</f>
        <v>0</v>
      </c>
      <c r="AG83" s="266">
        <f>'波及効果（総括表）'!$AA82*'5-3 雇用表 統合中分類・県内生産額 労働力投入係数'!R80</f>
        <v>0</v>
      </c>
      <c r="AH83" s="266">
        <f>'波及効果（総括表）'!$AA82*'5-3 雇用表 統合中分類・県内生産額 労働力投入係数'!S80</f>
        <v>0</v>
      </c>
      <c r="AI83" s="266">
        <f>'波及効果（総括表）'!$AA82*'5-3 雇用表 統合中分類・県内生産額 労働力投入係数'!T80</f>
        <v>0</v>
      </c>
      <c r="AJ83" s="266">
        <f>'波及効果（総括表）'!$AA82*'5-3 雇用表 統合中分類・県内生産額 労働力投入係数'!U80</f>
        <v>0</v>
      </c>
      <c r="AK83" s="266">
        <f>'波及効果（総括表）'!$AA82*'5-3 雇用表 統合中分類・県内生産額 労働力投入係数'!V80</f>
        <v>0</v>
      </c>
      <c r="AL83" s="266">
        <f>'波及効果（総括表）'!$AA82*'5-3 雇用表 統合中分類・県内生産額 労働力投入係数'!W80</f>
        <v>0</v>
      </c>
      <c r="AM83" s="266">
        <f>'波及効果（総括表）'!$AE82*'5-3 雇用表 統合中分類・県内生産額 労働力投入係数'!P80</f>
        <v>0</v>
      </c>
      <c r="AN83" s="266">
        <f>'波及効果（総括表）'!$AE82*'5-3 雇用表 統合中分類・県内生産額 労働力投入係数'!Q80</f>
        <v>0</v>
      </c>
      <c r="AO83" s="266">
        <f>'波及効果（総括表）'!$AE82*'5-3 雇用表 統合中分類・県内生産額 労働力投入係数'!R80</f>
        <v>0</v>
      </c>
      <c r="AP83" s="266">
        <f>'波及効果（総括表）'!$AE82*'5-3 雇用表 統合中分類・県内生産額 労働力投入係数'!S80</f>
        <v>0</v>
      </c>
      <c r="AQ83" s="266">
        <f>'波及効果（総括表）'!$AE82*'5-3 雇用表 統合中分類・県内生産額 労働力投入係数'!T80</f>
        <v>0</v>
      </c>
      <c r="AR83" s="266">
        <f>'波及効果（総括表）'!$AE82*'5-3 雇用表 統合中分類・県内生産額 労働力投入係数'!U80</f>
        <v>0</v>
      </c>
      <c r="AS83" s="266">
        <f>'波及効果（総括表）'!$AE82*'5-3 雇用表 統合中分類・県内生産額 労働力投入係数'!V80</f>
        <v>0</v>
      </c>
      <c r="AT83" s="266">
        <f>'波及効果（総括表）'!$AE82*'5-3 雇用表 統合中分類・県内生産額 労働力投入係数'!W80</f>
        <v>0</v>
      </c>
    </row>
    <row r="84" spans="1:46" s="81" customFormat="1">
      <c r="A84" s="414" t="s">
        <v>459</v>
      </c>
      <c r="B84" s="373" t="s">
        <v>423</v>
      </c>
      <c r="C84" s="414" t="s">
        <v>460</v>
      </c>
      <c r="D84" s="373" t="s">
        <v>423</v>
      </c>
      <c r="E84" s="417" t="s">
        <v>346</v>
      </c>
      <c r="F84" s="374" t="s">
        <v>63</v>
      </c>
      <c r="G84" s="267">
        <f>'波及効果（総括表）'!$K83*'5-3 雇用表 統合中分類・県内生産額 労働力投入係数'!P81</f>
        <v>0</v>
      </c>
      <c r="H84" s="267">
        <f>'波及効果（総括表）'!$K83*'5-3 雇用表 統合中分類・県内生産額 労働力投入係数'!Q81</f>
        <v>0</v>
      </c>
      <c r="I84" s="267">
        <f>'波及効果（総括表）'!$K83*'5-3 雇用表 統合中分類・県内生産額 労働力投入係数'!R81</f>
        <v>0</v>
      </c>
      <c r="J84" s="267">
        <f>'波及効果（総括表）'!$K83*'5-3 雇用表 統合中分類・県内生産額 労働力投入係数'!S81</f>
        <v>0</v>
      </c>
      <c r="K84" s="267">
        <f>'波及効果（総括表）'!$K83*'5-3 雇用表 統合中分類・県内生産額 労働力投入係数'!T81</f>
        <v>0</v>
      </c>
      <c r="L84" s="267">
        <f>'波及効果（総括表）'!$K83*'5-3 雇用表 統合中分類・県内生産額 労働力投入係数'!U81</f>
        <v>0</v>
      </c>
      <c r="M84" s="267">
        <f>'波及効果（総括表）'!$K83*'5-3 雇用表 統合中分類・県内生産額 労働力投入係数'!V81</f>
        <v>0</v>
      </c>
      <c r="N84" s="267">
        <f>'波及効果（総括表）'!$K83*'5-3 雇用表 統合中分類・県内生産額 労働力投入係数'!W81</f>
        <v>0</v>
      </c>
      <c r="O84" s="267">
        <f>'波及効果（総括表）'!$O83*'5-3 雇用表 統合中分類・県内生産額 労働力投入係数'!P81</f>
        <v>0</v>
      </c>
      <c r="P84" s="267">
        <f>'波及効果（総括表）'!$O83*'5-3 雇用表 統合中分類・県内生産額 労働力投入係数'!Q81</f>
        <v>0</v>
      </c>
      <c r="Q84" s="267">
        <f>'波及効果（総括表）'!$O83*'5-3 雇用表 統合中分類・県内生産額 労働力投入係数'!R81</f>
        <v>0</v>
      </c>
      <c r="R84" s="267">
        <f>'波及効果（総括表）'!$O83*'5-3 雇用表 統合中分類・県内生産額 労働力投入係数'!S81</f>
        <v>0</v>
      </c>
      <c r="S84" s="267">
        <f>'波及効果（総括表）'!$O83*'5-3 雇用表 統合中分類・県内生産額 労働力投入係数'!T81</f>
        <v>0</v>
      </c>
      <c r="T84" s="267">
        <f>'波及効果（総括表）'!$O83*'5-3 雇用表 統合中分類・県内生産額 労働力投入係数'!U81</f>
        <v>0</v>
      </c>
      <c r="U84" s="267">
        <f>'波及効果（総括表）'!$O83*'5-3 雇用表 統合中分類・県内生産額 労働力投入係数'!V81</f>
        <v>0</v>
      </c>
      <c r="V84" s="267">
        <f>'波及効果（総括表）'!$O83*'5-3 雇用表 統合中分類・県内生産額 労働力投入係数'!W81</f>
        <v>0</v>
      </c>
      <c r="W84" s="267">
        <f>'波及効果（総括表）'!$S83*'5-3 雇用表 統合中分類・県内生産額 労働力投入係数'!P81</f>
        <v>0</v>
      </c>
      <c r="X84" s="267">
        <f>'波及効果（総括表）'!$S83*'5-3 雇用表 統合中分類・県内生産額 労働力投入係数'!Q81</f>
        <v>0</v>
      </c>
      <c r="Y84" s="267">
        <f>'波及効果（総括表）'!$S83*'5-3 雇用表 統合中分類・県内生産額 労働力投入係数'!R81</f>
        <v>0</v>
      </c>
      <c r="Z84" s="267">
        <f>'波及効果（総括表）'!$S83*'5-3 雇用表 統合中分類・県内生産額 労働力投入係数'!S81</f>
        <v>0</v>
      </c>
      <c r="AA84" s="267">
        <f>'波及効果（総括表）'!$S83*'5-3 雇用表 統合中分類・県内生産額 労働力投入係数'!T81</f>
        <v>0</v>
      </c>
      <c r="AB84" s="267">
        <f>'波及効果（総括表）'!$S83*'5-3 雇用表 統合中分類・県内生産額 労働力投入係数'!U81</f>
        <v>0</v>
      </c>
      <c r="AC84" s="267">
        <f>'波及効果（総括表）'!$S83*'5-3 雇用表 統合中分類・県内生産額 労働力投入係数'!V81</f>
        <v>0</v>
      </c>
      <c r="AD84" s="267">
        <f>'波及効果（総括表）'!$S83*'5-3 雇用表 統合中分類・県内生産額 労働力投入係数'!W81</f>
        <v>0</v>
      </c>
      <c r="AE84" s="267">
        <f>'波及効果（総括表）'!$AA83*'5-3 雇用表 統合中分類・県内生産額 労働力投入係数'!P81</f>
        <v>0</v>
      </c>
      <c r="AF84" s="267">
        <f>'波及効果（総括表）'!$AA83*'5-3 雇用表 統合中分類・県内生産額 労働力投入係数'!Q81</f>
        <v>0</v>
      </c>
      <c r="AG84" s="267">
        <f>'波及効果（総括表）'!$AA83*'5-3 雇用表 統合中分類・県内生産額 労働力投入係数'!R81</f>
        <v>0</v>
      </c>
      <c r="AH84" s="267">
        <f>'波及効果（総括表）'!$AA83*'5-3 雇用表 統合中分類・県内生産額 労働力投入係数'!S81</f>
        <v>0</v>
      </c>
      <c r="AI84" s="267">
        <f>'波及効果（総括表）'!$AA83*'5-3 雇用表 統合中分類・県内生産額 労働力投入係数'!T81</f>
        <v>0</v>
      </c>
      <c r="AJ84" s="267">
        <f>'波及効果（総括表）'!$AA83*'5-3 雇用表 統合中分類・県内生産額 労働力投入係数'!U81</f>
        <v>0</v>
      </c>
      <c r="AK84" s="267">
        <f>'波及効果（総括表）'!$AA83*'5-3 雇用表 統合中分類・県内生産額 労働力投入係数'!V81</f>
        <v>0</v>
      </c>
      <c r="AL84" s="267">
        <f>'波及効果（総括表）'!$AA83*'5-3 雇用表 統合中分類・県内生産額 労働力投入係数'!W81</f>
        <v>0</v>
      </c>
      <c r="AM84" s="267">
        <f>'波及効果（総括表）'!$AE83*'5-3 雇用表 統合中分類・県内生産額 労働力投入係数'!P81</f>
        <v>0</v>
      </c>
      <c r="AN84" s="267">
        <f>'波及効果（総括表）'!$AE83*'5-3 雇用表 統合中分類・県内生産額 労働力投入係数'!Q81</f>
        <v>0</v>
      </c>
      <c r="AO84" s="267">
        <f>'波及効果（総括表）'!$AE83*'5-3 雇用表 統合中分類・県内生産額 労働力投入係数'!R81</f>
        <v>0</v>
      </c>
      <c r="AP84" s="267">
        <f>'波及効果（総括表）'!$AE83*'5-3 雇用表 統合中分類・県内生産額 労働力投入係数'!S81</f>
        <v>0</v>
      </c>
      <c r="AQ84" s="267">
        <f>'波及効果（総括表）'!$AE83*'5-3 雇用表 統合中分類・県内生産額 労働力投入係数'!T81</f>
        <v>0</v>
      </c>
      <c r="AR84" s="267">
        <f>'波及効果（総括表）'!$AE83*'5-3 雇用表 統合中分類・県内生産額 労働力投入係数'!U81</f>
        <v>0</v>
      </c>
      <c r="AS84" s="267">
        <f>'波及効果（総括表）'!$AE83*'5-3 雇用表 統合中分類・県内生産額 労働力投入係数'!V81</f>
        <v>0</v>
      </c>
      <c r="AT84" s="267">
        <f>'波及効果（総括表）'!$AE83*'5-3 雇用表 統合中分類・県内生産額 労働力投入係数'!W81</f>
        <v>0</v>
      </c>
    </row>
    <row r="85" spans="1:46" s="81" customFormat="1">
      <c r="A85" s="412" t="s">
        <v>459</v>
      </c>
      <c r="B85" s="137" t="s">
        <v>423</v>
      </c>
      <c r="C85" s="412" t="s">
        <v>460</v>
      </c>
      <c r="D85" s="137" t="s">
        <v>423</v>
      </c>
      <c r="E85" s="418" t="s">
        <v>347</v>
      </c>
      <c r="F85" s="102" t="s">
        <v>401</v>
      </c>
      <c r="G85" s="266">
        <f>'波及効果（総括表）'!$K84*'5-3 雇用表 統合中分類・県内生産額 労働力投入係数'!P82</f>
        <v>0</v>
      </c>
      <c r="H85" s="266">
        <f>'波及効果（総括表）'!$K84*'5-3 雇用表 統合中分類・県内生産額 労働力投入係数'!Q82</f>
        <v>0</v>
      </c>
      <c r="I85" s="266">
        <f>'波及効果（総括表）'!$K84*'5-3 雇用表 統合中分類・県内生産額 労働力投入係数'!R82</f>
        <v>0</v>
      </c>
      <c r="J85" s="266">
        <f>'波及効果（総括表）'!$K84*'5-3 雇用表 統合中分類・県内生産額 労働力投入係数'!S82</f>
        <v>0</v>
      </c>
      <c r="K85" s="266">
        <f>'波及効果（総括表）'!$K84*'5-3 雇用表 統合中分類・県内生産額 労働力投入係数'!T82</f>
        <v>0</v>
      </c>
      <c r="L85" s="266">
        <f>'波及効果（総括表）'!$K84*'5-3 雇用表 統合中分類・県内生産額 労働力投入係数'!U82</f>
        <v>0</v>
      </c>
      <c r="M85" s="266">
        <f>'波及効果（総括表）'!$K84*'5-3 雇用表 統合中分類・県内生産額 労働力投入係数'!V82</f>
        <v>0</v>
      </c>
      <c r="N85" s="266">
        <f>'波及効果（総括表）'!$K84*'5-3 雇用表 統合中分類・県内生産額 労働力投入係数'!W82</f>
        <v>0</v>
      </c>
      <c r="O85" s="266">
        <f>'波及効果（総括表）'!$O84*'5-3 雇用表 統合中分類・県内生産額 労働力投入係数'!P82</f>
        <v>0</v>
      </c>
      <c r="P85" s="266">
        <f>'波及効果（総括表）'!$O84*'5-3 雇用表 統合中分類・県内生産額 労働力投入係数'!Q82</f>
        <v>0</v>
      </c>
      <c r="Q85" s="266">
        <f>'波及効果（総括表）'!$O84*'5-3 雇用表 統合中分類・県内生産額 労働力投入係数'!R82</f>
        <v>0</v>
      </c>
      <c r="R85" s="266">
        <f>'波及効果（総括表）'!$O84*'5-3 雇用表 統合中分類・県内生産額 労働力投入係数'!S82</f>
        <v>0</v>
      </c>
      <c r="S85" s="266">
        <f>'波及効果（総括表）'!$O84*'5-3 雇用表 統合中分類・県内生産額 労働力投入係数'!T82</f>
        <v>0</v>
      </c>
      <c r="T85" s="266">
        <f>'波及効果（総括表）'!$O84*'5-3 雇用表 統合中分類・県内生産額 労働力投入係数'!U82</f>
        <v>0</v>
      </c>
      <c r="U85" s="266">
        <f>'波及効果（総括表）'!$O84*'5-3 雇用表 統合中分類・県内生産額 労働力投入係数'!V82</f>
        <v>0</v>
      </c>
      <c r="V85" s="266">
        <f>'波及効果（総括表）'!$O84*'5-3 雇用表 統合中分類・県内生産額 労働力投入係数'!W82</f>
        <v>0</v>
      </c>
      <c r="W85" s="266">
        <f>'波及効果（総括表）'!$S84*'5-3 雇用表 統合中分類・県内生産額 労働力投入係数'!P82</f>
        <v>0</v>
      </c>
      <c r="X85" s="266">
        <f>'波及効果（総括表）'!$S84*'5-3 雇用表 統合中分類・県内生産額 労働力投入係数'!Q82</f>
        <v>0</v>
      </c>
      <c r="Y85" s="266">
        <f>'波及効果（総括表）'!$S84*'5-3 雇用表 統合中分類・県内生産額 労働力投入係数'!R82</f>
        <v>0</v>
      </c>
      <c r="Z85" s="266">
        <f>'波及効果（総括表）'!$S84*'5-3 雇用表 統合中分類・県内生産額 労働力投入係数'!S82</f>
        <v>0</v>
      </c>
      <c r="AA85" s="266">
        <f>'波及効果（総括表）'!$S84*'5-3 雇用表 統合中分類・県内生産額 労働力投入係数'!T82</f>
        <v>0</v>
      </c>
      <c r="AB85" s="266">
        <f>'波及効果（総括表）'!$S84*'5-3 雇用表 統合中分類・県内生産額 労働力投入係数'!U82</f>
        <v>0</v>
      </c>
      <c r="AC85" s="266">
        <f>'波及効果（総括表）'!$S84*'5-3 雇用表 統合中分類・県内生産額 労働力投入係数'!V82</f>
        <v>0</v>
      </c>
      <c r="AD85" s="266">
        <f>'波及効果（総括表）'!$S84*'5-3 雇用表 統合中分類・県内生産額 労働力投入係数'!W82</f>
        <v>0</v>
      </c>
      <c r="AE85" s="266">
        <f>'波及効果（総括表）'!$AA84*'5-3 雇用表 統合中分類・県内生産額 労働力投入係数'!P82</f>
        <v>0</v>
      </c>
      <c r="AF85" s="266">
        <f>'波及効果（総括表）'!$AA84*'5-3 雇用表 統合中分類・県内生産額 労働力投入係数'!Q82</f>
        <v>0</v>
      </c>
      <c r="AG85" s="266">
        <f>'波及効果（総括表）'!$AA84*'5-3 雇用表 統合中分類・県内生産額 労働力投入係数'!R82</f>
        <v>0</v>
      </c>
      <c r="AH85" s="266">
        <f>'波及効果（総括表）'!$AA84*'5-3 雇用表 統合中分類・県内生産額 労働力投入係数'!S82</f>
        <v>0</v>
      </c>
      <c r="AI85" s="266">
        <f>'波及効果（総括表）'!$AA84*'5-3 雇用表 統合中分類・県内生産額 労働力投入係数'!T82</f>
        <v>0</v>
      </c>
      <c r="AJ85" s="266">
        <f>'波及効果（総括表）'!$AA84*'5-3 雇用表 統合中分類・県内生産額 労働力投入係数'!U82</f>
        <v>0</v>
      </c>
      <c r="AK85" s="266">
        <f>'波及効果（総括表）'!$AA84*'5-3 雇用表 統合中分類・県内生産額 労働力投入係数'!V82</f>
        <v>0</v>
      </c>
      <c r="AL85" s="266">
        <f>'波及効果（総括表）'!$AA84*'5-3 雇用表 統合中分類・県内生産額 労働力投入係数'!W82</f>
        <v>0</v>
      </c>
      <c r="AM85" s="266">
        <f>'波及効果（総括表）'!$AE84*'5-3 雇用表 統合中分類・県内生産額 労働力投入係数'!P82</f>
        <v>0</v>
      </c>
      <c r="AN85" s="266">
        <f>'波及効果（総括表）'!$AE84*'5-3 雇用表 統合中分類・県内生産額 労働力投入係数'!Q82</f>
        <v>0</v>
      </c>
      <c r="AO85" s="266">
        <f>'波及効果（総括表）'!$AE84*'5-3 雇用表 統合中分類・県内生産額 労働力投入係数'!R82</f>
        <v>0</v>
      </c>
      <c r="AP85" s="266">
        <f>'波及効果（総括表）'!$AE84*'5-3 雇用表 統合中分類・県内生産額 労働力投入係数'!S82</f>
        <v>0</v>
      </c>
      <c r="AQ85" s="266">
        <f>'波及効果（総括表）'!$AE84*'5-3 雇用表 統合中分類・県内生産額 労働力投入係数'!T82</f>
        <v>0</v>
      </c>
      <c r="AR85" s="266">
        <f>'波及効果（総括表）'!$AE84*'5-3 雇用表 統合中分類・県内生産額 労働力投入係数'!U82</f>
        <v>0</v>
      </c>
      <c r="AS85" s="266">
        <f>'波及効果（総括表）'!$AE84*'5-3 雇用表 統合中分類・県内生産額 労働力投入係数'!V82</f>
        <v>0</v>
      </c>
      <c r="AT85" s="266">
        <f>'波及効果（総括表）'!$AE84*'5-3 雇用表 統合中分類・県内生産額 労働力投入係数'!W82</f>
        <v>0</v>
      </c>
    </row>
    <row r="86" spans="1:46" s="81" customFormat="1">
      <c r="A86" s="412" t="s">
        <v>459</v>
      </c>
      <c r="B86" s="137" t="s">
        <v>423</v>
      </c>
      <c r="C86" s="412" t="s">
        <v>460</v>
      </c>
      <c r="D86" s="137" t="s">
        <v>423</v>
      </c>
      <c r="E86" s="418" t="s">
        <v>348</v>
      </c>
      <c r="F86" s="102" t="s">
        <v>65</v>
      </c>
      <c r="G86" s="266">
        <f>'波及効果（総括表）'!$K85*'5-3 雇用表 統合中分類・県内生産額 労働力投入係数'!P83</f>
        <v>0</v>
      </c>
      <c r="H86" s="266">
        <f>'波及効果（総括表）'!$K85*'5-3 雇用表 統合中分類・県内生産額 労働力投入係数'!Q83</f>
        <v>0</v>
      </c>
      <c r="I86" s="266">
        <f>'波及効果（総括表）'!$K85*'5-3 雇用表 統合中分類・県内生産額 労働力投入係数'!R83</f>
        <v>0</v>
      </c>
      <c r="J86" s="266">
        <f>'波及効果（総括表）'!$K85*'5-3 雇用表 統合中分類・県内生産額 労働力投入係数'!S83</f>
        <v>0</v>
      </c>
      <c r="K86" s="266">
        <f>'波及効果（総括表）'!$K85*'5-3 雇用表 統合中分類・県内生産額 労働力投入係数'!T83</f>
        <v>0</v>
      </c>
      <c r="L86" s="266">
        <f>'波及効果（総括表）'!$K85*'5-3 雇用表 統合中分類・県内生産額 労働力投入係数'!U83</f>
        <v>0</v>
      </c>
      <c r="M86" s="266">
        <f>'波及効果（総括表）'!$K85*'5-3 雇用表 統合中分類・県内生産額 労働力投入係数'!V83</f>
        <v>0</v>
      </c>
      <c r="N86" s="266">
        <f>'波及効果（総括表）'!$K85*'5-3 雇用表 統合中分類・県内生産額 労働力投入係数'!W83</f>
        <v>0</v>
      </c>
      <c r="O86" s="266">
        <f>'波及効果（総括表）'!$O85*'5-3 雇用表 統合中分類・県内生産額 労働力投入係数'!P83</f>
        <v>0</v>
      </c>
      <c r="P86" s="266">
        <f>'波及効果（総括表）'!$O85*'5-3 雇用表 統合中分類・県内生産額 労働力投入係数'!Q83</f>
        <v>0</v>
      </c>
      <c r="Q86" s="266">
        <f>'波及効果（総括表）'!$O85*'5-3 雇用表 統合中分類・県内生産額 労働力投入係数'!R83</f>
        <v>0</v>
      </c>
      <c r="R86" s="266">
        <f>'波及効果（総括表）'!$O85*'5-3 雇用表 統合中分類・県内生産額 労働力投入係数'!S83</f>
        <v>0</v>
      </c>
      <c r="S86" s="266">
        <f>'波及効果（総括表）'!$O85*'5-3 雇用表 統合中分類・県内生産額 労働力投入係数'!T83</f>
        <v>0</v>
      </c>
      <c r="T86" s="266">
        <f>'波及効果（総括表）'!$O85*'5-3 雇用表 統合中分類・県内生産額 労働力投入係数'!U83</f>
        <v>0</v>
      </c>
      <c r="U86" s="266">
        <f>'波及効果（総括表）'!$O85*'5-3 雇用表 統合中分類・県内生産額 労働力投入係数'!V83</f>
        <v>0</v>
      </c>
      <c r="V86" s="266">
        <f>'波及効果（総括表）'!$O85*'5-3 雇用表 統合中分類・県内生産額 労働力投入係数'!W83</f>
        <v>0</v>
      </c>
      <c r="W86" s="266">
        <f>'波及効果（総括表）'!$S85*'5-3 雇用表 統合中分類・県内生産額 労働力投入係数'!P83</f>
        <v>0</v>
      </c>
      <c r="X86" s="266">
        <f>'波及効果（総括表）'!$S85*'5-3 雇用表 統合中分類・県内生産額 労働力投入係数'!Q83</f>
        <v>0</v>
      </c>
      <c r="Y86" s="266">
        <f>'波及効果（総括表）'!$S85*'5-3 雇用表 統合中分類・県内生産額 労働力投入係数'!R83</f>
        <v>0</v>
      </c>
      <c r="Z86" s="266">
        <f>'波及効果（総括表）'!$S85*'5-3 雇用表 統合中分類・県内生産額 労働力投入係数'!S83</f>
        <v>0</v>
      </c>
      <c r="AA86" s="266">
        <f>'波及効果（総括表）'!$S85*'5-3 雇用表 統合中分類・県内生産額 労働力投入係数'!T83</f>
        <v>0</v>
      </c>
      <c r="AB86" s="266">
        <f>'波及効果（総括表）'!$S85*'5-3 雇用表 統合中分類・県内生産額 労働力投入係数'!U83</f>
        <v>0</v>
      </c>
      <c r="AC86" s="266">
        <f>'波及効果（総括表）'!$S85*'5-3 雇用表 統合中分類・県内生産額 労働力投入係数'!V83</f>
        <v>0</v>
      </c>
      <c r="AD86" s="266">
        <f>'波及効果（総括表）'!$S85*'5-3 雇用表 統合中分類・県内生産額 労働力投入係数'!W83</f>
        <v>0</v>
      </c>
      <c r="AE86" s="266">
        <f>'波及効果（総括表）'!$AA85*'5-3 雇用表 統合中分類・県内生産額 労働力投入係数'!P83</f>
        <v>0</v>
      </c>
      <c r="AF86" s="266">
        <f>'波及効果（総括表）'!$AA85*'5-3 雇用表 統合中分類・県内生産額 労働力投入係数'!Q83</f>
        <v>0</v>
      </c>
      <c r="AG86" s="266">
        <f>'波及効果（総括表）'!$AA85*'5-3 雇用表 統合中分類・県内生産額 労働力投入係数'!R83</f>
        <v>0</v>
      </c>
      <c r="AH86" s="266">
        <f>'波及効果（総括表）'!$AA85*'5-3 雇用表 統合中分類・県内生産額 労働力投入係数'!S83</f>
        <v>0</v>
      </c>
      <c r="AI86" s="266">
        <f>'波及効果（総括表）'!$AA85*'5-3 雇用表 統合中分類・県内生産額 労働力投入係数'!T83</f>
        <v>0</v>
      </c>
      <c r="AJ86" s="266">
        <f>'波及効果（総括表）'!$AA85*'5-3 雇用表 統合中分類・県内生産額 労働力投入係数'!U83</f>
        <v>0</v>
      </c>
      <c r="AK86" s="266">
        <f>'波及効果（総括表）'!$AA85*'5-3 雇用表 統合中分類・県内生産額 労働力投入係数'!V83</f>
        <v>0</v>
      </c>
      <c r="AL86" s="266">
        <f>'波及効果（総括表）'!$AA85*'5-3 雇用表 統合中分類・県内生産額 労働力投入係数'!W83</f>
        <v>0</v>
      </c>
      <c r="AM86" s="266">
        <f>'波及効果（総括表）'!$AE85*'5-3 雇用表 統合中分類・県内生産額 労働力投入係数'!P83</f>
        <v>0</v>
      </c>
      <c r="AN86" s="266">
        <f>'波及効果（総括表）'!$AE85*'5-3 雇用表 統合中分類・県内生産額 労働力投入係数'!Q83</f>
        <v>0</v>
      </c>
      <c r="AO86" s="266">
        <f>'波及効果（総括表）'!$AE85*'5-3 雇用表 統合中分類・県内生産額 労働力投入係数'!R83</f>
        <v>0</v>
      </c>
      <c r="AP86" s="266">
        <f>'波及効果（総括表）'!$AE85*'5-3 雇用表 統合中分類・県内生産額 労働力投入係数'!S83</f>
        <v>0</v>
      </c>
      <c r="AQ86" s="266">
        <f>'波及効果（総括表）'!$AE85*'5-3 雇用表 統合中分類・県内生産額 労働力投入係数'!T83</f>
        <v>0</v>
      </c>
      <c r="AR86" s="266">
        <f>'波及効果（総括表）'!$AE85*'5-3 雇用表 統合中分類・県内生産額 労働力投入係数'!U83</f>
        <v>0</v>
      </c>
      <c r="AS86" s="266">
        <f>'波及効果（総括表）'!$AE85*'5-3 雇用表 統合中分類・県内生産額 労働力投入係数'!V83</f>
        <v>0</v>
      </c>
      <c r="AT86" s="266">
        <f>'波及効果（総括表）'!$AE85*'5-3 雇用表 統合中分類・県内生産額 労働力投入係数'!W83</f>
        <v>0</v>
      </c>
    </row>
    <row r="87" spans="1:46" s="81" customFormat="1">
      <c r="A87" s="412" t="s">
        <v>459</v>
      </c>
      <c r="B87" s="137" t="s">
        <v>423</v>
      </c>
      <c r="C87" s="412" t="s">
        <v>460</v>
      </c>
      <c r="D87" s="137" t="s">
        <v>423</v>
      </c>
      <c r="E87" s="418" t="s">
        <v>349</v>
      </c>
      <c r="F87" s="102" t="s">
        <v>66</v>
      </c>
      <c r="G87" s="266">
        <f>'波及効果（総括表）'!$K86*'5-3 雇用表 統合中分類・県内生産額 労働力投入係数'!P84</f>
        <v>0</v>
      </c>
      <c r="H87" s="266">
        <f>'波及効果（総括表）'!$K86*'5-3 雇用表 統合中分類・県内生産額 労働力投入係数'!Q84</f>
        <v>0</v>
      </c>
      <c r="I87" s="266">
        <f>'波及効果（総括表）'!$K86*'5-3 雇用表 統合中分類・県内生産額 労働力投入係数'!R84</f>
        <v>0</v>
      </c>
      <c r="J87" s="266">
        <f>'波及効果（総括表）'!$K86*'5-3 雇用表 統合中分類・県内生産額 労働力投入係数'!S84</f>
        <v>0</v>
      </c>
      <c r="K87" s="266">
        <f>'波及効果（総括表）'!$K86*'5-3 雇用表 統合中分類・県内生産額 労働力投入係数'!T84</f>
        <v>0</v>
      </c>
      <c r="L87" s="266">
        <f>'波及効果（総括表）'!$K86*'5-3 雇用表 統合中分類・県内生産額 労働力投入係数'!U84</f>
        <v>0</v>
      </c>
      <c r="M87" s="266">
        <f>'波及効果（総括表）'!$K86*'5-3 雇用表 統合中分類・県内生産額 労働力投入係数'!V84</f>
        <v>0</v>
      </c>
      <c r="N87" s="266">
        <f>'波及効果（総括表）'!$K86*'5-3 雇用表 統合中分類・県内生産額 労働力投入係数'!W84</f>
        <v>0</v>
      </c>
      <c r="O87" s="266">
        <f>'波及効果（総括表）'!$O86*'5-3 雇用表 統合中分類・県内生産額 労働力投入係数'!P84</f>
        <v>0</v>
      </c>
      <c r="P87" s="266">
        <f>'波及効果（総括表）'!$O86*'5-3 雇用表 統合中分類・県内生産額 労働力投入係数'!Q84</f>
        <v>0</v>
      </c>
      <c r="Q87" s="266">
        <f>'波及効果（総括表）'!$O86*'5-3 雇用表 統合中分類・県内生産額 労働力投入係数'!R84</f>
        <v>0</v>
      </c>
      <c r="R87" s="266">
        <f>'波及効果（総括表）'!$O86*'5-3 雇用表 統合中分類・県内生産額 労働力投入係数'!S84</f>
        <v>0</v>
      </c>
      <c r="S87" s="266">
        <f>'波及効果（総括表）'!$O86*'5-3 雇用表 統合中分類・県内生産額 労働力投入係数'!T84</f>
        <v>0</v>
      </c>
      <c r="T87" s="266">
        <f>'波及効果（総括表）'!$O86*'5-3 雇用表 統合中分類・県内生産額 労働力投入係数'!U84</f>
        <v>0</v>
      </c>
      <c r="U87" s="266">
        <f>'波及効果（総括表）'!$O86*'5-3 雇用表 統合中分類・県内生産額 労働力投入係数'!V84</f>
        <v>0</v>
      </c>
      <c r="V87" s="266">
        <f>'波及効果（総括表）'!$O86*'5-3 雇用表 統合中分類・県内生産額 労働力投入係数'!W84</f>
        <v>0</v>
      </c>
      <c r="W87" s="266">
        <f>'波及効果（総括表）'!$S86*'5-3 雇用表 統合中分類・県内生産額 労働力投入係数'!P84</f>
        <v>0</v>
      </c>
      <c r="X87" s="266">
        <f>'波及効果（総括表）'!$S86*'5-3 雇用表 統合中分類・県内生産額 労働力投入係数'!Q84</f>
        <v>0</v>
      </c>
      <c r="Y87" s="266">
        <f>'波及効果（総括表）'!$S86*'5-3 雇用表 統合中分類・県内生産額 労働力投入係数'!R84</f>
        <v>0</v>
      </c>
      <c r="Z87" s="266">
        <f>'波及効果（総括表）'!$S86*'5-3 雇用表 統合中分類・県内生産額 労働力投入係数'!S84</f>
        <v>0</v>
      </c>
      <c r="AA87" s="266">
        <f>'波及効果（総括表）'!$S86*'5-3 雇用表 統合中分類・県内生産額 労働力投入係数'!T84</f>
        <v>0</v>
      </c>
      <c r="AB87" s="266">
        <f>'波及効果（総括表）'!$S86*'5-3 雇用表 統合中分類・県内生産額 労働力投入係数'!U84</f>
        <v>0</v>
      </c>
      <c r="AC87" s="266">
        <f>'波及効果（総括表）'!$S86*'5-3 雇用表 統合中分類・県内生産額 労働力投入係数'!V84</f>
        <v>0</v>
      </c>
      <c r="AD87" s="266">
        <f>'波及効果（総括表）'!$S86*'5-3 雇用表 統合中分類・県内生産額 労働力投入係数'!W84</f>
        <v>0</v>
      </c>
      <c r="AE87" s="266">
        <f>'波及効果（総括表）'!$AA86*'5-3 雇用表 統合中分類・県内生産額 労働力投入係数'!P84</f>
        <v>0</v>
      </c>
      <c r="AF87" s="266">
        <f>'波及効果（総括表）'!$AA86*'5-3 雇用表 統合中分類・県内生産額 労働力投入係数'!Q84</f>
        <v>0</v>
      </c>
      <c r="AG87" s="266">
        <f>'波及効果（総括表）'!$AA86*'5-3 雇用表 統合中分類・県内生産額 労働力投入係数'!R84</f>
        <v>0</v>
      </c>
      <c r="AH87" s="266">
        <f>'波及効果（総括表）'!$AA86*'5-3 雇用表 統合中分類・県内生産額 労働力投入係数'!S84</f>
        <v>0</v>
      </c>
      <c r="AI87" s="266">
        <f>'波及効果（総括表）'!$AA86*'5-3 雇用表 統合中分類・県内生産額 労働力投入係数'!T84</f>
        <v>0</v>
      </c>
      <c r="AJ87" s="266">
        <f>'波及効果（総括表）'!$AA86*'5-3 雇用表 統合中分類・県内生産額 労働力投入係数'!U84</f>
        <v>0</v>
      </c>
      <c r="AK87" s="266">
        <f>'波及効果（総括表）'!$AA86*'5-3 雇用表 統合中分類・県内生産額 労働力投入係数'!V84</f>
        <v>0</v>
      </c>
      <c r="AL87" s="266">
        <f>'波及効果（総括表）'!$AA86*'5-3 雇用表 統合中分類・県内生産額 労働力投入係数'!W84</f>
        <v>0</v>
      </c>
      <c r="AM87" s="266">
        <f>'波及効果（総括表）'!$AE86*'5-3 雇用表 統合中分類・県内生産額 労働力投入係数'!P84</f>
        <v>0</v>
      </c>
      <c r="AN87" s="266">
        <f>'波及効果（総括表）'!$AE86*'5-3 雇用表 統合中分類・県内生産額 労働力投入係数'!Q84</f>
        <v>0</v>
      </c>
      <c r="AO87" s="266">
        <f>'波及効果（総括表）'!$AE86*'5-3 雇用表 統合中分類・県内生産額 労働力投入係数'!R84</f>
        <v>0</v>
      </c>
      <c r="AP87" s="266">
        <f>'波及効果（総括表）'!$AE86*'5-3 雇用表 統合中分類・県内生産額 労働力投入係数'!S84</f>
        <v>0</v>
      </c>
      <c r="AQ87" s="266">
        <f>'波及効果（総括表）'!$AE86*'5-3 雇用表 統合中分類・県内生産額 労働力投入係数'!T84</f>
        <v>0</v>
      </c>
      <c r="AR87" s="266">
        <f>'波及効果（総括表）'!$AE86*'5-3 雇用表 統合中分類・県内生産額 労働力投入係数'!U84</f>
        <v>0</v>
      </c>
      <c r="AS87" s="266">
        <f>'波及効果（総括表）'!$AE86*'5-3 雇用表 統合中分類・県内生産額 労働力投入係数'!V84</f>
        <v>0</v>
      </c>
      <c r="AT87" s="266">
        <f>'波及効果（総括表）'!$AE86*'5-3 雇用表 統合中分類・県内生産額 労働力投入係数'!W84</f>
        <v>0</v>
      </c>
    </row>
    <row r="88" spans="1:46" s="81" customFormat="1">
      <c r="A88" s="412" t="s">
        <v>459</v>
      </c>
      <c r="B88" s="137" t="s">
        <v>423</v>
      </c>
      <c r="C88" s="412" t="s">
        <v>460</v>
      </c>
      <c r="D88" s="137" t="s">
        <v>423</v>
      </c>
      <c r="E88" s="418" t="s">
        <v>350</v>
      </c>
      <c r="F88" s="102" t="s">
        <v>67</v>
      </c>
      <c r="G88" s="266">
        <f>'波及効果（総括表）'!$K87*'5-3 雇用表 統合中分類・県内生産額 労働力投入係数'!P85</f>
        <v>0</v>
      </c>
      <c r="H88" s="266">
        <f>'波及効果（総括表）'!$K87*'5-3 雇用表 統合中分類・県内生産額 労働力投入係数'!Q85</f>
        <v>0</v>
      </c>
      <c r="I88" s="266">
        <f>'波及効果（総括表）'!$K87*'5-3 雇用表 統合中分類・県内生産額 労働力投入係数'!R85</f>
        <v>0</v>
      </c>
      <c r="J88" s="266">
        <f>'波及効果（総括表）'!$K87*'5-3 雇用表 統合中分類・県内生産額 労働力投入係数'!S85</f>
        <v>0</v>
      </c>
      <c r="K88" s="266">
        <f>'波及効果（総括表）'!$K87*'5-3 雇用表 統合中分類・県内生産額 労働力投入係数'!T85</f>
        <v>0</v>
      </c>
      <c r="L88" s="266">
        <f>'波及効果（総括表）'!$K87*'5-3 雇用表 統合中分類・県内生産額 労働力投入係数'!U85</f>
        <v>0</v>
      </c>
      <c r="M88" s="266">
        <f>'波及効果（総括表）'!$K87*'5-3 雇用表 統合中分類・県内生産額 労働力投入係数'!V85</f>
        <v>0</v>
      </c>
      <c r="N88" s="266">
        <f>'波及効果（総括表）'!$K87*'5-3 雇用表 統合中分類・県内生産額 労働力投入係数'!W85</f>
        <v>0</v>
      </c>
      <c r="O88" s="266">
        <f>'波及効果（総括表）'!$O87*'5-3 雇用表 統合中分類・県内生産額 労働力投入係数'!P85</f>
        <v>0</v>
      </c>
      <c r="P88" s="266">
        <f>'波及効果（総括表）'!$O87*'5-3 雇用表 統合中分類・県内生産額 労働力投入係数'!Q85</f>
        <v>0</v>
      </c>
      <c r="Q88" s="266">
        <f>'波及効果（総括表）'!$O87*'5-3 雇用表 統合中分類・県内生産額 労働力投入係数'!R85</f>
        <v>0</v>
      </c>
      <c r="R88" s="266">
        <f>'波及効果（総括表）'!$O87*'5-3 雇用表 統合中分類・県内生産額 労働力投入係数'!S85</f>
        <v>0</v>
      </c>
      <c r="S88" s="266">
        <f>'波及効果（総括表）'!$O87*'5-3 雇用表 統合中分類・県内生産額 労働力投入係数'!T85</f>
        <v>0</v>
      </c>
      <c r="T88" s="266">
        <f>'波及効果（総括表）'!$O87*'5-3 雇用表 統合中分類・県内生産額 労働力投入係数'!U85</f>
        <v>0</v>
      </c>
      <c r="U88" s="266">
        <f>'波及効果（総括表）'!$O87*'5-3 雇用表 統合中分類・県内生産額 労働力投入係数'!V85</f>
        <v>0</v>
      </c>
      <c r="V88" s="266">
        <f>'波及効果（総括表）'!$O87*'5-3 雇用表 統合中分類・県内生産額 労働力投入係数'!W85</f>
        <v>0</v>
      </c>
      <c r="W88" s="266">
        <f>'波及効果（総括表）'!$S87*'5-3 雇用表 統合中分類・県内生産額 労働力投入係数'!P85</f>
        <v>0</v>
      </c>
      <c r="X88" s="266">
        <f>'波及効果（総括表）'!$S87*'5-3 雇用表 統合中分類・県内生産額 労働力投入係数'!Q85</f>
        <v>0</v>
      </c>
      <c r="Y88" s="266">
        <f>'波及効果（総括表）'!$S87*'5-3 雇用表 統合中分類・県内生産額 労働力投入係数'!R85</f>
        <v>0</v>
      </c>
      <c r="Z88" s="266">
        <f>'波及効果（総括表）'!$S87*'5-3 雇用表 統合中分類・県内生産額 労働力投入係数'!S85</f>
        <v>0</v>
      </c>
      <c r="AA88" s="266">
        <f>'波及効果（総括表）'!$S87*'5-3 雇用表 統合中分類・県内生産額 労働力投入係数'!T85</f>
        <v>0</v>
      </c>
      <c r="AB88" s="266">
        <f>'波及効果（総括表）'!$S87*'5-3 雇用表 統合中分類・県内生産額 労働力投入係数'!U85</f>
        <v>0</v>
      </c>
      <c r="AC88" s="266">
        <f>'波及効果（総括表）'!$S87*'5-3 雇用表 統合中分類・県内生産額 労働力投入係数'!V85</f>
        <v>0</v>
      </c>
      <c r="AD88" s="266">
        <f>'波及効果（総括表）'!$S87*'5-3 雇用表 統合中分類・県内生産額 労働力投入係数'!W85</f>
        <v>0</v>
      </c>
      <c r="AE88" s="266">
        <f>'波及効果（総括表）'!$AA87*'5-3 雇用表 統合中分類・県内生産額 労働力投入係数'!P85</f>
        <v>0</v>
      </c>
      <c r="AF88" s="266">
        <f>'波及効果（総括表）'!$AA87*'5-3 雇用表 統合中分類・県内生産額 労働力投入係数'!Q85</f>
        <v>0</v>
      </c>
      <c r="AG88" s="266">
        <f>'波及効果（総括表）'!$AA87*'5-3 雇用表 統合中分類・県内生産額 労働力投入係数'!R85</f>
        <v>0</v>
      </c>
      <c r="AH88" s="266">
        <f>'波及効果（総括表）'!$AA87*'5-3 雇用表 統合中分類・県内生産額 労働力投入係数'!S85</f>
        <v>0</v>
      </c>
      <c r="AI88" s="266">
        <f>'波及効果（総括表）'!$AA87*'5-3 雇用表 統合中分類・県内生産額 労働力投入係数'!T85</f>
        <v>0</v>
      </c>
      <c r="AJ88" s="266">
        <f>'波及効果（総括表）'!$AA87*'5-3 雇用表 統合中分類・県内生産額 労働力投入係数'!U85</f>
        <v>0</v>
      </c>
      <c r="AK88" s="266">
        <f>'波及効果（総括表）'!$AA87*'5-3 雇用表 統合中分類・県内生産額 労働力投入係数'!V85</f>
        <v>0</v>
      </c>
      <c r="AL88" s="266">
        <f>'波及効果（総括表）'!$AA87*'5-3 雇用表 統合中分類・県内生産額 労働力投入係数'!W85</f>
        <v>0</v>
      </c>
      <c r="AM88" s="266">
        <f>'波及効果（総括表）'!$AE87*'5-3 雇用表 統合中分類・県内生産額 労働力投入係数'!P85</f>
        <v>0</v>
      </c>
      <c r="AN88" s="266">
        <f>'波及効果（総括表）'!$AE87*'5-3 雇用表 統合中分類・県内生産額 労働力投入係数'!Q85</f>
        <v>0</v>
      </c>
      <c r="AO88" s="266">
        <f>'波及効果（総括表）'!$AE87*'5-3 雇用表 統合中分類・県内生産額 労働力投入係数'!R85</f>
        <v>0</v>
      </c>
      <c r="AP88" s="266">
        <f>'波及効果（総括表）'!$AE87*'5-3 雇用表 統合中分類・県内生産額 労働力投入係数'!S85</f>
        <v>0</v>
      </c>
      <c r="AQ88" s="266">
        <f>'波及効果（総括表）'!$AE87*'5-3 雇用表 統合中分類・県内生産額 労働力投入係数'!T85</f>
        <v>0</v>
      </c>
      <c r="AR88" s="266">
        <f>'波及効果（総括表）'!$AE87*'5-3 雇用表 統合中分類・県内生産額 労働力投入係数'!U85</f>
        <v>0</v>
      </c>
      <c r="AS88" s="266">
        <f>'波及効果（総括表）'!$AE87*'5-3 雇用表 統合中分類・県内生産額 労働力投入係数'!V85</f>
        <v>0</v>
      </c>
      <c r="AT88" s="266">
        <f>'波及効果（総括表）'!$AE87*'5-3 雇用表 統合中分類・県内生産額 労働力投入係数'!W85</f>
        <v>0</v>
      </c>
    </row>
    <row r="89" spans="1:46" s="81" customFormat="1">
      <c r="A89" s="414" t="s">
        <v>459</v>
      </c>
      <c r="B89" s="373" t="s">
        <v>423</v>
      </c>
      <c r="C89" s="414" t="s">
        <v>460</v>
      </c>
      <c r="D89" s="373" t="s">
        <v>423</v>
      </c>
      <c r="E89" s="417" t="s">
        <v>351</v>
      </c>
      <c r="F89" s="374" t="s">
        <v>68</v>
      </c>
      <c r="G89" s="267">
        <f>'波及効果（総括表）'!$K88*'5-3 雇用表 統合中分類・県内生産額 労働力投入係数'!P86</f>
        <v>0</v>
      </c>
      <c r="H89" s="267">
        <f>'波及効果（総括表）'!$K88*'5-3 雇用表 統合中分類・県内生産額 労働力投入係数'!Q86</f>
        <v>0</v>
      </c>
      <c r="I89" s="267">
        <f>'波及効果（総括表）'!$K88*'5-3 雇用表 統合中分類・県内生産額 労働力投入係数'!R86</f>
        <v>0</v>
      </c>
      <c r="J89" s="267">
        <f>'波及効果（総括表）'!$K88*'5-3 雇用表 統合中分類・県内生産額 労働力投入係数'!S86</f>
        <v>0</v>
      </c>
      <c r="K89" s="267">
        <f>'波及効果（総括表）'!$K88*'5-3 雇用表 統合中分類・県内生産額 労働力投入係数'!T86</f>
        <v>0</v>
      </c>
      <c r="L89" s="267">
        <f>'波及効果（総括表）'!$K88*'5-3 雇用表 統合中分類・県内生産額 労働力投入係数'!U86</f>
        <v>0</v>
      </c>
      <c r="M89" s="267">
        <f>'波及効果（総括表）'!$K88*'5-3 雇用表 統合中分類・県内生産額 労働力投入係数'!V86</f>
        <v>0</v>
      </c>
      <c r="N89" s="267">
        <f>'波及効果（総括表）'!$K88*'5-3 雇用表 統合中分類・県内生産額 労働力投入係数'!W86</f>
        <v>0</v>
      </c>
      <c r="O89" s="267">
        <f>'波及効果（総括表）'!$O88*'5-3 雇用表 統合中分類・県内生産額 労働力投入係数'!P86</f>
        <v>0</v>
      </c>
      <c r="P89" s="267">
        <f>'波及効果（総括表）'!$O88*'5-3 雇用表 統合中分類・県内生産額 労働力投入係数'!Q86</f>
        <v>0</v>
      </c>
      <c r="Q89" s="267">
        <f>'波及効果（総括表）'!$O88*'5-3 雇用表 統合中分類・県内生産額 労働力投入係数'!R86</f>
        <v>0</v>
      </c>
      <c r="R89" s="267">
        <f>'波及効果（総括表）'!$O88*'5-3 雇用表 統合中分類・県内生産額 労働力投入係数'!S86</f>
        <v>0</v>
      </c>
      <c r="S89" s="267">
        <f>'波及効果（総括表）'!$O88*'5-3 雇用表 統合中分類・県内生産額 労働力投入係数'!T86</f>
        <v>0</v>
      </c>
      <c r="T89" s="267">
        <f>'波及効果（総括表）'!$O88*'5-3 雇用表 統合中分類・県内生産額 労働力投入係数'!U86</f>
        <v>0</v>
      </c>
      <c r="U89" s="267">
        <f>'波及効果（総括表）'!$O88*'5-3 雇用表 統合中分類・県内生産額 労働力投入係数'!V86</f>
        <v>0</v>
      </c>
      <c r="V89" s="267">
        <f>'波及効果（総括表）'!$O88*'5-3 雇用表 統合中分類・県内生産額 労働力投入係数'!W86</f>
        <v>0</v>
      </c>
      <c r="W89" s="267">
        <f>'波及効果（総括表）'!$S88*'5-3 雇用表 統合中分類・県内生産額 労働力投入係数'!P86</f>
        <v>0</v>
      </c>
      <c r="X89" s="267">
        <f>'波及効果（総括表）'!$S88*'5-3 雇用表 統合中分類・県内生産額 労働力投入係数'!Q86</f>
        <v>0</v>
      </c>
      <c r="Y89" s="267">
        <f>'波及効果（総括表）'!$S88*'5-3 雇用表 統合中分類・県内生産額 労働力投入係数'!R86</f>
        <v>0</v>
      </c>
      <c r="Z89" s="267">
        <f>'波及効果（総括表）'!$S88*'5-3 雇用表 統合中分類・県内生産額 労働力投入係数'!S86</f>
        <v>0</v>
      </c>
      <c r="AA89" s="267">
        <f>'波及効果（総括表）'!$S88*'5-3 雇用表 統合中分類・県内生産額 労働力投入係数'!T86</f>
        <v>0</v>
      </c>
      <c r="AB89" s="267">
        <f>'波及効果（総括表）'!$S88*'5-3 雇用表 統合中分類・県内生産額 労働力投入係数'!U86</f>
        <v>0</v>
      </c>
      <c r="AC89" s="267">
        <f>'波及効果（総括表）'!$S88*'5-3 雇用表 統合中分類・県内生産額 労働力投入係数'!V86</f>
        <v>0</v>
      </c>
      <c r="AD89" s="267">
        <f>'波及効果（総括表）'!$S88*'5-3 雇用表 統合中分類・県内生産額 労働力投入係数'!W86</f>
        <v>0</v>
      </c>
      <c r="AE89" s="267">
        <f>'波及効果（総括表）'!$AA88*'5-3 雇用表 統合中分類・県内生産額 労働力投入係数'!P86</f>
        <v>0</v>
      </c>
      <c r="AF89" s="267">
        <f>'波及効果（総括表）'!$AA88*'5-3 雇用表 統合中分類・県内生産額 労働力投入係数'!Q86</f>
        <v>0</v>
      </c>
      <c r="AG89" s="267">
        <f>'波及効果（総括表）'!$AA88*'5-3 雇用表 統合中分類・県内生産額 労働力投入係数'!R86</f>
        <v>0</v>
      </c>
      <c r="AH89" s="267">
        <f>'波及効果（総括表）'!$AA88*'5-3 雇用表 統合中分類・県内生産額 労働力投入係数'!S86</f>
        <v>0</v>
      </c>
      <c r="AI89" s="267">
        <f>'波及効果（総括表）'!$AA88*'5-3 雇用表 統合中分類・県内生産額 労働力投入係数'!T86</f>
        <v>0</v>
      </c>
      <c r="AJ89" s="267">
        <f>'波及効果（総括表）'!$AA88*'5-3 雇用表 統合中分類・県内生産額 労働力投入係数'!U86</f>
        <v>0</v>
      </c>
      <c r="AK89" s="267">
        <f>'波及効果（総括表）'!$AA88*'5-3 雇用表 統合中分類・県内生産額 労働力投入係数'!V86</f>
        <v>0</v>
      </c>
      <c r="AL89" s="267">
        <f>'波及効果（総括表）'!$AA88*'5-3 雇用表 統合中分類・県内生産額 労働力投入係数'!W86</f>
        <v>0</v>
      </c>
      <c r="AM89" s="267">
        <f>'波及効果（総括表）'!$AE88*'5-3 雇用表 統合中分類・県内生産額 労働力投入係数'!P86</f>
        <v>0</v>
      </c>
      <c r="AN89" s="267">
        <f>'波及効果（総括表）'!$AE88*'5-3 雇用表 統合中分類・県内生産額 労働力投入係数'!Q86</f>
        <v>0</v>
      </c>
      <c r="AO89" s="267">
        <f>'波及効果（総括表）'!$AE88*'5-3 雇用表 統合中分類・県内生産額 労働力投入係数'!R86</f>
        <v>0</v>
      </c>
      <c r="AP89" s="267">
        <f>'波及効果（総括表）'!$AE88*'5-3 雇用表 統合中分類・県内生産額 労働力投入係数'!S86</f>
        <v>0</v>
      </c>
      <c r="AQ89" s="267">
        <f>'波及効果（総括表）'!$AE88*'5-3 雇用表 統合中分類・県内生産額 労働力投入係数'!T86</f>
        <v>0</v>
      </c>
      <c r="AR89" s="267">
        <f>'波及効果（総括表）'!$AE88*'5-3 雇用表 統合中分類・県内生産額 労働力投入係数'!U86</f>
        <v>0</v>
      </c>
      <c r="AS89" s="267">
        <f>'波及効果（総括表）'!$AE88*'5-3 雇用表 統合中分類・県内生産額 労働力投入係数'!V86</f>
        <v>0</v>
      </c>
      <c r="AT89" s="267">
        <f>'波及効果（総括表）'!$AE88*'5-3 雇用表 統合中分類・県内生産額 労働力投入係数'!W86</f>
        <v>0</v>
      </c>
    </row>
    <row r="90" spans="1:46" s="81" customFormat="1">
      <c r="A90" s="412" t="s">
        <v>459</v>
      </c>
      <c r="B90" s="137" t="s">
        <v>423</v>
      </c>
      <c r="C90" s="412" t="s">
        <v>460</v>
      </c>
      <c r="D90" s="137" t="s">
        <v>423</v>
      </c>
      <c r="E90" s="418" t="s">
        <v>352</v>
      </c>
      <c r="F90" s="102" t="s">
        <v>69</v>
      </c>
      <c r="G90" s="266">
        <f>'波及効果（総括表）'!$K89*'5-3 雇用表 統合中分類・県内生産額 労働力投入係数'!P87</f>
        <v>0</v>
      </c>
      <c r="H90" s="266">
        <f>'波及効果（総括表）'!$K89*'5-3 雇用表 統合中分類・県内生産額 労働力投入係数'!Q87</f>
        <v>0</v>
      </c>
      <c r="I90" s="266">
        <f>'波及効果（総括表）'!$K89*'5-3 雇用表 統合中分類・県内生産額 労働力投入係数'!R87</f>
        <v>0</v>
      </c>
      <c r="J90" s="266">
        <f>'波及効果（総括表）'!$K89*'5-3 雇用表 統合中分類・県内生産額 労働力投入係数'!S87</f>
        <v>0</v>
      </c>
      <c r="K90" s="266">
        <f>'波及効果（総括表）'!$K89*'5-3 雇用表 統合中分類・県内生産額 労働力投入係数'!T87</f>
        <v>0</v>
      </c>
      <c r="L90" s="266">
        <f>'波及効果（総括表）'!$K89*'5-3 雇用表 統合中分類・県内生産額 労働力投入係数'!U87</f>
        <v>0</v>
      </c>
      <c r="M90" s="266">
        <f>'波及効果（総括表）'!$K89*'5-3 雇用表 統合中分類・県内生産額 労働力投入係数'!V87</f>
        <v>0</v>
      </c>
      <c r="N90" s="266">
        <f>'波及効果（総括表）'!$K89*'5-3 雇用表 統合中分類・県内生産額 労働力投入係数'!W87</f>
        <v>0</v>
      </c>
      <c r="O90" s="266">
        <f>'波及効果（総括表）'!$O89*'5-3 雇用表 統合中分類・県内生産額 労働力投入係数'!P87</f>
        <v>0</v>
      </c>
      <c r="P90" s="266">
        <f>'波及効果（総括表）'!$O89*'5-3 雇用表 統合中分類・県内生産額 労働力投入係数'!Q87</f>
        <v>0</v>
      </c>
      <c r="Q90" s="266">
        <f>'波及効果（総括表）'!$O89*'5-3 雇用表 統合中分類・県内生産額 労働力投入係数'!R87</f>
        <v>0</v>
      </c>
      <c r="R90" s="266">
        <f>'波及効果（総括表）'!$O89*'5-3 雇用表 統合中分類・県内生産額 労働力投入係数'!S87</f>
        <v>0</v>
      </c>
      <c r="S90" s="266">
        <f>'波及効果（総括表）'!$O89*'5-3 雇用表 統合中分類・県内生産額 労働力投入係数'!T87</f>
        <v>0</v>
      </c>
      <c r="T90" s="266">
        <f>'波及効果（総括表）'!$O89*'5-3 雇用表 統合中分類・県内生産額 労働力投入係数'!U87</f>
        <v>0</v>
      </c>
      <c r="U90" s="266">
        <f>'波及効果（総括表）'!$O89*'5-3 雇用表 統合中分類・県内生産額 労働力投入係数'!V87</f>
        <v>0</v>
      </c>
      <c r="V90" s="266">
        <f>'波及効果（総括表）'!$O89*'5-3 雇用表 統合中分類・県内生産額 労働力投入係数'!W87</f>
        <v>0</v>
      </c>
      <c r="W90" s="266">
        <f>'波及効果（総括表）'!$S89*'5-3 雇用表 統合中分類・県内生産額 労働力投入係数'!P87</f>
        <v>0</v>
      </c>
      <c r="X90" s="266">
        <f>'波及効果（総括表）'!$S89*'5-3 雇用表 統合中分類・県内生産額 労働力投入係数'!Q87</f>
        <v>0</v>
      </c>
      <c r="Y90" s="266">
        <f>'波及効果（総括表）'!$S89*'5-3 雇用表 統合中分類・県内生産額 労働力投入係数'!R87</f>
        <v>0</v>
      </c>
      <c r="Z90" s="266">
        <f>'波及効果（総括表）'!$S89*'5-3 雇用表 統合中分類・県内生産額 労働力投入係数'!S87</f>
        <v>0</v>
      </c>
      <c r="AA90" s="266">
        <f>'波及効果（総括表）'!$S89*'5-3 雇用表 統合中分類・県内生産額 労働力投入係数'!T87</f>
        <v>0</v>
      </c>
      <c r="AB90" s="266">
        <f>'波及効果（総括表）'!$S89*'5-3 雇用表 統合中分類・県内生産額 労働力投入係数'!U87</f>
        <v>0</v>
      </c>
      <c r="AC90" s="266">
        <f>'波及効果（総括表）'!$S89*'5-3 雇用表 統合中分類・県内生産額 労働力投入係数'!V87</f>
        <v>0</v>
      </c>
      <c r="AD90" s="266">
        <f>'波及効果（総括表）'!$S89*'5-3 雇用表 統合中分類・県内生産額 労働力投入係数'!W87</f>
        <v>0</v>
      </c>
      <c r="AE90" s="266">
        <f>'波及効果（総括表）'!$AA89*'5-3 雇用表 統合中分類・県内生産額 労働力投入係数'!P87</f>
        <v>0</v>
      </c>
      <c r="AF90" s="266">
        <f>'波及効果（総括表）'!$AA89*'5-3 雇用表 統合中分類・県内生産額 労働力投入係数'!Q87</f>
        <v>0</v>
      </c>
      <c r="AG90" s="266">
        <f>'波及効果（総括表）'!$AA89*'5-3 雇用表 統合中分類・県内生産額 労働力投入係数'!R87</f>
        <v>0</v>
      </c>
      <c r="AH90" s="266">
        <f>'波及効果（総括表）'!$AA89*'5-3 雇用表 統合中分類・県内生産額 労働力投入係数'!S87</f>
        <v>0</v>
      </c>
      <c r="AI90" s="266">
        <f>'波及効果（総括表）'!$AA89*'5-3 雇用表 統合中分類・県内生産額 労働力投入係数'!T87</f>
        <v>0</v>
      </c>
      <c r="AJ90" s="266">
        <f>'波及効果（総括表）'!$AA89*'5-3 雇用表 統合中分類・県内生産額 労働力投入係数'!U87</f>
        <v>0</v>
      </c>
      <c r="AK90" s="266">
        <f>'波及効果（総括表）'!$AA89*'5-3 雇用表 統合中分類・県内生産額 労働力投入係数'!V87</f>
        <v>0</v>
      </c>
      <c r="AL90" s="266">
        <f>'波及効果（総括表）'!$AA89*'5-3 雇用表 統合中分類・県内生産額 労働力投入係数'!W87</f>
        <v>0</v>
      </c>
      <c r="AM90" s="266">
        <f>'波及効果（総括表）'!$AE89*'5-3 雇用表 統合中分類・県内生産額 労働力投入係数'!P87</f>
        <v>0</v>
      </c>
      <c r="AN90" s="266">
        <f>'波及効果（総括表）'!$AE89*'5-3 雇用表 統合中分類・県内生産額 労働力投入係数'!Q87</f>
        <v>0</v>
      </c>
      <c r="AO90" s="266">
        <f>'波及効果（総括表）'!$AE89*'5-3 雇用表 統合中分類・県内生産額 労働力投入係数'!R87</f>
        <v>0</v>
      </c>
      <c r="AP90" s="266">
        <f>'波及効果（総括表）'!$AE89*'5-3 雇用表 統合中分類・県内生産額 労働力投入係数'!S87</f>
        <v>0</v>
      </c>
      <c r="AQ90" s="266">
        <f>'波及効果（総括表）'!$AE89*'5-3 雇用表 統合中分類・県内生産額 労働力投入係数'!T87</f>
        <v>0</v>
      </c>
      <c r="AR90" s="266">
        <f>'波及効果（総括表）'!$AE89*'5-3 雇用表 統合中分類・県内生産額 労働力投入係数'!U87</f>
        <v>0</v>
      </c>
      <c r="AS90" s="266">
        <f>'波及効果（総括表）'!$AE89*'5-3 雇用表 統合中分類・県内生産額 労働力投入係数'!V87</f>
        <v>0</v>
      </c>
      <c r="AT90" s="266">
        <f>'波及効果（総括表）'!$AE89*'5-3 雇用表 統合中分類・県内生産額 労働力投入係数'!W87</f>
        <v>0</v>
      </c>
    </row>
    <row r="91" spans="1:46" s="81" customFormat="1">
      <c r="A91" s="412" t="s">
        <v>459</v>
      </c>
      <c r="B91" s="137" t="s">
        <v>423</v>
      </c>
      <c r="C91" s="412" t="s">
        <v>460</v>
      </c>
      <c r="D91" s="137" t="s">
        <v>423</v>
      </c>
      <c r="E91" s="418" t="s">
        <v>353</v>
      </c>
      <c r="F91" s="102" t="s">
        <v>402</v>
      </c>
      <c r="G91" s="266">
        <f>'波及効果（総括表）'!$K90*'5-3 雇用表 統合中分類・県内生産額 労働力投入係数'!P88</f>
        <v>0</v>
      </c>
      <c r="H91" s="266">
        <f>'波及効果（総括表）'!$K90*'5-3 雇用表 統合中分類・県内生産額 労働力投入係数'!Q88</f>
        <v>0</v>
      </c>
      <c r="I91" s="266">
        <f>'波及効果（総括表）'!$K90*'5-3 雇用表 統合中分類・県内生産額 労働力投入係数'!R88</f>
        <v>0</v>
      </c>
      <c r="J91" s="266">
        <f>'波及効果（総括表）'!$K90*'5-3 雇用表 統合中分類・県内生産額 労働力投入係数'!S88</f>
        <v>0</v>
      </c>
      <c r="K91" s="266">
        <f>'波及効果（総括表）'!$K90*'5-3 雇用表 統合中分類・県内生産額 労働力投入係数'!T88</f>
        <v>0</v>
      </c>
      <c r="L91" s="266">
        <f>'波及効果（総括表）'!$K90*'5-3 雇用表 統合中分類・県内生産額 労働力投入係数'!U88</f>
        <v>0</v>
      </c>
      <c r="M91" s="266">
        <f>'波及効果（総括表）'!$K90*'5-3 雇用表 統合中分類・県内生産額 労働力投入係数'!V88</f>
        <v>0</v>
      </c>
      <c r="N91" s="266">
        <f>'波及効果（総括表）'!$K90*'5-3 雇用表 統合中分類・県内生産額 労働力投入係数'!W88</f>
        <v>0</v>
      </c>
      <c r="O91" s="266">
        <f>'波及効果（総括表）'!$O90*'5-3 雇用表 統合中分類・県内生産額 労働力投入係数'!P88</f>
        <v>0</v>
      </c>
      <c r="P91" s="266">
        <f>'波及効果（総括表）'!$O90*'5-3 雇用表 統合中分類・県内生産額 労働力投入係数'!Q88</f>
        <v>0</v>
      </c>
      <c r="Q91" s="266">
        <f>'波及効果（総括表）'!$O90*'5-3 雇用表 統合中分類・県内生産額 労働力投入係数'!R88</f>
        <v>0</v>
      </c>
      <c r="R91" s="266">
        <f>'波及効果（総括表）'!$O90*'5-3 雇用表 統合中分類・県内生産額 労働力投入係数'!S88</f>
        <v>0</v>
      </c>
      <c r="S91" s="266">
        <f>'波及効果（総括表）'!$O90*'5-3 雇用表 統合中分類・県内生産額 労働力投入係数'!T88</f>
        <v>0</v>
      </c>
      <c r="T91" s="266">
        <f>'波及効果（総括表）'!$O90*'5-3 雇用表 統合中分類・県内生産額 労働力投入係数'!U88</f>
        <v>0</v>
      </c>
      <c r="U91" s="266">
        <f>'波及効果（総括表）'!$O90*'5-3 雇用表 統合中分類・県内生産額 労働力投入係数'!V88</f>
        <v>0</v>
      </c>
      <c r="V91" s="266">
        <f>'波及効果（総括表）'!$O90*'5-3 雇用表 統合中分類・県内生産額 労働力投入係数'!W88</f>
        <v>0</v>
      </c>
      <c r="W91" s="266">
        <f>'波及効果（総括表）'!$S90*'5-3 雇用表 統合中分類・県内生産額 労働力投入係数'!P88</f>
        <v>0</v>
      </c>
      <c r="X91" s="266">
        <f>'波及効果（総括表）'!$S90*'5-3 雇用表 統合中分類・県内生産額 労働力投入係数'!Q88</f>
        <v>0</v>
      </c>
      <c r="Y91" s="266">
        <f>'波及効果（総括表）'!$S90*'5-3 雇用表 統合中分類・県内生産額 労働力投入係数'!R88</f>
        <v>0</v>
      </c>
      <c r="Z91" s="266">
        <f>'波及効果（総括表）'!$S90*'5-3 雇用表 統合中分類・県内生産額 労働力投入係数'!S88</f>
        <v>0</v>
      </c>
      <c r="AA91" s="266">
        <f>'波及効果（総括表）'!$S90*'5-3 雇用表 統合中分類・県内生産額 労働力投入係数'!T88</f>
        <v>0</v>
      </c>
      <c r="AB91" s="266">
        <f>'波及効果（総括表）'!$S90*'5-3 雇用表 統合中分類・県内生産額 労働力投入係数'!U88</f>
        <v>0</v>
      </c>
      <c r="AC91" s="266">
        <f>'波及効果（総括表）'!$S90*'5-3 雇用表 統合中分類・県内生産額 労働力投入係数'!V88</f>
        <v>0</v>
      </c>
      <c r="AD91" s="266">
        <f>'波及効果（総括表）'!$S90*'5-3 雇用表 統合中分類・県内生産額 労働力投入係数'!W88</f>
        <v>0</v>
      </c>
      <c r="AE91" s="266">
        <f>'波及効果（総括表）'!$AA90*'5-3 雇用表 統合中分類・県内生産額 労働力投入係数'!P88</f>
        <v>0</v>
      </c>
      <c r="AF91" s="266">
        <f>'波及効果（総括表）'!$AA90*'5-3 雇用表 統合中分類・県内生産額 労働力投入係数'!Q88</f>
        <v>0</v>
      </c>
      <c r="AG91" s="266">
        <f>'波及効果（総括表）'!$AA90*'5-3 雇用表 統合中分類・県内生産額 労働力投入係数'!R88</f>
        <v>0</v>
      </c>
      <c r="AH91" s="266">
        <f>'波及効果（総括表）'!$AA90*'5-3 雇用表 統合中分類・県内生産額 労働力投入係数'!S88</f>
        <v>0</v>
      </c>
      <c r="AI91" s="266">
        <f>'波及効果（総括表）'!$AA90*'5-3 雇用表 統合中分類・県内生産額 労働力投入係数'!T88</f>
        <v>0</v>
      </c>
      <c r="AJ91" s="266">
        <f>'波及効果（総括表）'!$AA90*'5-3 雇用表 統合中分類・県内生産額 労働力投入係数'!U88</f>
        <v>0</v>
      </c>
      <c r="AK91" s="266">
        <f>'波及効果（総括表）'!$AA90*'5-3 雇用表 統合中分類・県内生産額 労働力投入係数'!V88</f>
        <v>0</v>
      </c>
      <c r="AL91" s="266">
        <f>'波及効果（総括表）'!$AA90*'5-3 雇用表 統合中分類・県内生産額 労働力投入係数'!W88</f>
        <v>0</v>
      </c>
      <c r="AM91" s="266">
        <f>'波及効果（総括表）'!$AE90*'5-3 雇用表 統合中分類・県内生産額 労働力投入係数'!P88</f>
        <v>0</v>
      </c>
      <c r="AN91" s="266">
        <f>'波及効果（総括表）'!$AE90*'5-3 雇用表 統合中分類・県内生産額 労働力投入係数'!Q88</f>
        <v>0</v>
      </c>
      <c r="AO91" s="266">
        <f>'波及効果（総括表）'!$AE90*'5-3 雇用表 統合中分類・県内生産額 労働力投入係数'!R88</f>
        <v>0</v>
      </c>
      <c r="AP91" s="266">
        <f>'波及効果（総括表）'!$AE90*'5-3 雇用表 統合中分類・県内生産額 労働力投入係数'!S88</f>
        <v>0</v>
      </c>
      <c r="AQ91" s="266">
        <f>'波及効果（総括表）'!$AE90*'5-3 雇用表 統合中分類・県内生産額 労働力投入係数'!T88</f>
        <v>0</v>
      </c>
      <c r="AR91" s="266">
        <f>'波及効果（総括表）'!$AE90*'5-3 雇用表 統合中分類・県内生産額 労働力投入係数'!U88</f>
        <v>0</v>
      </c>
      <c r="AS91" s="266">
        <f>'波及効果（総括表）'!$AE90*'5-3 雇用表 統合中分類・県内生産額 労働力投入係数'!V88</f>
        <v>0</v>
      </c>
      <c r="AT91" s="266">
        <f>'波及効果（総括表）'!$AE90*'5-3 雇用表 統合中分類・県内生産額 労働力投入係数'!W88</f>
        <v>0</v>
      </c>
    </row>
    <row r="92" spans="1:46" s="81" customFormat="1">
      <c r="A92" s="412" t="s">
        <v>459</v>
      </c>
      <c r="B92" s="137" t="s">
        <v>423</v>
      </c>
      <c r="C92" s="412" t="s">
        <v>460</v>
      </c>
      <c r="D92" s="137" t="s">
        <v>423</v>
      </c>
      <c r="E92" s="418" t="s">
        <v>354</v>
      </c>
      <c r="F92" s="102" t="s">
        <v>403</v>
      </c>
      <c r="G92" s="266">
        <f>'波及効果（総括表）'!$K91*'5-3 雇用表 統合中分類・県内生産額 労働力投入係数'!P89</f>
        <v>0</v>
      </c>
      <c r="H92" s="266">
        <f>'波及効果（総括表）'!$K91*'5-3 雇用表 統合中分類・県内生産額 労働力投入係数'!Q89</f>
        <v>0</v>
      </c>
      <c r="I92" s="266">
        <f>'波及効果（総括表）'!$K91*'5-3 雇用表 統合中分類・県内生産額 労働力投入係数'!R89</f>
        <v>0</v>
      </c>
      <c r="J92" s="266">
        <f>'波及効果（総括表）'!$K91*'5-3 雇用表 統合中分類・県内生産額 労働力投入係数'!S89</f>
        <v>0</v>
      </c>
      <c r="K92" s="266">
        <f>'波及効果（総括表）'!$K91*'5-3 雇用表 統合中分類・県内生産額 労働力投入係数'!T89</f>
        <v>0</v>
      </c>
      <c r="L92" s="266">
        <f>'波及効果（総括表）'!$K91*'5-3 雇用表 統合中分類・県内生産額 労働力投入係数'!U89</f>
        <v>0</v>
      </c>
      <c r="M92" s="266">
        <f>'波及効果（総括表）'!$K91*'5-3 雇用表 統合中分類・県内生産額 労働力投入係数'!V89</f>
        <v>0</v>
      </c>
      <c r="N92" s="266">
        <f>'波及効果（総括表）'!$K91*'5-3 雇用表 統合中分類・県内生産額 労働力投入係数'!W89</f>
        <v>0</v>
      </c>
      <c r="O92" s="266">
        <f>'波及効果（総括表）'!$O91*'5-3 雇用表 統合中分類・県内生産額 労働力投入係数'!P89</f>
        <v>0</v>
      </c>
      <c r="P92" s="266">
        <f>'波及効果（総括表）'!$O91*'5-3 雇用表 統合中分類・県内生産額 労働力投入係数'!Q89</f>
        <v>0</v>
      </c>
      <c r="Q92" s="266">
        <f>'波及効果（総括表）'!$O91*'5-3 雇用表 統合中分類・県内生産額 労働力投入係数'!R89</f>
        <v>0</v>
      </c>
      <c r="R92" s="266">
        <f>'波及効果（総括表）'!$O91*'5-3 雇用表 統合中分類・県内生産額 労働力投入係数'!S89</f>
        <v>0</v>
      </c>
      <c r="S92" s="266">
        <f>'波及効果（総括表）'!$O91*'5-3 雇用表 統合中分類・県内生産額 労働力投入係数'!T89</f>
        <v>0</v>
      </c>
      <c r="T92" s="266">
        <f>'波及効果（総括表）'!$O91*'5-3 雇用表 統合中分類・県内生産額 労働力投入係数'!U89</f>
        <v>0</v>
      </c>
      <c r="U92" s="266">
        <f>'波及効果（総括表）'!$O91*'5-3 雇用表 統合中分類・県内生産額 労働力投入係数'!V89</f>
        <v>0</v>
      </c>
      <c r="V92" s="266">
        <f>'波及効果（総括表）'!$O91*'5-3 雇用表 統合中分類・県内生産額 労働力投入係数'!W89</f>
        <v>0</v>
      </c>
      <c r="W92" s="266">
        <f>'波及効果（総括表）'!$S91*'5-3 雇用表 統合中分類・県内生産額 労働力投入係数'!P89</f>
        <v>0</v>
      </c>
      <c r="X92" s="266">
        <f>'波及効果（総括表）'!$S91*'5-3 雇用表 統合中分類・県内生産額 労働力投入係数'!Q89</f>
        <v>0</v>
      </c>
      <c r="Y92" s="266">
        <f>'波及効果（総括表）'!$S91*'5-3 雇用表 統合中分類・県内生産額 労働力投入係数'!R89</f>
        <v>0</v>
      </c>
      <c r="Z92" s="266">
        <f>'波及効果（総括表）'!$S91*'5-3 雇用表 統合中分類・県内生産額 労働力投入係数'!S89</f>
        <v>0</v>
      </c>
      <c r="AA92" s="266">
        <f>'波及効果（総括表）'!$S91*'5-3 雇用表 統合中分類・県内生産額 労働力投入係数'!T89</f>
        <v>0</v>
      </c>
      <c r="AB92" s="266">
        <f>'波及効果（総括表）'!$S91*'5-3 雇用表 統合中分類・県内生産額 労働力投入係数'!U89</f>
        <v>0</v>
      </c>
      <c r="AC92" s="266">
        <f>'波及効果（総括表）'!$S91*'5-3 雇用表 統合中分類・県内生産額 労働力投入係数'!V89</f>
        <v>0</v>
      </c>
      <c r="AD92" s="266">
        <f>'波及効果（総括表）'!$S91*'5-3 雇用表 統合中分類・県内生産額 労働力投入係数'!W89</f>
        <v>0</v>
      </c>
      <c r="AE92" s="266">
        <f>'波及効果（総括表）'!$AA91*'5-3 雇用表 統合中分類・県内生産額 労働力投入係数'!P89</f>
        <v>0</v>
      </c>
      <c r="AF92" s="266">
        <f>'波及効果（総括表）'!$AA91*'5-3 雇用表 統合中分類・県内生産額 労働力投入係数'!Q89</f>
        <v>0</v>
      </c>
      <c r="AG92" s="266">
        <f>'波及効果（総括表）'!$AA91*'5-3 雇用表 統合中分類・県内生産額 労働力投入係数'!R89</f>
        <v>0</v>
      </c>
      <c r="AH92" s="266">
        <f>'波及効果（総括表）'!$AA91*'5-3 雇用表 統合中分類・県内生産額 労働力投入係数'!S89</f>
        <v>0</v>
      </c>
      <c r="AI92" s="266">
        <f>'波及効果（総括表）'!$AA91*'5-3 雇用表 統合中分類・県内生産額 労働力投入係数'!T89</f>
        <v>0</v>
      </c>
      <c r="AJ92" s="266">
        <f>'波及効果（総括表）'!$AA91*'5-3 雇用表 統合中分類・県内生産額 労働力投入係数'!U89</f>
        <v>0</v>
      </c>
      <c r="AK92" s="266">
        <f>'波及効果（総括表）'!$AA91*'5-3 雇用表 統合中分類・県内生産額 労働力投入係数'!V89</f>
        <v>0</v>
      </c>
      <c r="AL92" s="266">
        <f>'波及効果（総括表）'!$AA91*'5-3 雇用表 統合中分類・県内生産額 労働力投入係数'!W89</f>
        <v>0</v>
      </c>
      <c r="AM92" s="266">
        <f>'波及効果（総括表）'!$AE91*'5-3 雇用表 統合中分類・県内生産額 労働力投入係数'!P89</f>
        <v>0</v>
      </c>
      <c r="AN92" s="266">
        <f>'波及効果（総括表）'!$AE91*'5-3 雇用表 統合中分類・県内生産額 労働力投入係数'!Q89</f>
        <v>0</v>
      </c>
      <c r="AO92" s="266">
        <f>'波及効果（総括表）'!$AE91*'5-3 雇用表 統合中分類・県内生産額 労働力投入係数'!R89</f>
        <v>0</v>
      </c>
      <c r="AP92" s="266">
        <f>'波及効果（総括表）'!$AE91*'5-3 雇用表 統合中分類・県内生産額 労働力投入係数'!S89</f>
        <v>0</v>
      </c>
      <c r="AQ92" s="266">
        <f>'波及効果（総括表）'!$AE91*'5-3 雇用表 統合中分類・県内生産額 労働力投入係数'!T89</f>
        <v>0</v>
      </c>
      <c r="AR92" s="266">
        <f>'波及効果（総括表）'!$AE91*'5-3 雇用表 統合中分類・県内生産額 労働力投入係数'!U89</f>
        <v>0</v>
      </c>
      <c r="AS92" s="266">
        <f>'波及効果（総括表）'!$AE91*'5-3 雇用表 統合中分類・県内生産額 労働力投入係数'!V89</f>
        <v>0</v>
      </c>
      <c r="AT92" s="266">
        <f>'波及効果（総括表）'!$AE91*'5-3 雇用表 統合中分類・県内生産額 労働力投入係数'!W89</f>
        <v>0</v>
      </c>
    </row>
    <row r="93" spans="1:46" s="81" customFormat="1">
      <c r="A93" s="412" t="s">
        <v>461</v>
      </c>
      <c r="B93" s="137" t="s">
        <v>184</v>
      </c>
      <c r="C93" s="412" t="s">
        <v>462</v>
      </c>
      <c r="D93" s="137" t="s">
        <v>184</v>
      </c>
      <c r="E93" s="418" t="s">
        <v>355</v>
      </c>
      <c r="F93" s="102" t="s">
        <v>70</v>
      </c>
      <c r="G93" s="266">
        <f>'波及効果（総括表）'!$K92*'5-3 雇用表 統合中分類・県内生産額 労働力投入係数'!P90</f>
        <v>0</v>
      </c>
      <c r="H93" s="266">
        <f>'波及効果（総括表）'!$K92*'5-3 雇用表 統合中分類・県内生産額 労働力投入係数'!Q90</f>
        <v>0</v>
      </c>
      <c r="I93" s="266">
        <f>'波及効果（総括表）'!$K92*'5-3 雇用表 統合中分類・県内生産額 労働力投入係数'!R90</f>
        <v>0</v>
      </c>
      <c r="J93" s="266">
        <f>'波及効果（総括表）'!$K92*'5-3 雇用表 統合中分類・県内生産額 労働力投入係数'!S90</f>
        <v>0</v>
      </c>
      <c r="K93" s="266">
        <f>'波及効果（総括表）'!$K92*'5-3 雇用表 統合中分類・県内生産額 労働力投入係数'!T90</f>
        <v>0</v>
      </c>
      <c r="L93" s="266">
        <f>'波及効果（総括表）'!$K92*'5-3 雇用表 統合中分類・県内生産額 労働力投入係数'!U90</f>
        <v>0</v>
      </c>
      <c r="M93" s="266">
        <f>'波及効果（総括表）'!$K92*'5-3 雇用表 統合中分類・県内生産額 労働力投入係数'!V90</f>
        <v>0</v>
      </c>
      <c r="N93" s="266">
        <f>'波及効果（総括表）'!$K92*'5-3 雇用表 統合中分類・県内生産額 労働力投入係数'!W90</f>
        <v>0</v>
      </c>
      <c r="O93" s="266">
        <f>'波及効果（総括表）'!$O92*'5-3 雇用表 統合中分類・県内生産額 労働力投入係数'!P90</f>
        <v>0</v>
      </c>
      <c r="P93" s="266">
        <f>'波及効果（総括表）'!$O92*'5-3 雇用表 統合中分類・県内生産額 労働力投入係数'!Q90</f>
        <v>0</v>
      </c>
      <c r="Q93" s="266">
        <f>'波及効果（総括表）'!$O92*'5-3 雇用表 統合中分類・県内生産額 労働力投入係数'!R90</f>
        <v>0</v>
      </c>
      <c r="R93" s="266">
        <f>'波及効果（総括表）'!$O92*'5-3 雇用表 統合中分類・県内生産額 労働力投入係数'!S90</f>
        <v>0</v>
      </c>
      <c r="S93" s="266">
        <f>'波及効果（総括表）'!$O92*'5-3 雇用表 統合中分類・県内生産額 労働力投入係数'!T90</f>
        <v>0</v>
      </c>
      <c r="T93" s="266">
        <f>'波及効果（総括表）'!$O92*'5-3 雇用表 統合中分類・県内生産額 労働力投入係数'!U90</f>
        <v>0</v>
      </c>
      <c r="U93" s="266">
        <f>'波及効果（総括表）'!$O92*'5-3 雇用表 統合中分類・県内生産額 労働力投入係数'!V90</f>
        <v>0</v>
      </c>
      <c r="V93" s="266">
        <f>'波及効果（総括表）'!$O92*'5-3 雇用表 統合中分類・県内生産額 労働力投入係数'!W90</f>
        <v>0</v>
      </c>
      <c r="W93" s="266">
        <f>'波及効果（総括表）'!$S92*'5-3 雇用表 統合中分類・県内生産額 労働力投入係数'!P90</f>
        <v>0</v>
      </c>
      <c r="X93" s="266">
        <f>'波及効果（総括表）'!$S92*'5-3 雇用表 統合中分類・県内生産額 労働力投入係数'!Q90</f>
        <v>0</v>
      </c>
      <c r="Y93" s="266">
        <f>'波及効果（総括表）'!$S92*'5-3 雇用表 統合中分類・県内生産額 労働力投入係数'!R90</f>
        <v>0</v>
      </c>
      <c r="Z93" s="266">
        <f>'波及効果（総括表）'!$S92*'5-3 雇用表 統合中分類・県内生産額 労働力投入係数'!S90</f>
        <v>0</v>
      </c>
      <c r="AA93" s="266">
        <f>'波及効果（総括表）'!$S92*'5-3 雇用表 統合中分類・県内生産額 労働力投入係数'!T90</f>
        <v>0</v>
      </c>
      <c r="AB93" s="266">
        <f>'波及効果（総括表）'!$S92*'5-3 雇用表 統合中分類・県内生産額 労働力投入係数'!U90</f>
        <v>0</v>
      </c>
      <c r="AC93" s="266">
        <f>'波及効果（総括表）'!$S92*'5-3 雇用表 統合中分類・県内生産額 労働力投入係数'!V90</f>
        <v>0</v>
      </c>
      <c r="AD93" s="266">
        <f>'波及効果（総括表）'!$S92*'5-3 雇用表 統合中分類・県内生産額 労働力投入係数'!W90</f>
        <v>0</v>
      </c>
      <c r="AE93" s="266">
        <f>'波及効果（総括表）'!$AA92*'5-3 雇用表 統合中分類・県内生産額 労働力投入係数'!P90</f>
        <v>0</v>
      </c>
      <c r="AF93" s="266">
        <f>'波及効果（総括表）'!$AA92*'5-3 雇用表 統合中分類・県内生産額 労働力投入係数'!Q90</f>
        <v>0</v>
      </c>
      <c r="AG93" s="266">
        <f>'波及効果（総括表）'!$AA92*'5-3 雇用表 統合中分類・県内生産額 労働力投入係数'!R90</f>
        <v>0</v>
      </c>
      <c r="AH93" s="266">
        <f>'波及効果（総括表）'!$AA92*'5-3 雇用表 統合中分類・県内生産額 労働力投入係数'!S90</f>
        <v>0</v>
      </c>
      <c r="AI93" s="266">
        <f>'波及効果（総括表）'!$AA92*'5-3 雇用表 統合中分類・県内生産額 労働力投入係数'!T90</f>
        <v>0</v>
      </c>
      <c r="AJ93" s="266">
        <f>'波及効果（総括表）'!$AA92*'5-3 雇用表 統合中分類・県内生産額 労働力投入係数'!U90</f>
        <v>0</v>
      </c>
      <c r="AK93" s="266">
        <f>'波及効果（総括表）'!$AA92*'5-3 雇用表 統合中分類・県内生産額 労働力投入係数'!V90</f>
        <v>0</v>
      </c>
      <c r="AL93" s="266">
        <f>'波及効果（総括表）'!$AA92*'5-3 雇用表 統合中分類・県内生産額 労働力投入係数'!W90</f>
        <v>0</v>
      </c>
      <c r="AM93" s="266">
        <f>'波及効果（総括表）'!$AE92*'5-3 雇用表 統合中分類・県内生産額 労働力投入係数'!P90</f>
        <v>0</v>
      </c>
      <c r="AN93" s="266">
        <f>'波及効果（総括表）'!$AE92*'5-3 雇用表 統合中分類・県内生産額 労働力投入係数'!Q90</f>
        <v>0</v>
      </c>
      <c r="AO93" s="266">
        <f>'波及効果（総括表）'!$AE92*'5-3 雇用表 統合中分類・県内生産額 労働力投入係数'!R90</f>
        <v>0</v>
      </c>
      <c r="AP93" s="266">
        <f>'波及効果（総括表）'!$AE92*'5-3 雇用表 統合中分類・県内生産額 労働力投入係数'!S90</f>
        <v>0</v>
      </c>
      <c r="AQ93" s="266">
        <f>'波及効果（総括表）'!$AE92*'5-3 雇用表 統合中分類・県内生産額 労働力投入係数'!T90</f>
        <v>0</v>
      </c>
      <c r="AR93" s="266">
        <f>'波及効果（総括表）'!$AE92*'5-3 雇用表 統合中分類・県内生産額 労働力投入係数'!U90</f>
        <v>0</v>
      </c>
      <c r="AS93" s="266">
        <f>'波及効果（総括表）'!$AE92*'5-3 雇用表 統合中分類・県内生産額 労働力投入係数'!V90</f>
        <v>0</v>
      </c>
      <c r="AT93" s="266">
        <f>'波及効果（総括表）'!$AE92*'5-3 雇用表 統合中分類・県内生産額 労働力投入係数'!W90</f>
        <v>0</v>
      </c>
    </row>
    <row r="94" spans="1:46" s="81" customFormat="1">
      <c r="A94" s="414" t="s">
        <v>461</v>
      </c>
      <c r="B94" s="373" t="s">
        <v>184</v>
      </c>
      <c r="C94" s="414" t="s">
        <v>462</v>
      </c>
      <c r="D94" s="373" t="s">
        <v>184</v>
      </c>
      <c r="E94" s="417" t="s">
        <v>356</v>
      </c>
      <c r="F94" s="374" t="s">
        <v>71</v>
      </c>
      <c r="G94" s="267">
        <f>'波及効果（総括表）'!$K93*'5-3 雇用表 統合中分類・県内生産額 労働力投入係数'!P91</f>
        <v>0</v>
      </c>
      <c r="H94" s="267">
        <f>'波及効果（総括表）'!$K93*'5-3 雇用表 統合中分類・県内生産額 労働力投入係数'!Q91</f>
        <v>0</v>
      </c>
      <c r="I94" s="267">
        <f>'波及効果（総括表）'!$K93*'5-3 雇用表 統合中分類・県内生産額 労働力投入係数'!R91</f>
        <v>0</v>
      </c>
      <c r="J94" s="267">
        <f>'波及効果（総括表）'!$K93*'5-3 雇用表 統合中分類・県内生産額 労働力投入係数'!S91</f>
        <v>0</v>
      </c>
      <c r="K94" s="267">
        <f>'波及効果（総括表）'!$K93*'5-3 雇用表 統合中分類・県内生産額 労働力投入係数'!T91</f>
        <v>0</v>
      </c>
      <c r="L94" s="267">
        <f>'波及効果（総括表）'!$K93*'5-3 雇用表 統合中分類・県内生産額 労働力投入係数'!U91</f>
        <v>0</v>
      </c>
      <c r="M94" s="267">
        <f>'波及効果（総括表）'!$K93*'5-3 雇用表 統合中分類・県内生産額 労働力投入係数'!V91</f>
        <v>0</v>
      </c>
      <c r="N94" s="267">
        <f>'波及効果（総括表）'!$K93*'5-3 雇用表 統合中分類・県内生産額 労働力投入係数'!W91</f>
        <v>0</v>
      </c>
      <c r="O94" s="267">
        <f>'波及効果（総括表）'!$O93*'5-3 雇用表 統合中分類・県内生産額 労働力投入係数'!P91</f>
        <v>0</v>
      </c>
      <c r="P94" s="267">
        <f>'波及効果（総括表）'!$O93*'5-3 雇用表 統合中分類・県内生産額 労働力投入係数'!Q91</f>
        <v>0</v>
      </c>
      <c r="Q94" s="267">
        <f>'波及効果（総括表）'!$O93*'5-3 雇用表 統合中分類・県内生産額 労働力投入係数'!R91</f>
        <v>0</v>
      </c>
      <c r="R94" s="267">
        <f>'波及効果（総括表）'!$O93*'5-3 雇用表 統合中分類・県内生産額 労働力投入係数'!S91</f>
        <v>0</v>
      </c>
      <c r="S94" s="267">
        <f>'波及効果（総括表）'!$O93*'5-3 雇用表 統合中分類・県内生産額 労働力投入係数'!T91</f>
        <v>0</v>
      </c>
      <c r="T94" s="267">
        <f>'波及効果（総括表）'!$O93*'5-3 雇用表 統合中分類・県内生産額 労働力投入係数'!U91</f>
        <v>0</v>
      </c>
      <c r="U94" s="267">
        <f>'波及効果（総括表）'!$O93*'5-3 雇用表 統合中分類・県内生産額 労働力投入係数'!V91</f>
        <v>0</v>
      </c>
      <c r="V94" s="267">
        <f>'波及効果（総括表）'!$O93*'5-3 雇用表 統合中分類・県内生産額 労働力投入係数'!W91</f>
        <v>0</v>
      </c>
      <c r="W94" s="267">
        <f>'波及効果（総括表）'!$S93*'5-3 雇用表 統合中分類・県内生産額 労働力投入係数'!P91</f>
        <v>0</v>
      </c>
      <c r="X94" s="267">
        <f>'波及効果（総括表）'!$S93*'5-3 雇用表 統合中分類・県内生産額 労働力投入係数'!Q91</f>
        <v>0</v>
      </c>
      <c r="Y94" s="267">
        <f>'波及効果（総括表）'!$S93*'5-3 雇用表 統合中分類・県内生産額 労働力投入係数'!R91</f>
        <v>0</v>
      </c>
      <c r="Z94" s="267">
        <f>'波及効果（総括表）'!$S93*'5-3 雇用表 統合中分類・県内生産額 労働力投入係数'!S91</f>
        <v>0</v>
      </c>
      <c r="AA94" s="267">
        <f>'波及効果（総括表）'!$S93*'5-3 雇用表 統合中分類・県内生産額 労働力投入係数'!T91</f>
        <v>0</v>
      </c>
      <c r="AB94" s="267">
        <f>'波及効果（総括表）'!$S93*'5-3 雇用表 統合中分類・県内生産額 労働力投入係数'!U91</f>
        <v>0</v>
      </c>
      <c r="AC94" s="267">
        <f>'波及効果（総括表）'!$S93*'5-3 雇用表 統合中分類・県内生産額 労働力投入係数'!V91</f>
        <v>0</v>
      </c>
      <c r="AD94" s="267">
        <f>'波及効果（総括表）'!$S93*'5-3 雇用表 統合中分類・県内生産額 労働力投入係数'!W91</f>
        <v>0</v>
      </c>
      <c r="AE94" s="267">
        <f>'波及効果（総括表）'!$AA93*'5-3 雇用表 統合中分類・県内生産額 労働力投入係数'!P91</f>
        <v>0</v>
      </c>
      <c r="AF94" s="267">
        <f>'波及効果（総括表）'!$AA93*'5-3 雇用表 統合中分類・県内生産額 労働力投入係数'!Q91</f>
        <v>0</v>
      </c>
      <c r="AG94" s="267">
        <f>'波及効果（総括表）'!$AA93*'5-3 雇用表 統合中分類・県内生産額 労働力投入係数'!R91</f>
        <v>0</v>
      </c>
      <c r="AH94" s="267">
        <f>'波及効果（総括表）'!$AA93*'5-3 雇用表 統合中分類・県内生産額 労働力投入係数'!S91</f>
        <v>0</v>
      </c>
      <c r="AI94" s="267">
        <f>'波及効果（総括表）'!$AA93*'5-3 雇用表 統合中分類・県内生産額 労働力投入係数'!T91</f>
        <v>0</v>
      </c>
      <c r="AJ94" s="267">
        <f>'波及効果（総括表）'!$AA93*'5-3 雇用表 統合中分類・県内生産額 労働力投入係数'!U91</f>
        <v>0</v>
      </c>
      <c r="AK94" s="267">
        <f>'波及効果（総括表）'!$AA93*'5-3 雇用表 統合中分類・県内生産額 労働力投入係数'!V91</f>
        <v>0</v>
      </c>
      <c r="AL94" s="267">
        <f>'波及効果（総括表）'!$AA93*'5-3 雇用表 統合中分類・県内生産額 労働力投入係数'!W91</f>
        <v>0</v>
      </c>
      <c r="AM94" s="267">
        <f>'波及効果（総括表）'!$AE93*'5-3 雇用表 統合中分類・県内生産額 労働力投入係数'!P91</f>
        <v>0</v>
      </c>
      <c r="AN94" s="267">
        <f>'波及効果（総括表）'!$AE93*'5-3 雇用表 統合中分類・県内生産額 労働力投入係数'!Q91</f>
        <v>0</v>
      </c>
      <c r="AO94" s="267">
        <f>'波及効果（総括表）'!$AE93*'5-3 雇用表 統合中分類・県内生産額 労働力投入係数'!R91</f>
        <v>0</v>
      </c>
      <c r="AP94" s="267">
        <f>'波及効果（総括表）'!$AE93*'5-3 雇用表 統合中分類・県内生産額 労働力投入係数'!S91</f>
        <v>0</v>
      </c>
      <c r="AQ94" s="267">
        <f>'波及効果（総括表）'!$AE93*'5-3 雇用表 統合中分類・県内生産額 労働力投入係数'!T91</f>
        <v>0</v>
      </c>
      <c r="AR94" s="267">
        <f>'波及効果（総括表）'!$AE93*'5-3 雇用表 統合中分類・県内生産額 労働力投入係数'!U91</f>
        <v>0</v>
      </c>
      <c r="AS94" s="267">
        <f>'波及効果（総括表）'!$AE93*'5-3 雇用表 統合中分類・県内生産額 労働力投入係数'!V91</f>
        <v>0</v>
      </c>
      <c r="AT94" s="267">
        <f>'波及効果（総括表）'!$AE93*'5-3 雇用表 統合中分類・県内生産額 労働力投入係数'!W91</f>
        <v>0</v>
      </c>
    </row>
    <row r="95" spans="1:46" s="81" customFormat="1">
      <c r="A95" s="412" t="s">
        <v>461</v>
      </c>
      <c r="B95" s="137" t="s">
        <v>184</v>
      </c>
      <c r="C95" s="412" t="s">
        <v>462</v>
      </c>
      <c r="D95" s="137" t="s">
        <v>184</v>
      </c>
      <c r="E95" s="418" t="s">
        <v>357</v>
      </c>
      <c r="F95" s="102" t="s">
        <v>72</v>
      </c>
      <c r="G95" s="266">
        <f>'波及効果（総括表）'!$K94*'5-3 雇用表 統合中分類・県内生産額 労働力投入係数'!P92</f>
        <v>0</v>
      </c>
      <c r="H95" s="266">
        <f>'波及効果（総括表）'!$K94*'5-3 雇用表 統合中分類・県内生産額 労働力投入係数'!Q92</f>
        <v>0</v>
      </c>
      <c r="I95" s="266">
        <f>'波及効果（総括表）'!$K94*'5-3 雇用表 統合中分類・県内生産額 労働力投入係数'!R92</f>
        <v>0</v>
      </c>
      <c r="J95" s="266">
        <f>'波及効果（総括表）'!$K94*'5-3 雇用表 統合中分類・県内生産額 労働力投入係数'!S92</f>
        <v>0</v>
      </c>
      <c r="K95" s="266">
        <f>'波及効果（総括表）'!$K94*'5-3 雇用表 統合中分類・県内生産額 労働力投入係数'!T92</f>
        <v>0</v>
      </c>
      <c r="L95" s="266">
        <f>'波及効果（総括表）'!$K94*'5-3 雇用表 統合中分類・県内生産額 労働力投入係数'!U92</f>
        <v>0</v>
      </c>
      <c r="M95" s="266">
        <f>'波及効果（総括表）'!$K94*'5-3 雇用表 統合中分類・県内生産額 労働力投入係数'!V92</f>
        <v>0</v>
      </c>
      <c r="N95" s="266">
        <f>'波及効果（総括表）'!$K94*'5-3 雇用表 統合中分類・県内生産額 労働力投入係数'!W92</f>
        <v>0</v>
      </c>
      <c r="O95" s="266">
        <f>'波及効果（総括表）'!$O94*'5-3 雇用表 統合中分類・県内生産額 労働力投入係数'!P92</f>
        <v>0</v>
      </c>
      <c r="P95" s="266">
        <f>'波及効果（総括表）'!$O94*'5-3 雇用表 統合中分類・県内生産額 労働力投入係数'!Q92</f>
        <v>0</v>
      </c>
      <c r="Q95" s="266">
        <f>'波及効果（総括表）'!$O94*'5-3 雇用表 統合中分類・県内生産額 労働力投入係数'!R92</f>
        <v>0</v>
      </c>
      <c r="R95" s="266">
        <f>'波及効果（総括表）'!$O94*'5-3 雇用表 統合中分類・県内生産額 労働力投入係数'!S92</f>
        <v>0</v>
      </c>
      <c r="S95" s="266">
        <f>'波及効果（総括表）'!$O94*'5-3 雇用表 統合中分類・県内生産額 労働力投入係数'!T92</f>
        <v>0</v>
      </c>
      <c r="T95" s="266">
        <f>'波及効果（総括表）'!$O94*'5-3 雇用表 統合中分類・県内生産額 労働力投入係数'!U92</f>
        <v>0</v>
      </c>
      <c r="U95" s="266">
        <f>'波及効果（総括表）'!$O94*'5-3 雇用表 統合中分類・県内生産額 労働力投入係数'!V92</f>
        <v>0</v>
      </c>
      <c r="V95" s="266">
        <f>'波及効果（総括表）'!$O94*'5-3 雇用表 統合中分類・県内生産額 労働力投入係数'!W92</f>
        <v>0</v>
      </c>
      <c r="W95" s="266">
        <f>'波及効果（総括表）'!$S94*'5-3 雇用表 統合中分類・県内生産額 労働力投入係数'!P92</f>
        <v>0</v>
      </c>
      <c r="X95" s="266">
        <f>'波及効果（総括表）'!$S94*'5-3 雇用表 統合中分類・県内生産額 労働力投入係数'!Q92</f>
        <v>0</v>
      </c>
      <c r="Y95" s="266">
        <f>'波及効果（総括表）'!$S94*'5-3 雇用表 統合中分類・県内生産額 労働力投入係数'!R92</f>
        <v>0</v>
      </c>
      <c r="Z95" s="266">
        <f>'波及効果（総括表）'!$S94*'5-3 雇用表 統合中分類・県内生産額 労働力投入係数'!S92</f>
        <v>0</v>
      </c>
      <c r="AA95" s="266">
        <f>'波及効果（総括表）'!$S94*'5-3 雇用表 統合中分類・県内生産額 労働力投入係数'!T92</f>
        <v>0</v>
      </c>
      <c r="AB95" s="266">
        <f>'波及効果（総括表）'!$S94*'5-3 雇用表 統合中分類・県内生産額 労働力投入係数'!U92</f>
        <v>0</v>
      </c>
      <c r="AC95" s="266">
        <f>'波及効果（総括表）'!$S94*'5-3 雇用表 統合中分類・県内生産額 労働力投入係数'!V92</f>
        <v>0</v>
      </c>
      <c r="AD95" s="266">
        <f>'波及効果（総括表）'!$S94*'5-3 雇用表 統合中分類・県内生産額 労働力投入係数'!W92</f>
        <v>0</v>
      </c>
      <c r="AE95" s="266">
        <f>'波及効果（総括表）'!$AA94*'5-3 雇用表 統合中分類・県内生産額 労働力投入係数'!P92</f>
        <v>0</v>
      </c>
      <c r="AF95" s="266">
        <f>'波及効果（総括表）'!$AA94*'5-3 雇用表 統合中分類・県内生産額 労働力投入係数'!Q92</f>
        <v>0</v>
      </c>
      <c r="AG95" s="266">
        <f>'波及効果（総括表）'!$AA94*'5-3 雇用表 統合中分類・県内生産額 労働力投入係数'!R92</f>
        <v>0</v>
      </c>
      <c r="AH95" s="266">
        <f>'波及効果（総括表）'!$AA94*'5-3 雇用表 統合中分類・県内生産額 労働力投入係数'!S92</f>
        <v>0</v>
      </c>
      <c r="AI95" s="266">
        <f>'波及効果（総括表）'!$AA94*'5-3 雇用表 統合中分類・県内生産額 労働力投入係数'!T92</f>
        <v>0</v>
      </c>
      <c r="AJ95" s="266">
        <f>'波及効果（総括表）'!$AA94*'5-3 雇用表 統合中分類・県内生産額 労働力投入係数'!U92</f>
        <v>0</v>
      </c>
      <c r="AK95" s="266">
        <f>'波及効果（総括表）'!$AA94*'5-3 雇用表 統合中分類・県内生産額 労働力投入係数'!V92</f>
        <v>0</v>
      </c>
      <c r="AL95" s="266">
        <f>'波及効果（総括表）'!$AA94*'5-3 雇用表 統合中分類・県内生産額 労働力投入係数'!W92</f>
        <v>0</v>
      </c>
      <c r="AM95" s="266">
        <f>'波及効果（総括表）'!$AE94*'5-3 雇用表 統合中分類・県内生産額 労働力投入係数'!P92</f>
        <v>0</v>
      </c>
      <c r="AN95" s="266">
        <f>'波及効果（総括表）'!$AE94*'5-3 雇用表 統合中分類・県内生産額 労働力投入係数'!Q92</f>
        <v>0</v>
      </c>
      <c r="AO95" s="266">
        <f>'波及効果（総括表）'!$AE94*'5-3 雇用表 統合中分類・県内生産額 労働力投入係数'!R92</f>
        <v>0</v>
      </c>
      <c r="AP95" s="266">
        <f>'波及効果（総括表）'!$AE94*'5-3 雇用表 統合中分類・県内生産額 労働力投入係数'!S92</f>
        <v>0</v>
      </c>
      <c r="AQ95" s="266">
        <f>'波及効果（総括表）'!$AE94*'5-3 雇用表 統合中分類・県内生産額 労働力投入係数'!T92</f>
        <v>0</v>
      </c>
      <c r="AR95" s="266">
        <f>'波及効果（総括表）'!$AE94*'5-3 雇用表 統合中分類・県内生産額 労働力投入係数'!U92</f>
        <v>0</v>
      </c>
      <c r="AS95" s="266">
        <f>'波及効果（総括表）'!$AE94*'5-3 雇用表 統合中分類・県内生産額 労働力投入係数'!V92</f>
        <v>0</v>
      </c>
      <c r="AT95" s="266">
        <f>'波及効果（総括表）'!$AE94*'5-3 雇用表 統合中分類・県内生産額 労働力投入係数'!W92</f>
        <v>0</v>
      </c>
    </row>
    <row r="96" spans="1:46" s="81" customFormat="1">
      <c r="A96" s="412" t="s">
        <v>461</v>
      </c>
      <c r="B96" s="137" t="s">
        <v>184</v>
      </c>
      <c r="C96" s="412" t="s">
        <v>462</v>
      </c>
      <c r="D96" s="137" t="s">
        <v>184</v>
      </c>
      <c r="E96" s="418" t="s">
        <v>358</v>
      </c>
      <c r="F96" s="102" t="s">
        <v>73</v>
      </c>
      <c r="G96" s="266">
        <f>'波及効果（総括表）'!$K95*'5-3 雇用表 統合中分類・県内生産額 労働力投入係数'!P93</f>
        <v>0</v>
      </c>
      <c r="H96" s="266">
        <f>'波及効果（総括表）'!$K95*'5-3 雇用表 統合中分類・県内生産額 労働力投入係数'!Q93</f>
        <v>0</v>
      </c>
      <c r="I96" s="266">
        <f>'波及効果（総括表）'!$K95*'5-3 雇用表 統合中分類・県内生産額 労働力投入係数'!R93</f>
        <v>0</v>
      </c>
      <c r="J96" s="266">
        <f>'波及効果（総括表）'!$K95*'5-3 雇用表 統合中分類・県内生産額 労働力投入係数'!S93</f>
        <v>0</v>
      </c>
      <c r="K96" s="266">
        <f>'波及効果（総括表）'!$K95*'5-3 雇用表 統合中分類・県内生産額 労働力投入係数'!T93</f>
        <v>0</v>
      </c>
      <c r="L96" s="266">
        <f>'波及効果（総括表）'!$K95*'5-3 雇用表 統合中分類・県内生産額 労働力投入係数'!U93</f>
        <v>0</v>
      </c>
      <c r="M96" s="266">
        <f>'波及効果（総括表）'!$K95*'5-3 雇用表 統合中分類・県内生産額 労働力投入係数'!V93</f>
        <v>0</v>
      </c>
      <c r="N96" s="266">
        <f>'波及効果（総括表）'!$K95*'5-3 雇用表 統合中分類・県内生産額 労働力投入係数'!W93</f>
        <v>0</v>
      </c>
      <c r="O96" s="266">
        <f>'波及効果（総括表）'!$O95*'5-3 雇用表 統合中分類・県内生産額 労働力投入係数'!P93</f>
        <v>0</v>
      </c>
      <c r="P96" s="266">
        <f>'波及効果（総括表）'!$O95*'5-3 雇用表 統合中分類・県内生産額 労働力投入係数'!Q93</f>
        <v>0</v>
      </c>
      <c r="Q96" s="266">
        <f>'波及効果（総括表）'!$O95*'5-3 雇用表 統合中分類・県内生産額 労働力投入係数'!R93</f>
        <v>0</v>
      </c>
      <c r="R96" s="266">
        <f>'波及効果（総括表）'!$O95*'5-3 雇用表 統合中分類・県内生産額 労働力投入係数'!S93</f>
        <v>0</v>
      </c>
      <c r="S96" s="266">
        <f>'波及効果（総括表）'!$O95*'5-3 雇用表 統合中分類・県内生産額 労働力投入係数'!T93</f>
        <v>0</v>
      </c>
      <c r="T96" s="266">
        <f>'波及効果（総括表）'!$O95*'5-3 雇用表 統合中分類・県内生産額 労働力投入係数'!U93</f>
        <v>0</v>
      </c>
      <c r="U96" s="266">
        <f>'波及効果（総括表）'!$O95*'5-3 雇用表 統合中分類・県内生産額 労働力投入係数'!V93</f>
        <v>0</v>
      </c>
      <c r="V96" s="266">
        <f>'波及効果（総括表）'!$O95*'5-3 雇用表 統合中分類・県内生産額 労働力投入係数'!W93</f>
        <v>0</v>
      </c>
      <c r="W96" s="266">
        <f>'波及効果（総括表）'!$S95*'5-3 雇用表 統合中分類・県内生産額 労働力投入係数'!P93</f>
        <v>0</v>
      </c>
      <c r="X96" s="266">
        <f>'波及効果（総括表）'!$S95*'5-3 雇用表 統合中分類・県内生産額 労働力投入係数'!Q93</f>
        <v>0</v>
      </c>
      <c r="Y96" s="266">
        <f>'波及効果（総括表）'!$S95*'5-3 雇用表 統合中分類・県内生産額 労働力投入係数'!R93</f>
        <v>0</v>
      </c>
      <c r="Z96" s="266">
        <f>'波及効果（総括表）'!$S95*'5-3 雇用表 統合中分類・県内生産額 労働力投入係数'!S93</f>
        <v>0</v>
      </c>
      <c r="AA96" s="266">
        <f>'波及効果（総括表）'!$S95*'5-3 雇用表 統合中分類・県内生産額 労働力投入係数'!T93</f>
        <v>0</v>
      </c>
      <c r="AB96" s="266">
        <f>'波及効果（総括表）'!$S95*'5-3 雇用表 統合中分類・県内生産額 労働力投入係数'!U93</f>
        <v>0</v>
      </c>
      <c r="AC96" s="266">
        <f>'波及効果（総括表）'!$S95*'5-3 雇用表 統合中分類・県内生産額 労働力投入係数'!V93</f>
        <v>0</v>
      </c>
      <c r="AD96" s="266">
        <f>'波及効果（総括表）'!$S95*'5-3 雇用表 統合中分類・県内生産額 労働力投入係数'!W93</f>
        <v>0</v>
      </c>
      <c r="AE96" s="266">
        <f>'波及効果（総括表）'!$AA95*'5-3 雇用表 統合中分類・県内生産額 労働力投入係数'!P93</f>
        <v>0</v>
      </c>
      <c r="AF96" s="266">
        <f>'波及効果（総括表）'!$AA95*'5-3 雇用表 統合中分類・県内生産額 労働力投入係数'!Q93</f>
        <v>0</v>
      </c>
      <c r="AG96" s="266">
        <f>'波及効果（総括表）'!$AA95*'5-3 雇用表 統合中分類・県内生産額 労働力投入係数'!R93</f>
        <v>0</v>
      </c>
      <c r="AH96" s="266">
        <f>'波及効果（総括表）'!$AA95*'5-3 雇用表 統合中分類・県内生産額 労働力投入係数'!S93</f>
        <v>0</v>
      </c>
      <c r="AI96" s="266">
        <f>'波及効果（総括表）'!$AA95*'5-3 雇用表 統合中分類・県内生産額 労働力投入係数'!T93</f>
        <v>0</v>
      </c>
      <c r="AJ96" s="266">
        <f>'波及効果（総括表）'!$AA95*'5-3 雇用表 統合中分類・県内生産額 労働力投入係数'!U93</f>
        <v>0</v>
      </c>
      <c r="AK96" s="266">
        <f>'波及効果（総括表）'!$AA95*'5-3 雇用表 統合中分類・県内生産額 労働力投入係数'!V93</f>
        <v>0</v>
      </c>
      <c r="AL96" s="266">
        <f>'波及効果（総括表）'!$AA95*'5-3 雇用表 統合中分類・県内生産額 労働力投入係数'!W93</f>
        <v>0</v>
      </c>
      <c r="AM96" s="266">
        <f>'波及効果（総括表）'!$AE95*'5-3 雇用表 統合中分類・県内生産額 労働力投入係数'!P93</f>
        <v>0</v>
      </c>
      <c r="AN96" s="266">
        <f>'波及効果（総括表）'!$AE95*'5-3 雇用表 統合中分類・県内生産額 労働力投入係数'!Q93</f>
        <v>0</v>
      </c>
      <c r="AO96" s="266">
        <f>'波及効果（総括表）'!$AE95*'5-3 雇用表 統合中分類・県内生産額 労働力投入係数'!R93</f>
        <v>0</v>
      </c>
      <c r="AP96" s="266">
        <f>'波及効果（総括表）'!$AE95*'5-3 雇用表 統合中分類・県内生産額 労働力投入係数'!S93</f>
        <v>0</v>
      </c>
      <c r="AQ96" s="266">
        <f>'波及効果（総括表）'!$AE95*'5-3 雇用表 統合中分類・県内生産額 労働力投入係数'!T93</f>
        <v>0</v>
      </c>
      <c r="AR96" s="266">
        <f>'波及効果（総括表）'!$AE95*'5-3 雇用表 統合中分類・県内生産額 労働力投入係数'!U93</f>
        <v>0</v>
      </c>
      <c r="AS96" s="266">
        <f>'波及効果（総括表）'!$AE95*'5-3 雇用表 統合中分類・県内生産額 労働力投入係数'!V93</f>
        <v>0</v>
      </c>
      <c r="AT96" s="266">
        <f>'波及効果（総括表）'!$AE95*'5-3 雇用表 統合中分類・県内生産額 労働力投入係数'!W93</f>
        <v>0</v>
      </c>
    </row>
    <row r="97" spans="1:46" s="81" customFormat="1">
      <c r="A97" s="412" t="s">
        <v>461</v>
      </c>
      <c r="B97" s="137" t="s">
        <v>184</v>
      </c>
      <c r="C97" s="412" t="s">
        <v>462</v>
      </c>
      <c r="D97" s="137" t="s">
        <v>184</v>
      </c>
      <c r="E97" s="418" t="s">
        <v>359</v>
      </c>
      <c r="F97" s="102" t="s">
        <v>404</v>
      </c>
      <c r="G97" s="266">
        <f>'波及効果（総括表）'!$K96*'5-3 雇用表 統合中分類・県内生産額 労働力投入係数'!P94</f>
        <v>0</v>
      </c>
      <c r="H97" s="266">
        <f>'波及効果（総括表）'!$K96*'5-3 雇用表 統合中分類・県内生産額 労働力投入係数'!Q94</f>
        <v>0</v>
      </c>
      <c r="I97" s="266">
        <f>'波及効果（総括表）'!$K96*'5-3 雇用表 統合中分類・県内生産額 労働力投入係数'!R94</f>
        <v>0</v>
      </c>
      <c r="J97" s="266">
        <f>'波及効果（総括表）'!$K96*'5-3 雇用表 統合中分類・県内生産額 労働力投入係数'!S94</f>
        <v>0</v>
      </c>
      <c r="K97" s="266">
        <f>'波及効果（総括表）'!$K96*'5-3 雇用表 統合中分類・県内生産額 労働力投入係数'!T94</f>
        <v>0</v>
      </c>
      <c r="L97" s="266">
        <f>'波及効果（総括表）'!$K96*'5-3 雇用表 統合中分類・県内生産額 労働力投入係数'!U94</f>
        <v>0</v>
      </c>
      <c r="M97" s="266">
        <f>'波及効果（総括表）'!$K96*'5-3 雇用表 統合中分類・県内生産額 労働力投入係数'!V94</f>
        <v>0</v>
      </c>
      <c r="N97" s="266">
        <f>'波及効果（総括表）'!$K96*'5-3 雇用表 統合中分類・県内生産額 労働力投入係数'!W94</f>
        <v>0</v>
      </c>
      <c r="O97" s="266">
        <f>'波及効果（総括表）'!$O96*'5-3 雇用表 統合中分類・県内生産額 労働力投入係数'!P94</f>
        <v>0</v>
      </c>
      <c r="P97" s="266">
        <f>'波及効果（総括表）'!$O96*'5-3 雇用表 統合中分類・県内生産額 労働力投入係数'!Q94</f>
        <v>0</v>
      </c>
      <c r="Q97" s="266">
        <f>'波及効果（総括表）'!$O96*'5-3 雇用表 統合中分類・県内生産額 労働力投入係数'!R94</f>
        <v>0</v>
      </c>
      <c r="R97" s="266">
        <f>'波及効果（総括表）'!$O96*'5-3 雇用表 統合中分類・県内生産額 労働力投入係数'!S94</f>
        <v>0</v>
      </c>
      <c r="S97" s="266">
        <f>'波及効果（総括表）'!$O96*'5-3 雇用表 統合中分類・県内生産額 労働力投入係数'!T94</f>
        <v>0</v>
      </c>
      <c r="T97" s="266">
        <f>'波及効果（総括表）'!$O96*'5-3 雇用表 統合中分類・県内生産額 労働力投入係数'!U94</f>
        <v>0</v>
      </c>
      <c r="U97" s="266">
        <f>'波及効果（総括表）'!$O96*'5-3 雇用表 統合中分類・県内生産額 労働力投入係数'!V94</f>
        <v>0</v>
      </c>
      <c r="V97" s="266">
        <f>'波及効果（総括表）'!$O96*'5-3 雇用表 統合中分類・県内生産額 労働力投入係数'!W94</f>
        <v>0</v>
      </c>
      <c r="W97" s="266">
        <f>'波及効果（総括表）'!$S96*'5-3 雇用表 統合中分類・県内生産額 労働力投入係数'!P94</f>
        <v>0</v>
      </c>
      <c r="X97" s="266">
        <f>'波及効果（総括表）'!$S96*'5-3 雇用表 統合中分類・県内生産額 労働力投入係数'!Q94</f>
        <v>0</v>
      </c>
      <c r="Y97" s="266">
        <f>'波及効果（総括表）'!$S96*'5-3 雇用表 統合中分類・県内生産額 労働力投入係数'!R94</f>
        <v>0</v>
      </c>
      <c r="Z97" s="266">
        <f>'波及効果（総括表）'!$S96*'5-3 雇用表 統合中分類・県内生産額 労働力投入係数'!S94</f>
        <v>0</v>
      </c>
      <c r="AA97" s="266">
        <f>'波及効果（総括表）'!$S96*'5-3 雇用表 統合中分類・県内生産額 労働力投入係数'!T94</f>
        <v>0</v>
      </c>
      <c r="AB97" s="266">
        <f>'波及効果（総括表）'!$S96*'5-3 雇用表 統合中分類・県内生産額 労働力投入係数'!U94</f>
        <v>0</v>
      </c>
      <c r="AC97" s="266">
        <f>'波及効果（総括表）'!$S96*'5-3 雇用表 統合中分類・県内生産額 労働力投入係数'!V94</f>
        <v>0</v>
      </c>
      <c r="AD97" s="266">
        <f>'波及効果（総括表）'!$S96*'5-3 雇用表 統合中分類・県内生産額 労働力投入係数'!W94</f>
        <v>0</v>
      </c>
      <c r="AE97" s="266">
        <f>'波及効果（総括表）'!$AA96*'5-3 雇用表 統合中分類・県内生産額 労働力投入係数'!P94</f>
        <v>0</v>
      </c>
      <c r="AF97" s="266">
        <f>'波及効果（総括表）'!$AA96*'5-3 雇用表 統合中分類・県内生産額 労働力投入係数'!Q94</f>
        <v>0</v>
      </c>
      <c r="AG97" s="266">
        <f>'波及効果（総括表）'!$AA96*'5-3 雇用表 統合中分類・県内生産額 労働力投入係数'!R94</f>
        <v>0</v>
      </c>
      <c r="AH97" s="266">
        <f>'波及効果（総括表）'!$AA96*'5-3 雇用表 統合中分類・県内生産額 労働力投入係数'!S94</f>
        <v>0</v>
      </c>
      <c r="AI97" s="266">
        <f>'波及効果（総括表）'!$AA96*'5-3 雇用表 統合中分類・県内生産額 労働力投入係数'!T94</f>
        <v>0</v>
      </c>
      <c r="AJ97" s="266">
        <f>'波及効果（総括表）'!$AA96*'5-3 雇用表 統合中分類・県内生産額 労働力投入係数'!U94</f>
        <v>0</v>
      </c>
      <c r="AK97" s="266">
        <f>'波及効果（総括表）'!$AA96*'5-3 雇用表 統合中分類・県内生産額 労働力投入係数'!V94</f>
        <v>0</v>
      </c>
      <c r="AL97" s="266">
        <f>'波及効果（総括表）'!$AA96*'5-3 雇用表 統合中分類・県内生産額 労働力投入係数'!W94</f>
        <v>0</v>
      </c>
      <c r="AM97" s="266">
        <f>'波及効果（総括表）'!$AE96*'5-3 雇用表 統合中分類・県内生産額 労働力投入係数'!P94</f>
        <v>0</v>
      </c>
      <c r="AN97" s="266">
        <f>'波及効果（総括表）'!$AE96*'5-3 雇用表 統合中分類・県内生産額 労働力投入係数'!Q94</f>
        <v>0</v>
      </c>
      <c r="AO97" s="266">
        <f>'波及効果（総括表）'!$AE96*'5-3 雇用表 統合中分類・県内生産額 労働力投入係数'!R94</f>
        <v>0</v>
      </c>
      <c r="AP97" s="266">
        <f>'波及効果（総括表）'!$AE96*'5-3 雇用表 統合中分類・県内生産額 労働力投入係数'!S94</f>
        <v>0</v>
      </c>
      <c r="AQ97" s="266">
        <f>'波及効果（総括表）'!$AE96*'5-3 雇用表 統合中分類・県内生産額 労働力投入係数'!T94</f>
        <v>0</v>
      </c>
      <c r="AR97" s="266">
        <f>'波及効果（総括表）'!$AE96*'5-3 雇用表 統合中分類・県内生産額 労働力投入係数'!U94</f>
        <v>0</v>
      </c>
      <c r="AS97" s="266">
        <f>'波及効果（総括表）'!$AE96*'5-3 雇用表 統合中分類・県内生産額 労働力投入係数'!V94</f>
        <v>0</v>
      </c>
      <c r="AT97" s="266">
        <f>'波及効果（総括表）'!$AE96*'5-3 雇用表 統合中分類・県内生産額 労働力投入係数'!W94</f>
        <v>0</v>
      </c>
    </row>
    <row r="98" spans="1:46" s="81" customFormat="1">
      <c r="A98" s="412" t="s">
        <v>429</v>
      </c>
      <c r="B98" s="137" t="s">
        <v>74</v>
      </c>
      <c r="C98" s="412" t="s">
        <v>463</v>
      </c>
      <c r="D98" s="137" t="s">
        <v>74</v>
      </c>
      <c r="E98" s="418" t="s">
        <v>360</v>
      </c>
      <c r="F98" s="102" t="s">
        <v>74</v>
      </c>
      <c r="G98" s="266">
        <f>'波及効果（総括表）'!$K97*'5-3 雇用表 統合中分類・県内生産額 労働力投入係数'!P95</f>
        <v>0</v>
      </c>
      <c r="H98" s="266">
        <f>'波及効果（総括表）'!$K97*'5-3 雇用表 統合中分類・県内生産額 労働力投入係数'!Q95</f>
        <v>0</v>
      </c>
      <c r="I98" s="266">
        <f>'波及効果（総括表）'!$K97*'5-3 雇用表 統合中分類・県内生産額 労働力投入係数'!R95</f>
        <v>0</v>
      </c>
      <c r="J98" s="266">
        <f>'波及効果（総括表）'!$K97*'5-3 雇用表 統合中分類・県内生産額 労働力投入係数'!S95</f>
        <v>0</v>
      </c>
      <c r="K98" s="266">
        <f>'波及効果（総括表）'!$K97*'5-3 雇用表 統合中分類・県内生産額 労働力投入係数'!T95</f>
        <v>0</v>
      </c>
      <c r="L98" s="266">
        <f>'波及効果（総括表）'!$K97*'5-3 雇用表 統合中分類・県内生産額 労働力投入係数'!U95</f>
        <v>0</v>
      </c>
      <c r="M98" s="266">
        <f>'波及効果（総括表）'!$K97*'5-3 雇用表 統合中分類・県内生産額 労働力投入係数'!V95</f>
        <v>0</v>
      </c>
      <c r="N98" s="266">
        <f>'波及効果（総括表）'!$K97*'5-3 雇用表 統合中分類・県内生産額 労働力投入係数'!W95</f>
        <v>0</v>
      </c>
      <c r="O98" s="266">
        <f>'波及効果（総括表）'!$O97*'5-3 雇用表 統合中分類・県内生産額 労働力投入係数'!P95</f>
        <v>0</v>
      </c>
      <c r="P98" s="266">
        <f>'波及効果（総括表）'!$O97*'5-3 雇用表 統合中分類・県内生産額 労働力投入係数'!Q95</f>
        <v>0</v>
      </c>
      <c r="Q98" s="266">
        <f>'波及効果（総括表）'!$O97*'5-3 雇用表 統合中分類・県内生産額 労働力投入係数'!R95</f>
        <v>0</v>
      </c>
      <c r="R98" s="266">
        <f>'波及効果（総括表）'!$O97*'5-3 雇用表 統合中分類・県内生産額 労働力投入係数'!S95</f>
        <v>0</v>
      </c>
      <c r="S98" s="266">
        <f>'波及効果（総括表）'!$O97*'5-3 雇用表 統合中分類・県内生産額 労働力投入係数'!T95</f>
        <v>0</v>
      </c>
      <c r="T98" s="266">
        <f>'波及効果（総括表）'!$O97*'5-3 雇用表 統合中分類・県内生産額 労働力投入係数'!U95</f>
        <v>0</v>
      </c>
      <c r="U98" s="266">
        <f>'波及効果（総括表）'!$O97*'5-3 雇用表 統合中分類・県内生産額 労働力投入係数'!V95</f>
        <v>0</v>
      </c>
      <c r="V98" s="266">
        <f>'波及効果（総括表）'!$O97*'5-3 雇用表 統合中分類・県内生産額 労働力投入係数'!W95</f>
        <v>0</v>
      </c>
      <c r="W98" s="266">
        <f>'波及効果（総括表）'!$S97*'5-3 雇用表 統合中分類・県内生産額 労働力投入係数'!P95</f>
        <v>0</v>
      </c>
      <c r="X98" s="266">
        <f>'波及効果（総括表）'!$S97*'5-3 雇用表 統合中分類・県内生産額 労働力投入係数'!Q95</f>
        <v>0</v>
      </c>
      <c r="Y98" s="266">
        <f>'波及効果（総括表）'!$S97*'5-3 雇用表 統合中分類・県内生産額 労働力投入係数'!R95</f>
        <v>0</v>
      </c>
      <c r="Z98" s="266">
        <f>'波及効果（総括表）'!$S97*'5-3 雇用表 統合中分類・県内生産額 労働力投入係数'!S95</f>
        <v>0</v>
      </c>
      <c r="AA98" s="266">
        <f>'波及効果（総括表）'!$S97*'5-3 雇用表 統合中分類・県内生産額 労働力投入係数'!T95</f>
        <v>0</v>
      </c>
      <c r="AB98" s="266">
        <f>'波及効果（総括表）'!$S97*'5-3 雇用表 統合中分類・県内生産額 労働力投入係数'!U95</f>
        <v>0</v>
      </c>
      <c r="AC98" s="266">
        <f>'波及効果（総括表）'!$S97*'5-3 雇用表 統合中分類・県内生産額 労働力投入係数'!V95</f>
        <v>0</v>
      </c>
      <c r="AD98" s="266">
        <f>'波及効果（総括表）'!$S97*'5-3 雇用表 統合中分類・県内生産額 労働力投入係数'!W95</f>
        <v>0</v>
      </c>
      <c r="AE98" s="266">
        <f>'波及効果（総括表）'!$AA97*'5-3 雇用表 統合中分類・県内生産額 労働力投入係数'!P95</f>
        <v>0</v>
      </c>
      <c r="AF98" s="266">
        <f>'波及効果（総括表）'!$AA97*'5-3 雇用表 統合中分類・県内生産額 労働力投入係数'!Q95</f>
        <v>0</v>
      </c>
      <c r="AG98" s="266">
        <f>'波及効果（総括表）'!$AA97*'5-3 雇用表 統合中分類・県内生産額 労働力投入係数'!R95</f>
        <v>0</v>
      </c>
      <c r="AH98" s="266">
        <f>'波及効果（総括表）'!$AA97*'5-3 雇用表 統合中分類・県内生産額 労働力投入係数'!S95</f>
        <v>0</v>
      </c>
      <c r="AI98" s="266">
        <f>'波及効果（総括表）'!$AA97*'5-3 雇用表 統合中分類・県内生産額 労働力投入係数'!T95</f>
        <v>0</v>
      </c>
      <c r="AJ98" s="266">
        <f>'波及効果（総括表）'!$AA97*'5-3 雇用表 統合中分類・県内生産額 労働力投入係数'!U95</f>
        <v>0</v>
      </c>
      <c r="AK98" s="266">
        <f>'波及効果（総括表）'!$AA97*'5-3 雇用表 統合中分類・県内生産額 労働力投入係数'!V95</f>
        <v>0</v>
      </c>
      <c r="AL98" s="266">
        <f>'波及効果（総括表）'!$AA97*'5-3 雇用表 統合中分類・県内生産額 労働力投入係数'!W95</f>
        <v>0</v>
      </c>
      <c r="AM98" s="266">
        <f>'波及効果（総括表）'!$AE97*'5-3 雇用表 統合中分類・県内生産額 労働力投入係数'!P95</f>
        <v>0</v>
      </c>
      <c r="AN98" s="266">
        <f>'波及効果（総括表）'!$AE97*'5-3 雇用表 統合中分類・県内生産額 労働力投入係数'!Q95</f>
        <v>0</v>
      </c>
      <c r="AO98" s="266">
        <f>'波及効果（総括表）'!$AE97*'5-3 雇用表 統合中分類・県内生産額 労働力投入係数'!R95</f>
        <v>0</v>
      </c>
      <c r="AP98" s="266">
        <f>'波及効果（総括表）'!$AE97*'5-3 雇用表 統合中分類・県内生産額 労働力投入係数'!S95</f>
        <v>0</v>
      </c>
      <c r="AQ98" s="266">
        <f>'波及効果（総括表）'!$AE97*'5-3 雇用表 統合中分類・県内生産額 労働力投入係数'!T95</f>
        <v>0</v>
      </c>
      <c r="AR98" s="266">
        <f>'波及効果（総括表）'!$AE97*'5-3 雇用表 統合中分類・県内生産額 労働力投入係数'!U95</f>
        <v>0</v>
      </c>
      <c r="AS98" s="266">
        <f>'波及効果（総括表）'!$AE97*'5-3 雇用表 統合中分類・県内生産額 労働力投入係数'!V95</f>
        <v>0</v>
      </c>
      <c r="AT98" s="266">
        <f>'波及効果（総括表）'!$AE97*'5-3 雇用表 統合中分類・県内生産額 労働力投入係数'!W95</f>
        <v>0</v>
      </c>
    </row>
    <row r="99" spans="1:46" s="81" customFormat="1">
      <c r="A99" s="414" t="s">
        <v>464</v>
      </c>
      <c r="B99" s="373" t="s">
        <v>185</v>
      </c>
      <c r="C99" s="414" t="s">
        <v>465</v>
      </c>
      <c r="D99" s="373" t="s">
        <v>186</v>
      </c>
      <c r="E99" s="417" t="s">
        <v>361</v>
      </c>
      <c r="F99" s="374" t="s">
        <v>75</v>
      </c>
      <c r="G99" s="267">
        <f>'波及効果（総括表）'!$K98*'5-3 雇用表 統合中分類・県内生産額 労働力投入係数'!P96</f>
        <v>0</v>
      </c>
      <c r="H99" s="267">
        <f>'波及効果（総括表）'!$K98*'5-3 雇用表 統合中分類・県内生産額 労働力投入係数'!Q96</f>
        <v>0</v>
      </c>
      <c r="I99" s="267">
        <f>'波及効果（総括表）'!$K98*'5-3 雇用表 統合中分類・県内生産額 労働力投入係数'!R96</f>
        <v>0</v>
      </c>
      <c r="J99" s="267">
        <f>'波及効果（総括表）'!$K98*'5-3 雇用表 統合中分類・県内生産額 労働力投入係数'!S96</f>
        <v>0</v>
      </c>
      <c r="K99" s="267">
        <f>'波及効果（総括表）'!$K98*'5-3 雇用表 統合中分類・県内生産額 労働力投入係数'!T96</f>
        <v>0</v>
      </c>
      <c r="L99" s="267">
        <f>'波及効果（総括表）'!$K98*'5-3 雇用表 統合中分類・県内生産額 労働力投入係数'!U96</f>
        <v>0</v>
      </c>
      <c r="M99" s="267">
        <f>'波及効果（総括表）'!$K98*'5-3 雇用表 統合中分類・県内生産額 労働力投入係数'!V96</f>
        <v>0</v>
      </c>
      <c r="N99" s="267">
        <f>'波及効果（総括表）'!$K98*'5-3 雇用表 統合中分類・県内生産額 労働力投入係数'!W96</f>
        <v>0</v>
      </c>
      <c r="O99" s="267">
        <f>'波及効果（総括表）'!$O98*'5-3 雇用表 統合中分類・県内生産額 労働力投入係数'!P96</f>
        <v>0</v>
      </c>
      <c r="P99" s="267">
        <f>'波及効果（総括表）'!$O98*'5-3 雇用表 統合中分類・県内生産額 労働力投入係数'!Q96</f>
        <v>0</v>
      </c>
      <c r="Q99" s="267">
        <f>'波及効果（総括表）'!$O98*'5-3 雇用表 統合中分類・県内生産額 労働力投入係数'!R96</f>
        <v>0</v>
      </c>
      <c r="R99" s="267">
        <f>'波及効果（総括表）'!$O98*'5-3 雇用表 統合中分類・県内生産額 労働力投入係数'!S96</f>
        <v>0</v>
      </c>
      <c r="S99" s="267">
        <f>'波及効果（総括表）'!$O98*'5-3 雇用表 統合中分類・県内生産額 労働力投入係数'!T96</f>
        <v>0</v>
      </c>
      <c r="T99" s="267">
        <f>'波及効果（総括表）'!$O98*'5-3 雇用表 統合中分類・県内生産額 労働力投入係数'!U96</f>
        <v>0</v>
      </c>
      <c r="U99" s="267">
        <f>'波及効果（総括表）'!$O98*'5-3 雇用表 統合中分類・県内生産額 労働力投入係数'!V96</f>
        <v>0</v>
      </c>
      <c r="V99" s="267">
        <f>'波及効果（総括表）'!$O98*'5-3 雇用表 統合中分類・県内生産額 労働力投入係数'!W96</f>
        <v>0</v>
      </c>
      <c r="W99" s="267">
        <f>'波及効果（総括表）'!$S98*'5-3 雇用表 統合中分類・県内生産額 労働力投入係数'!P96</f>
        <v>0</v>
      </c>
      <c r="X99" s="267">
        <f>'波及効果（総括表）'!$S98*'5-3 雇用表 統合中分類・県内生産額 労働力投入係数'!Q96</f>
        <v>0</v>
      </c>
      <c r="Y99" s="267">
        <f>'波及効果（総括表）'!$S98*'5-3 雇用表 統合中分類・県内生産額 労働力投入係数'!R96</f>
        <v>0</v>
      </c>
      <c r="Z99" s="267">
        <f>'波及効果（総括表）'!$S98*'5-3 雇用表 統合中分類・県内生産額 労働力投入係数'!S96</f>
        <v>0</v>
      </c>
      <c r="AA99" s="267">
        <f>'波及効果（総括表）'!$S98*'5-3 雇用表 統合中分類・県内生産額 労働力投入係数'!T96</f>
        <v>0</v>
      </c>
      <c r="AB99" s="267">
        <f>'波及効果（総括表）'!$S98*'5-3 雇用表 統合中分類・県内生産額 労働力投入係数'!U96</f>
        <v>0</v>
      </c>
      <c r="AC99" s="267">
        <f>'波及効果（総括表）'!$S98*'5-3 雇用表 統合中分類・県内生産額 労働力投入係数'!V96</f>
        <v>0</v>
      </c>
      <c r="AD99" s="267">
        <f>'波及効果（総括表）'!$S98*'5-3 雇用表 統合中分類・県内生産額 労働力投入係数'!W96</f>
        <v>0</v>
      </c>
      <c r="AE99" s="267">
        <f>'波及効果（総括表）'!$AA98*'5-3 雇用表 統合中分類・県内生産額 労働力投入係数'!P96</f>
        <v>0</v>
      </c>
      <c r="AF99" s="267">
        <f>'波及効果（総括表）'!$AA98*'5-3 雇用表 統合中分類・県内生産額 労働力投入係数'!Q96</f>
        <v>0</v>
      </c>
      <c r="AG99" s="267">
        <f>'波及効果（総括表）'!$AA98*'5-3 雇用表 統合中分類・県内生産額 労働力投入係数'!R96</f>
        <v>0</v>
      </c>
      <c r="AH99" s="267">
        <f>'波及効果（総括表）'!$AA98*'5-3 雇用表 統合中分類・県内生産額 労働力投入係数'!S96</f>
        <v>0</v>
      </c>
      <c r="AI99" s="267">
        <f>'波及効果（総括表）'!$AA98*'5-3 雇用表 統合中分類・県内生産額 労働力投入係数'!T96</f>
        <v>0</v>
      </c>
      <c r="AJ99" s="267">
        <f>'波及効果（総括表）'!$AA98*'5-3 雇用表 統合中分類・県内生産額 労働力投入係数'!U96</f>
        <v>0</v>
      </c>
      <c r="AK99" s="267">
        <f>'波及効果（総括表）'!$AA98*'5-3 雇用表 統合中分類・県内生産額 労働力投入係数'!V96</f>
        <v>0</v>
      </c>
      <c r="AL99" s="267">
        <f>'波及効果（総括表）'!$AA98*'5-3 雇用表 統合中分類・県内生産額 労働力投入係数'!W96</f>
        <v>0</v>
      </c>
      <c r="AM99" s="267">
        <f>'波及効果（総括表）'!$AE98*'5-3 雇用表 統合中分類・県内生産額 労働力投入係数'!P96</f>
        <v>0</v>
      </c>
      <c r="AN99" s="267">
        <f>'波及効果（総括表）'!$AE98*'5-3 雇用表 統合中分類・県内生産額 労働力投入係数'!Q96</f>
        <v>0</v>
      </c>
      <c r="AO99" s="267">
        <f>'波及効果（総括表）'!$AE98*'5-3 雇用表 統合中分類・県内生産額 労働力投入係数'!R96</f>
        <v>0</v>
      </c>
      <c r="AP99" s="267">
        <f>'波及効果（総括表）'!$AE98*'5-3 雇用表 統合中分類・県内生産額 労働力投入係数'!S96</f>
        <v>0</v>
      </c>
      <c r="AQ99" s="267">
        <f>'波及効果（総括表）'!$AE98*'5-3 雇用表 統合中分類・県内生産額 労働力投入係数'!T96</f>
        <v>0</v>
      </c>
      <c r="AR99" s="267">
        <f>'波及効果（総括表）'!$AE98*'5-3 雇用表 統合中分類・県内生産額 労働力投入係数'!U96</f>
        <v>0</v>
      </c>
      <c r="AS99" s="267">
        <f>'波及効果（総括表）'!$AE98*'5-3 雇用表 統合中分類・県内生産額 労働力投入係数'!V96</f>
        <v>0</v>
      </c>
      <c r="AT99" s="267">
        <f>'波及効果（総括表）'!$AE98*'5-3 雇用表 統合中分類・県内生産額 労働力投入係数'!W96</f>
        <v>0</v>
      </c>
    </row>
    <row r="100" spans="1:46" s="81" customFormat="1">
      <c r="A100" s="412" t="s">
        <v>464</v>
      </c>
      <c r="B100" s="137" t="s">
        <v>185</v>
      </c>
      <c r="C100" s="412" t="s">
        <v>465</v>
      </c>
      <c r="D100" s="137" t="s">
        <v>186</v>
      </c>
      <c r="E100" s="418">
        <v>632</v>
      </c>
      <c r="F100" s="102" t="s">
        <v>76</v>
      </c>
      <c r="G100" s="266">
        <f>'波及効果（総括表）'!$K99*'5-3 雇用表 統合中分類・県内生産額 労働力投入係数'!P97</f>
        <v>0</v>
      </c>
      <c r="H100" s="266">
        <f>'波及効果（総括表）'!$K99*'5-3 雇用表 統合中分類・県内生産額 労働力投入係数'!Q97</f>
        <v>0</v>
      </c>
      <c r="I100" s="266">
        <f>'波及効果（総括表）'!$K99*'5-3 雇用表 統合中分類・県内生産額 労働力投入係数'!R97</f>
        <v>0</v>
      </c>
      <c r="J100" s="266">
        <f>'波及効果（総括表）'!$K99*'5-3 雇用表 統合中分類・県内生産額 労働力投入係数'!S97</f>
        <v>0</v>
      </c>
      <c r="K100" s="266">
        <f>'波及効果（総括表）'!$K99*'5-3 雇用表 統合中分類・県内生産額 労働力投入係数'!T97</f>
        <v>0</v>
      </c>
      <c r="L100" s="266">
        <f>'波及効果（総括表）'!$K99*'5-3 雇用表 統合中分類・県内生産額 労働力投入係数'!U97</f>
        <v>0</v>
      </c>
      <c r="M100" s="266">
        <f>'波及効果（総括表）'!$K99*'5-3 雇用表 統合中分類・県内生産額 労働力投入係数'!V97</f>
        <v>0</v>
      </c>
      <c r="N100" s="266">
        <f>'波及効果（総括表）'!$K99*'5-3 雇用表 統合中分類・県内生産額 労働力投入係数'!W97</f>
        <v>0</v>
      </c>
      <c r="O100" s="266">
        <f>'波及効果（総括表）'!$O99*'5-3 雇用表 統合中分類・県内生産額 労働力投入係数'!P97</f>
        <v>0</v>
      </c>
      <c r="P100" s="266">
        <f>'波及効果（総括表）'!$O99*'5-3 雇用表 統合中分類・県内生産額 労働力投入係数'!Q97</f>
        <v>0</v>
      </c>
      <c r="Q100" s="266">
        <f>'波及効果（総括表）'!$O99*'5-3 雇用表 統合中分類・県内生産額 労働力投入係数'!R97</f>
        <v>0</v>
      </c>
      <c r="R100" s="266">
        <f>'波及効果（総括表）'!$O99*'5-3 雇用表 統合中分類・県内生産額 労働力投入係数'!S97</f>
        <v>0</v>
      </c>
      <c r="S100" s="266">
        <f>'波及効果（総括表）'!$O99*'5-3 雇用表 統合中分類・県内生産額 労働力投入係数'!T97</f>
        <v>0</v>
      </c>
      <c r="T100" s="266">
        <f>'波及効果（総括表）'!$O99*'5-3 雇用表 統合中分類・県内生産額 労働力投入係数'!U97</f>
        <v>0</v>
      </c>
      <c r="U100" s="266">
        <f>'波及効果（総括表）'!$O99*'5-3 雇用表 統合中分類・県内生産額 労働力投入係数'!V97</f>
        <v>0</v>
      </c>
      <c r="V100" s="266">
        <f>'波及効果（総括表）'!$O99*'5-3 雇用表 統合中分類・県内生産額 労働力投入係数'!W97</f>
        <v>0</v>
      </c>
      <c r="W100" s="266">
        <f>'波及効果（総括表）'!$S99*'5-3 雇用表 統合中分類・県内生産額 労働力投入係数'!P97</f>
        <v>0</v>
      </c>
      <c r="X100" s="266">
        <f>'波及効果（総括表）'!$S99*'5-3 雇用表 統合中分類・県内生産額 労働力投入係数'!Q97</f>
        <v>0</v>
      </c>
      <c r="Y100" s="266">
        <f>'波及効果（総括表）'!$S99*'5-3 雇用表 統合中分類・県内生産額 労働力投入係数'!R97</f>
        <v>0</v>
      </c>
      <c r="Z100" s="266">
        <f>'波及効果（総括表）'!$S99*'5-3 雇用表 統合中分類・県内生産額 労働力投入係数'!S97</f>
        <v>0</v>
      </c>
      <c r="AA100" s="266">
        <f>'波及効果（総括表）'!$S99*'5-3 雇用表 統合中分類・県内生産額 労働力投入係数'!T97</f>
        <v>0</v>
      </c>
      <c r="AB100" s="266">
        <f>'波及効果（総括表）'!$S99*'5-3 雇用表 統合中分類・県内生産額 労働力投入係数'!U97</f>
        <v>0</v>
      </c>
      <c r="AC100" s="266">
        <f>'波及効果（総括表）'!$S99*'5-3 雇用表 統合中分類・県内生産額 労働力投入係数'!V97</f>
        <v>0</v>
      </c>
      <c r="AD100" s="266">
        <f>'波及効果（総括表）'!$S99*'5-3 雇用表 統合中分類・県内生産額 労働力投入係数'!W97</f>
        <v>0</v>
      </c>
      <c r="AE100" s="266">
        <f>'波及効果（総括表）'!$AA99*'5-3 雇用表 統合中分類・県内生産額 労働力投入係数'!P97</f>
        <v>0</v>
      </c>
      <c r="AF100" s="266">
        <f>'波及効果（総括表）'!$AA99*'5-3 雇用表 統合中分類・県内生産額 労働力投入係数'!Q97</f>
        <v>0</v>
      </c>
      <c r="AG100" s="266">
        <f>'波及効果（総括表）'!$AA99*'5-3 雇用表 統合中分類・県内生産額 労働力投入係数'!R97</f>
        <v>0</v>
      </c>
      <c r="AH100" s="266">
        <f>'波及効果（総括表）'!$AA99*'5-3 雇用表 統合中分類・県内生産額 労働力投入係数'!S97</f>
        <v>0</v>
      </c>
      <c r="AI100" s="266">
        <f>'波及効果（総括表）'!$AA99*'5-3 雇用表 統合中分類・県内生産額 労働力投入係数'!T97</f>
        <v>0</v>
      </c>
      <c r="AJ100" s="266">
        <f>'波及効果（総括表）'!$AA99*'5-3 雇用表 統合中分類・県内生産額 労働力投入係数'!U97</f>
        <v>0</v>
      </c>
      <c r="AK100" s="266">
        <f>'波及効果（総括表）'!$AA99*'5-3 雇用表 統合中分類・県内生産額 労働力投入係数'!V97</f>
        <v>0</v>
      </c>
      <c r="AL100" s="266">
        <f>'波及効果（総括表）'!$AA99*'5-3 雇用表 統合中分類・県内生産額 労働力投入係数'!W97</f>
        <v>0</v>
      </c>
      <c r="AM100" s="266">
        <f>'波及効果（総括表）'!$AE99*'5-3 雇用表 統合中分類・県内生産額 労働力投入係数'!P97</f>
        <v>0</v>
      </c>
      <c r="AN100" s="266">
        <f>'波及効果（総括表）'!$AE99*'5-3 雇用表 統合中分類・県内生産額 労働力投入係数'!Q97</f>
        <v>0</v>
      </c>
      <c r="AO100" s="266">
        <f>'波及効果（総括表）'!$AE99*'5-3 雇用表 統合中分類・県内生産額 労働力投入係数'!R97</f>
        <v>0</v>
      </c>
      <c r="AP100" s="266">
        <f>'波及効果（総括表）'!$AE99*'5-3 雇用表 統合中分類・県内生産額 労働力投入係数'!S97</f>
        <v>0</v>
      </c>
      <c r="AQ100" s="266">
        <f>'波及効果（総括表）'!$AE99*'5-3 雇用表 統合中分類・県内生産額 労働力投入係数'!T97</f>
        <v>0</v>
      </c>
      <c r="AR100" s="266">
        <f>'波及効果（総括表）'!$AE99*'5-3 雇用表 統合中分類・県内生産額 労働力投入係数'!U97</f>
        <v>0</v>
      </c>
      <c r="AS100" s="266">
        <f>'波及効果（総括表）'!$AE99*'5-3 雇用表 統合中分類・県内生産額 労働力投入係数'!V97</f>
        <v>0</v>
      </c>
      <c r="AT100" s="266">
        <f>'波及効果（総括表）'!$AE99*'5-3 雇用表 統合中分類・県内生産額 労働力投入係数'!W97</f>
        <v>0</v>
      </c>
    </row>
    <row r="101" spans="1:46" s="81" customFormat="1">
      <c r="A101" s="412" t="s">
        <v>464</v>
      </c>
      <c r="B101" s="137" t="s">
        <v>185</v>
      </c>
      <c r="C101" s="412" t="s">
        <v>466</v>
      </c>
      <c r="D101" s="137" t="s">
        <v>424</v>
      </c>
      <c r="E101" s="418" t="s">
        <v>363</v>
      </c>
      <c r="F101" s="102" t="s">
        <v>405</v>
      </c>
      <c r="G101" s="266">
        <f>'波及効果（総括表）'!$K100*'5-3 雇用表 統合中分類・県内生産額 労働力投入係数'!P98</f>
        <v>0</v>
      </c>
      <c r="H101" s="266">
        <f>'波及効果（総括表）'!$K100*'5-3 雇用表 統合中分類・県内生産額 労働力投入係数'!Q98</f>
        <v>0</v>
      </c>
      <c r="I101" s="266">
        <f>'波及効果（総括表）'!$K100*'5-3 雇用表 統合中分類・県内生産額 労働力投入係数'!R98</f>
        <v>0</v>
      </c>
      <c r="J101" s="266">
        <f>'波及効果（総括表）'!$K100*'5-3 雇用表 統合中分類・県内生産額 労働力投入係数'!S98</f>
        <v>0</v>
      </c>
      <c r="K101" s="266">
        <f>'波及効果（総括表）'!$K100*'5-3 雇用表 統合中分類・県内生産額 労働力投入係数'!T98</f>
        <v>0</v>
      </c>
      <c r="L101" s="266">
        <f>'波及効果（総括表）'!$K100*'5-3 雇用表 統合中分類・県内生産額 労働力投入係数'!U98</f>
        <v>0</v>
      </c>
      <c r="M101" s="266">
        <f>'波及効果（総括表）'!$K100*'5-3 雇用表 統合中分類・県内生産額 労働力投入係数'!V98</f>
        <v>0</v>
      </c>
      <c r="N101" s="266">
        <f>'波及効果（総括表）'!$K100*'5-3 雇用表 統合中分類・県内生産額 労働力投入係数'!W98</f>
        <v>0</v>
      </c>
      <c r="O101" s="266">
        <f>'波及効果（総括表）'!$O100*'5-3 雇用表 統合中分類・県内生産額 労働力投入係数'!P98</f>
        <v>0</v>
      </c>
      <c r="P101" s="266">
        <f>'波及効果（総括表）'!$O100*'5-3 雇用表 統合中分類・県内生産額 労働力投入係数'!Q98</f>
        <v>0</v>
      </c>
      <c r="Q101" s="266">
        <f>'波及効果（総括表）'!$O100*'5-3 雇用表 統合中分類・県内生産額 労働力投入係数'!R98</f>
        <v>0</v>
      </c>
      <c r="R101" s="266">
        <f>'波及効果（総括表）'!$O100*'5-3 雇用表 統合中分類・県内生産額 労働力投入係数'!S98</f>
        <v>0</v>
      </c>
      <c r="S101" s="266">
        <f>'波及効果（総括表）'!$O100*'5-3 雇用表 統合中分類・県内生産額 労働力投入係数'!T98</f>
        <v>0</v>
      </c>
      <c r="T101" s="266">
        <f>'波及効果（総括表）'!$O100*'5-3 雇用表 統合中分類・県内生産額 労働力投入係数'!U98</f>
        <v>0</v>
      </c>
      <c r="U101" s="266">
        <f>'波及効果（総括表）'!$O100*'5-3 雇用表 統合中分類・県内生産額 労働力投入係数'!V98</f>
        <v>0</v>
      </c>
      <c r="V101" s="266">
        <f>'波及効果（総括表）'!$O100*'5-3 雇用表 統合中分類・県内生産額 労働力投入係数'!W98</f>
        <v>0</v>
      </c>
      <c r="W101" s="266">
        <f>'波及効果（総括表）'!$S100*'5-3 雇用表 統合中分類・県内生産額 労働力投入係数'!P98</f>
        <v>0</v>
      </c>
      <c r="X101" s="266">
        <f>'波及効果（総括表）'!$S100*'5-3 雇用表 統合中分類・県内生産額 労働力投入係数'!Q98</f>
        <v>0</v>
      </c>
      <c r="Y101" s="266">
        <f>'波及効果（総括表）'!$S100*'5-3 雇用表 統合中分類・県内生産額 労働力投入係数'!R98</f>
        <v>0</v>
      </c>
      <c r="Z101" s="266">
        <f>'波及効果（総括表）'!$S100*'5-3 雇用表 統合中分類・県内生産額 労働力投入係数'!S98</f>
        <v>0</v>
      </c>
      <c r="AA101" s="266">
        <f>'波及効果（総括表）'!$S100*'5-3 雇用表 統合中分類・県内生産額 労働力投入係数'!T98</f>
        <v>0</v>
      </c>
      <c r="AB101" s="266">
        <f>'波及効果（総括表）'!$S100*'5-3 雇用表 統合中分類・県内生産額 労働力投入係数'!U98</f>
        <v>0</v>
      </c>
      <c r="AC101" s="266">
        <f>'波及効果（総括表）'!$S100*'5-3 雇用表 統合中分類・県内生産額 労働力投入係数'!V98</f>
        <v>0</v>
      </c>
      <c r="AD101" s="266">
        <f>'波及効果（総括表）'!$S100*'5-3 雇用表 統合中分類・県内生産額 労働力投入係数'!W98</f>
        <v>0</v>
      </c>
      <c r="AE101" s="266">
        <f>'波及効果（総括表）'!$AA100*'5-3 雇用表 統合中分類・県内生産額 労働力投入係数'!P98</f>
        <v>0</v>
      </c>
      <c r="AF101" s="266">
        <f>'波及効果（総括表）'!$AA100*'5-3 雇用表 統合中分類・県内生産額 労働力投入係数'!Q98</f>
        <v>0</v>
      </c>
      <c r="AG101" s="266">
        <f>'波及効果（総括表）'!$AA100*'5-3 雇用表 統合中分類・県内生産額 労働力投入係数'!R98</f>
        <v>0</v>
      </c>
      <c r="AH101" s="266">
        <f>'波及効果（総括表）'!$AA100*'5-3 雇用表 統合中分類・県内生産額 労働力投入係数'!S98</f>
        <v>0</v>
      </c>
      <c r="AI101" s="266">
        <f>'波及効果（総括表）'!$AA100*'5-3 雇用表 統合中分類・県内生産額 労働力投入係数'!T98</f>
        <v>0</v>
      </c>
      <c r="AJ101" s="266">
        <f>'波及効果（総括表）'!$AA100*'5-3 雇用表 統合中分類・県内生産額 労働力投入係数'!U98</f>
        <v>0</v>
      </c>
      <c r="AK101" s="266">
        <f>'波及効果（総括表）'!$AA100*'5-3 雇用表 統合中分類・県内生産額 労働力投入係数'!V98</f>
        <v>0</v>
      </c>
      <c r="AL101" s="266">
        <f>'波及効果（総括表）'!$AA100*'5-3 雇用表 統合中分類・県内生産額 労働力投入係数'!W98</f>
        <v>0</v>
      </c>
      <c r="AM101" s="266">
        <f>'波及効果（総括表）'!$AE100*'5-3 雇用表 統合中分類・県内生産額 労働力投入係数'!P98</f>
        <v>0</v>
      </c>
      <c r="AN101" s="266">
        <f>'波及効果（総括表）'!$AE100*'5-3 雇用表 統合中分類・県内生産額 労働力投入係数'!Q98</f>
        <v>0</v>
      </c>
      <c r="AO101" s="266">
        <f>'波及効果（総括表）'!$AE100*'5-3 雇用表 統合中分類・県内生産額 労働力投入係数'!R98</f>
        <v>0</v>
      </c>
      <c r="AP101" s="266">
        <f>'波及効果（総括表）'!$AE100*'5-3 雇用表 統合中分類・県内生産額 労働力投入係数'!S98</f>
        <v>0</v>
      </c>
      <c r="AQ101" s="266">
        <f>'波及効果（総括表）'!$AE100*'5-3 雇用表 統合中分類・県内生産額 労働力投入係数'!T98</f>
        <v>0</v>
      </c>
      <c r="AR101" s="266">
        <f>'波及効果（総括表）'!$AE100*'5-3 雇用表 統合中分類・県内生産額 労働力投入係数'!U98</f>
        <v>0</v>
      </c>
      <c r="AS101" s="266">
        <f>'波及効果（総括表）'!$AE100*'5-3 雇用表 統合中分類・県内生産額 労働力投入係数'!V98</f>
        <v>0</v>
      </c>
      <c r="AT101" s="266">
        <f>'波及効果（総括表）'!$AE100*'5-3 雇用表 統合中分類・県内生産額 労働力投入係数'!W98</f>
        <v>0</v>
      </c>
    </row>
    <row r="102" spans="1:46" s="81" customFormat="1">
      <c r="A102" s="412" t="s">
        <v>464</v>
      </c>
      <c r="B102" s="137" t="s">
        <v>185</v>
      </c>
      <c r="C102" s="412" t="s">
        <v>466</v>
      </c>
      <c r="D102" s="137" t="s">
        <v>424</v>
      </c>
      <c r="E102" s="418" t="s">
        <v>364</v>
      </c>
      <c r="F102" s="102" t="s">
        <v>406</v>
      </c>
      <c r="G102" s="266">
        <f>'波及効果（総括表）'!$K101*'5-3 雇用表 統合中分類・県内生産額 労働力投入係数'!P99</f>
        <v>0</v>
      </c>
      <c r="H102" s="266">
        <f>'波及効果（総括表）'!$K101*'5-3 雇用表 統合中分類・県内生産額 労働力投入係数'!Q99</f>
        <v>0</v>
      </c>
      <c r="I102" s="266">
        <f>'波及効果（総括表）'!$K101*'5-3 雇用表 統合中分類・県内生産額 労働力投入係数'!R99</f>
        <v>0</v>
      </c>
      <c r="J102" s="266">
        <f>'波及効果（総括表）'!$K101*'5-3 雇用表 統合中分類・県内生産額 労働力投入係数'!S99</f>
        <v>0</v>
      </c>
      <c r="K102" s="266">
        <f>'波及効果（総括表）'!$K101*'5-3 雇用表 統合中分類・県内生産額 労働力投入係数'!T99</f>
        <v>0</v>
      </c>
      <c r="L102" s="266">
        <f>'波及効果（総括表）'!$K101*'5-3 雇用表 統合中分類・県内生産額 労働力投入係数'!U99</f>
        <v>0</v>
      </c>
      <c r="M102" s="266">
        <f>'波及効果（総括表）'!$K101*'5-3 雇用表 統合中分類・県内生産額 労働力投入係数'!V99</f>
        <v>0</v>
      </c>
      <c r="N102" s="266">
        <f>'波及効果（総括表）'!$K101*'5-3 雇用表 統合中分類・県内生産額 労働力投入係数'!W99</f>
        <v>0</v>
      </c>
      <c r="O102" s="266">
        <f>'波及効果（総括表）'!$O101*'5-3 雇用表 統合中分類・県内生産額 労働力投入係数'!P99</f>
        <v>0</v>
      </c>
      <c r="P102" s="266">
        <f>'波及効果（総括表）'!$O101*'5-3 雇用表 統合中分類・県内生産額 労働力投入係数'!Q99</f>
        <v>0</v>
      </c>
      <c r="Q102" s="266">
        <f>'波及効果（総括表）'!$O101*'5-3 雇用表 統合中分類・県内生産額 労働力投入係数'!R99</f>
        <v>0</v>
      </c>
      <c r="R102" s="266">
        <f>'波及効果（総括表）'!$O101*'5-3 雇用表 統合中分類・県内生産額 労働力投入係数'!S99</f>
        <v>0</v>
      </c>
      <c r="S102" s="266">
        <f>'波及効果（総括表）'!$O101*'5-3 雇用表 統合中分類・県内生産額 労働力投入係数'!T99</f>
        <v>0</v>
      </c>
      <c r="T102" s="266">
        <f>'波及効果（総括表）'!$O101*'5-3 雇用表 統合中分類・県内生産額 労働力投入係数'!U99</f>
        <v>0</v>
      </c>
      <c r="U102" s="266">
        <f>'波及効果（総括表）'!$O101*'5-3 雇用表 統合中分類・県内生産額 労働力投入係数'!V99</f>
        <v>0</v>
      </c>
      <c r="V102" s="266">
        <f>'波及効果（総括表）'!$O101*'5-3 雇用表 統合中分類・県内生産額 労働力投入係数'!W99</f>
        <v>0</v>
      </c>
      <c r="W102" s="266">
        <f>'波及効果（総括表）'!$S101*'5-3 雇用表 統合中分類・県内生産額 労働力投入係数'!P99</f>
        <v>0</v>
      </c>
      <c r="X102" s="266">
        <f>'波及効果（総括表）'!$S101*'5-3 雇用表 統合中分類・県内生産額 労働力投入係数'!Q99</f>
        <v>0</v>
      </c>
      <c r="Y102" s="266">
        <f>'波及効果（総括表）'!$S101*'5-3 雇用表 統合中分類・県内生産額 労働力投入係数'!R99</f>
        <v>0</v>
      </c>
      <c r="Z102" s="266">
        <f>'波及効果（総括表）'!$S101*'5-3 雇用表 統合中分類・県内生産額 労働力投入係数'!S99</f>
        <v>0</v>
      </c>
      <c r="AA102" s="266">
        <f>'波及効果（総括表）'!$S101*'5-3 雇用表 統合中分類・県内生産額 労働力投入係数'!T99</f>
        <v>0</v>
      </c>
      <c r="AB102" s="266">
        <f>'波及効果（総括表）'!$S101*'5-3 雇用表 統合中分類・県内生産額 労働力投入係数'!U99</f>
        <v>0</v>
      </c>
      <c r="AC102" s="266">
        <f>'波及効果（総括表）'!$S101*'5-3 雇用表 統合中分類・県内生産額 労働力投入係数'!V99</f>
        <v>0</v>
      </c>
      <c r="AD102" s="266">
        <f>'波及効果（総括表）'!$S101*'5-3 雇用表 統合中分類・県内生産額 労働力投入係数'!W99</f>
        <v>0</v>
      </c>
      <c r="AE102" s="266">
        <f>'波及効果（総括表）'!$AA101*'5-3 雇用表 統合中分類・県内生産額 労働力投入係数'!P99</f>
        <v>0</v>
      </c>
      <c r="AF102" s="266">
        <f>'波及効果（総括表）'!$AA101*'5-3 雇用表 統合中分類・県内生産額 労働力投入係数'!Q99</f>
        <v>0</v>
      </c>
      <c r="AG102" s="266">
        <f>'波及効果（総括表）'!$AA101*'5-3 雇用表 統合中分類・県内生産額 労働力投入係数'!R99</f>
        <v>0</v>
      </c>
      <c r="AH102" s="266">
        <f>'波及効果（総括表）'!$AA101*'5-3 雇用表 統合中分類・県内生産額 労働力投入係数'!S99</f>
        <v>0</v>
      </c>
      <c r="AI102" s="266">
        <f>'波及効果（総括表）'!$AA101*'5-3 雇用表 統合中分類・県内生産額 労働力投入係数'!T99</f>
        <v>0</v>
      </c>
      <c r="AJ102" s="266">
        <f>'波及効果（総括表）'!$AA101*'5-3 雇用表 統合中分類・県内生産額 労働力投入係数'!U99</f>
        <v>0</v>
      </c>
      <c r="AK102" s="266">
        <f>'波及効果（総括表）'!$AA101*'5-3 雇用表 統合中分類・県内生産額 労働力投入係数'!V99</f>
        <v>0</v>
      </c>
      <c r="AL102" s="266">
        <f>'波及効果（総括表）'!$AA101*'5-3 雇用表 統合中分類・県内生産額 労働力投入係数'!W99</f>
        <v>0</v>
      </c>
      <c r="AM102" s="266">
        <f>'波及効果（総括表）'!$AE101*'5-3 雇用表 統合中分類・県内生産額 労働力投入係数'!P99</f>
        <v>0</v>
      </c>
      <c r="AN102" s="266">
        <f>'波及効果（総括表）'!$AE101*'5-3 雇用表 統合中分類・県内生産額 労働力投入係数'!Q99</f>
        <v>0</v>
      </c>
      <c r="AO102" s="266">
        <f>'波及効果（総括表）'!$AE101*'5-3 雇用表 統合中分類・県内生産額 労働力投入係数'!R99</f>
        <v>0</v>
      </c>
      <c r="AP102" s="266">
        <f>'波及効果（総括表）'!$AE101*'5-3 雇用表 統合中分類・県内生産額 労働力投入係数'!S99</f>
        <v>0</v>
      </c>
      <c r="AQ102" s="266">
        <f>'波及効果（総括表）'!$AE101*'5-3 雇用表 統合中分類・県内生産額 労働力投入係数'!T99</f>
        <v>0</v>
      </c>
      <c r="AR102" s="266">
        <f>'波及効果（総括表）'!$AE101*'5-3 雇用表 統合中分類・県内生産額 労働力投入係数'!U99</f>
        <v>0</v>
      </c>
      <c r="AS102" s="266">
        <f>'波及効果（総括表）'!$AE101*'5-3 雇用表 統合中分類・県内生産額 労働力投入係数'!V99</f>
        <v>0</v>
      </c>
      <c r="AT102" s="266">
        <f>'波及効果（総括表）'!$AE101*'5-3 雇用表 統合中分類・県内生産額 労働力投入係数'!W99</f>
        <v>0</v>
      </c>
    </row>
    <row r="103" spans="1:46" s="81" customFormat="1">
      <c r="A103" s="412" t="s">
        <v>464</v>
      </c>
      <c r="B103" s="137" t="s">
        <v>185</v>
      </c>
      <c r="C103" s="412" t="s">
        <v>466</v>
      </c>
      <c r="D103" s="137" t="s">
        <v>424</v>
      </c>
      <c r="E103" s="418" t="s">
        <v>365</v>
      </c>
      <c r="F103" s="102" t="s">
        <v>407</v>
      </c>
      <c r="G103" s="266">
        <f>'波及効果（総括表）'!$K102*'5-3 雇用表 統合中分類・県内生産額 労働力投入係数'!P100</f>
        <v>0</v>
      </c>
      <c r="H103" s="266">
        <f>'波及効果（総括表）'!$K102*'5-3 雇用表 統合中分類・県内生産額 労働力投入係数'!Q100</f>
        <v>0</v>
      </c>
      <c r="I103" s="266">
        <f>'波及効果（総括表）'!$K102*'5-3 雇用表 統合中分類・県内生産額 労働力投入係数'!R100</f>
        <v>0</v>
      </c>
      <c r="J103" s="266">
        <f>'波及効果（総括表）'!$K102*'5-3 雇用表 統合中分類・県内生産額 労働力投入係数'!S100</f>
        <v>0</v>
      </c>
      <c r="K103" s="266">
        <f>'波及効果（総括表）'!$K102*'5-3 雇用表 統合中分類・県内生産額 労働力投入係数'!T100</f>
        <v>0</v>
      </c>
      <c r="L103" s="266">
        <f>'波及効果（総括表）'!$K102*'5-3 雇用表 統合中分類・県内生産額 労働力投入係数'!U100</f>
        <v>0</v>
      </c>
      <c r="M103" s="266">
        <f>'波及効果（総括表）'!$K102*'5-3 雇用表 統合中分類・県内生産額 労働力投入係数'!V100</f>
        <v>0</v>
      </c>
      <c r="N103" s="266">
        <f>'波及効果（総括表）'!$K102*'5-3 雇用表 統合中分類・県内生産額 労働力投入係数'!W100</f>
        <v>0</v>
      </c>
      <c r="O103" s="266">
        <f>'波及効果（総括表）'!$O102*'5-3 雇用表 統合中分類・県内生産額 労働力投入係数'!P100</f>
        <v>0</v>
      </c>
      <c r="P103" s="266">
        <f>'波及効果（総括表）'!$O102*'5-3 雇用表 統合中分類・県内生産額 労働力投入係数'!Q100</f>
        <v>0</v>
      </c>
      <c r="Q103" s="266">
        <f>'波及効果（総括表）'!$O102*'5-3 雇用表 統合中分類・県内生産額 労働力投入係数'!R100</f>
        <v>0</v>
      </c>
      <c r="R103" s="266">
        <f>'波及効果（総括表）'!$O102*'5-3 雇用表 統合中分類・県内生産額 労働力投入係数'!S100</f>
        <v>0</v>
      </c>
      <c r="S103" s="266">
        <f>'波及効果（総括表）'!$O102*'5-3 雇用表 統合中分類・県内生産額 労働力投入係数'!T100</f>
        <v>0</v>
      </c>
      <c r="T103" s="266">
        <f>'波及効果（総括表）'!$O102*'5-3 雇用表 統合中分類・県内生産額 労働力投入係数'!U100</f>
        <v>0</v>
      </c>
      <c r="U103" s="266">
        <f>'波及効果（総括表）'!$O102*'5-3 雇用表 統合中分類・県内生産額 労働力投入係数'!V100</f>
        <v>0</v>
      </c>
      <c r="V103" s="266">
        <f>'波及効果（総括表）'!$O102*'5-3 雇用表 統合中分類・県内生産額 労働力投入係数'!W100</f>
        <v>0</v>
      </c>
      <c r="W103" s="266">
        <f>'波及効果（総括表）'!$S102*'5-3 雇用表 統合中分類・県内生産額 労働力投入係数'!P100</f>
        <v>0</v>
      </c>
      <c r="X103" s="266">
        <f>'波及効果（総括表）'!$S102*'5-3 雇用表 統合中分類・県内生産額 労働力投入係数'!Q100</f>
        <v>0</v>
      </c>
      <c r="Y103" s="266">
        <f>'波及効果（総括表）'!$S102*'5-3 雇用表 統合中分類・県内生産額 労働力投入係数'!R100</f>
        <v>0</v>
      </c>
      <c r="Z103" s="266">
        <f>'波及効果（総括表）'!$S102*'5-3 雇用表 統合中分類・県内生産額 労働力投入係数'!S100</f>
        <v>0</v>
      </c>
      <c r="AA103" s="266">
        <f>'波及効果（総括表）'!$S102*'5-3 雇用表 統合中分類・県内生産額 労働力投入係数'!T100</f>
        <v>0</v>
      </c>
      <c r="AB103" s="266">
        <f>'波及効果（総括表）'!$S102*'5-3 雇用表 統合中分類・県内生産額 労働力投入係数'!U100</f>
        <v>0</v>
      </c>
      <c r="AC103" s="266">
        <f>'波及効果（総括表）'!$S102*'5-3 雇用表 統合中分類・県内生産額 労働力投入係数'!V100</f>
        <v>0</v>
      </c>
      <c r="AD103" s="266">
        <f>'波及効果（総括表）'!$S102*'5-3 雇用表 統合中分類・県内生産額 労働力投入係数'!W100</f>
        <v>0</v>
      </c>
      <c r="AE103" s="266">
        <f>'波及効果（総括表）'!$AA102*'5-3 雇用表 統合中分類・県内生産額 労働力投入係数'!P100</f>
        <v>0</v>
      </c>
      <c r="AF103" s="266">
        <f>'波及効果（総括表）'!$AA102*'5-3 雇用表 統合中分類・県内生産額 労働力投入係数'!Q100</f>
        <v>0</v>
      </c>
      <c r="AG103" s="266">
        <f>'波及効果（総括表）'!$AA102*'5-3 雇用表 統合中分類・県内生産額 労働力投入係数'!R100</f>
        <v>0</v>
      </c>
      <c r="AH103" s="266">
        <f>'波及効果（総括表）'!$AA102*'5-3 雇用表 統合中分類・県内生産額 労働力投入係数'!S100</f>
        <v>0</v>
      </c>
      <c r="AI103" s="266">
        <f>'波及効果（総括表）'!$AA102*'5-3 雇用表 統合中分類・県内生産額 労働力投入係数'!T100</f>
        <v>0</v>
      </c>
      <c r="AJ103" s="266">
        <f>'波及効果（総括表）'!$AA102*'5-3 雇用表 統合中分類・県内生産額 労働力投入係数'!U100</f>
        <v>0</v>
      </c>
      <c r="AK103" s="266">
        <f>'波及効果（総括表）'!$AA102*'5-3 雇用表 統合中分類・県内生産額 労働力投入係数'!V100</f>
        <v>0</v>
      </c>
      <c r="AL103" s="266">
        <f>'波及効果（総括表）'!$AA102*'5-3 雇用表 統合中分類・県内生産額 労働力投入係数'!W100</f>
        <v>0</v>
      </c>
      <c r="AM103" s="266">
        <f>'波及効果（総括表）'!$AE102*'5-3 雇用表 統合中分類・県内生産額 労働力投入係数'!P100</f>
        <v>0</v>
      </c>
      <c r="AN103" s="266">
        <f>'波及効果（総括表）'!$AE102*'5-3 雇用表 統合中分類・県内生産額 労働力投入係数'!Q100</f>
        <v>0</v>
      </c>
      <c r="AO103" s="266">
        <f>'波及効果（総括表）'!$AE102*'5-3 雇用表 統合中分類・県内生産額 労働力投入係数'!R100</f>
        <v>0</v>
      </c>
      <c r="AP103" s="266">
        <f>'波及効果（総括表）'!$AE102*'5-3 雇用表 統合中分類・県内生産額 労働力投入係数'!S100</f>
        <v>0</v>
      </c>
      <c r="AQ103" s="266">
        <f>'波及効果（総括表）'!$AE102*'5-3 雇用表 統合中分類・県内生産額 労働力投入係数'!T100</f>
        <v>0</v>
      </c>
      <c r="AR103" s="266">
        <f>'波及効果（総括表）'!$AE102*'5-3 雇用表 統合中分類・県内生産額 労働力投入係数'!U100</f>
        <v>0</v>
      </c>
      <c r="AS103" s="266">
        <f>'波及効果（総括表）'!$AE102*'5-3 雇用表 統合中分類・県内生産額 労働力投入係数'!V100</f>
        <v>0</v>
      </c>
      <c r="AT103" s="266">
        <f>'波及効果（総括表）'!$AE102*'5-3 雇用表 統合中分類・県内生産額 労働力投入係数'!W100</f>
        <v>0</v>
      </c>
    </row>
    <row r="104" spans="1:46" s="81" customFormat="1">
      <c r="A104" s="414" t="s">
        <v>464</v>
      </c>
      <c r="B104" s="373" t="s">
        <v>185</v>
      </c>
      <c r="C104" s="414" t="s">
        <v>466</v>
      </c>
      <c r="D104" s="373" t="s">
        <v>424</v>
      </c>
      <c r="E104" s="417" t="s">
        <v>366</v>
      </c>
      <c r="F104" s="374" t="s">
        <v>77</v>
      </c>
      <c r="G104" s="267">
        <f>'波及効果（総括表）'!$K103*'5-3 雇用表 統合中分類・県内生産額 労働力投入係数'!P101</f>
        <v>0</v>
      </c>
      <c r="H104" s="267">
        <f>'波及効果（総括表）'!$K103*'5-3 雇用表 統合中分類・県内生産額 労働力投入係数'!Q101</f>
        <v>0</v>
      </c>
      <c r="I104" s="267">
        <f>'波及効果（総括表）'!$K103*'5-3 雇用表 統合中分類・県内生産額 労働力投入係数'!R101</f>
        <v>0</v>
      </c>
      <c r="J104" s="267">
        <f>'波及効果（総括表）'!$K103*'5-3 雇用表 統合中分類・県内生産額 労働力投入係数'!S101</f>
        <v>0</v>
      </c>
      <c r="K104" s="267">
        <f>'波及効果（総括表）'!$K103*'5-3 雇用表 統合中分類・県内生産額 労働力投入係数'!T101</f>
        <v>0</v>
      </c>
      <c r="L104" s="267">
        <f>'波及効果（総括表）'!$K103*'5-3 雇用表 統合中分類・県内生産額 労働力投入係数'!U101</f>
        <v>0</v>
      </c>
      <c r="M104" s="267">
        <f>'波及効果（総括表）'!$K103*'5-3 雇用表 統合中分類・県内生産額 労働力投入係数'!V101</f>
        <v>0</v>
      </c>
      <c r="N104" s="267">
        <f>'波及効果（総括表）'!$K103*'5-3 雇用表 統合中分類・県内生産額 労働力投入係数'!W101</f>
        <v>0</v>
      </c>
      <c r="O104" s="267">
        <f>'波及効果（総括表）'!$O103*'5-3 雇用表 統合中分類・県内生産額 労働力投入係数'!P101</f>
        <v>0</v>
      </c>
      <c r="P104" s="267">
        <f>'波及効果（総括表）'!$O103*'5-3 雇用表 統合中分類・県内生産額 労働力投入係数'!Q101</f>
        <v>0</v>
      </c>
      <c r="Q104" s="267">
        <f>'波及効果（総括表）'!$O103*'5-3 雇用表 統合中分類・県内生産額 労働力投入係数'!R101</f>
        <v>0</v>
      </c>
      <c r="R104" s="267">
        <f>'波及効果（総括表）'!$O103*'5-3 雇用表 統合中分類・県内生産額 労働力投入係数'!S101</f>
        <v>0</v>
      </c>
      <c r="S104" s="267">
        <f>'波及効果（総括表）'!$O103*'5-3 雇用表 統合中分類・県内生産額 労働力投入係数'!T101</f>
        <v>0</v>
      </c>
      <c r="T104" s="267">
        <f>'波及効果（総括表）'!$O103*'5-3 雇用表 統合中分類・県内生産額 労働力投入係数'!U101</f>
        <v>0</v>
      </c>
      <c r="U104" s="267">
        <f>'波及効果（総括表）'!$O103*'5-3 雇用表 統合中分類・県内生産額 労働力投入係数'!V101</f>
        <v>0</v>
      </c>
      <c r="V104" s="267">
        <f>'波及効果（総括表）'!$O103*'5-3 雇用表 統合中分類・県内生産額 労働力投入係数'!W101</f>
        <v>0</v>
      </c>
      <c r="W104" s="267">
        <f>'波及効果（総括表）'!$S103*'5-3 雇用表 統合中分類・県内生産額 労働力投入係数'!P101</f>
        <v>0</v>
      </c>
      <c r="X104" s="267">
        <f>'波及効果（総括表）'!$S103*'5-3 雇用表 統合中分類・県内生産額 労働力投入係数'!Q101</f>
        <v>0</v>
      </c>
      <c r="Y104" s="267">
        <f>'波及効果（総括表）'!$S103*'5-3 雇用表 統合中分類・県内生産額 労働力投入係数'!R101</f>
        <v>0</v>
      </c>
      <c r="Z104" s="267">
        <f>'波及効果（総括表）'!$S103*'5-3 雇用表 統合中分類・県内生産額 労働力投入係数'!S101</f>
        <v>0</v>
      </c>
      <c r="AA104" s="267">
        <f>'波及効果（総括表）'!$S103*'5-3 雇用表 統合中分類・県内生産額 労働力投入係数'!T101</f>
        <v>0</v>
      </c>
      <c r="AB104" s="267">
        <f>'波及効果（総括表）'!$S103*'5-3 雇用表 統合中分類・県内生産額 労働力投入係数'!U101</f>
        <v>0</v>
      </c>
      <c r="AC104" s="267">
        <f>'波及効果（総括表）'!$S103*'5-3 雇用表 統合中分類・県内生産額 労働力投入係数'!V101</f>
        <v>0</v>
      </c>
      <c r="AD104" s="267">
        <f>'波及効果（総括表）'!$S103*'5-3 雇用表 統合中分類・県内生産額 労働力投入係数'!W101</f>
        <v>0</v>
      </c>
      <c r="AE104" s="267">
        <f>'波及効果（総括表）'!$AA103*'5-3 雇用表 統合中分類・県内生産額 労働力投入係数'!P101</f>
        <v>0</v>
      </c>
      <c r="AF104" s="267">
        <f>'波及効果（総括表）'!$AA103*'5-3 雇用表 統合中分類・県内生産額 労働力投入係数'!Q101</f>
        <v>0</v>
      </c>
      <c r="AG104" s="267">
        <f>'波及効果（総括表）'!$AA103*'5-3 雇用表 統合中分類・県内生産額 労働力投入係数'!R101</f>
        <v>0</v>
      </c>
      <c r="AH104" s="267">
        <f>'波及効果（総括表）'!$AA103*'5-3 雇用表 統合中分類・県内生産額 労働力投入係数'!S101</f>
        <v>0</v>
      </c>
      <c r="AI104" s="267">
        <f>'波及効果（総括表）'!$AA103*'5-3 雇用表 統合中分類・県内生産額 労働力投入係数'!T101</f>
        <v>0</v>
      </c>
      <c r="AJ104" s="267">
        <f>'波及効果（総括表）'!$AA103*'5-3 雇用表 統合中分類・県内生産額 労働力投入係数'!U101</f>
        <v>0</v>
      </c>
      <c r="AK104" s="267">
        <f>'波及効果（総括表）'!$AA103*'5-3 雇用表 統合中分類・県内生産額 労働力投入係数'!V101</f>
        <v>0</v>
      </c>
      <c r="AL104" s="267">
        <f>'波及効果（総括表）'!$AA103*'5-3 雇用表 統合中分類・県内生産額 労働力投入係数'!W101</f>
        <v>0</v>
      </c>
      <c r="AM104" s="267">
        <f>'波及効果（総括表）'!$AE103*'5-3 雇用表 統合中分類・県内生産額 労働力投入係数'!P101</f>
        <v>0</v>
      </c>
      <c r="AN104" s="267">
        <f>'波及効果（総括表）'!$AE103*'5-3 雇用表 統合中分類・県内生産額 労働力投入係数'!Q101</f>
        <v>0</v>
      </c>
      <c r="AO104" s="267">
        <f>'波及効果（総括表）'!$AE103*'5-3 雇用表 統合中分類・県内生産額 労働力投入係数'!R101</f>
        <v>0</v>
      </c>
      <c r="AP104" s="267">
        <f>'波及効果（総括表）'!$AE103*'5-3 雇用表 統合中分類・県内生産額 労働力投入係数'!S101</f>
        <v>0</v>
      </c>
      <c r="AQ104" s="267">
        <f>'波及効果（総括表）'!$AE103*'5-3 雇用表 統合中分類・県内生産額 労働力投入係数'!T101</f>
        <v>0</v>
      </c>
      <c r="AR104" s="267">
        <f>'波及効果（総括表）'!$AE103*'5-3 雇用表 統合中分類・県内生産額 労働力投入係数'!U101</f>
        <v>0</v>
      </c>
      <c r="AS104" s="267">
        <f>'波及効果（総括表）'!$AE103*'5-3 雇用表 統合中分類・県内生産額 労働力投入係数'!V101</f>
        <v>0</v>
      </c>
      <c r="AT104" s="267">
        <f>'波及効果（総括表）'!$AE103*'5-3 雇用表 統合中分類・県内生産額 労働力投入係数'!W101</f>
        <v>0</v>
      </c>
    </row>
    <row r="105" spans="1:46" s="81" customFormat="1">
      <c r="A105" s="412" t="s">
        <v>464</v>
      </c>
      <c r="B105" s="137" t="s">
        <v>185</v>
      </c>
      <c r="C105" s="412" t="s">
        <v>467</v>
      </c>
      <c r="D105" s="137" t="s">
        <v>632</v>
      </c>
      <c r="E105" s="418" t="s">
        <v>367</v>
      </c>
      <c r="F105" s="102" t="s">
        <v>632</v>
      </c>
      <c r="G105" s="266">
        <f>'波及効果（総括表）'!$K104*'5-3 雇用表 統合中分類・県内生産額 労働力投入係数'!P102</f>
        <v>0</v>
      </c>
      <c r="H105" s="266">
        <f>'波及効果（総括表）'!$K104*'5-3 雇用表 統合中分類・県内生産額 労働力投入係数'!Q102</f>
        <v>0</v>
      </c>
      <c r="I105" s="266">
        <f>'波及効果（総括表）'!$K104*'5-3 雇用表 統合中分類・県内生産額 労働力投入係数'!R102</f>
        <v>0</v>
      </c>
      <c r="J105" s="266">
        <f>'波及効果（総括表）'!$K104*'5-3 雇用表 統合中分類・県内生産額 労働力投入係数'!S102</f>
        <v>0</v>
      </c>
      <c r="K105" s="266">
        <f>'波及効果（総括表）'!$K104*'5-3 雇用表 統合中分類・県内生産額 労働力投入係数'!T102</f>
        <v>0</v>
      </c>
      <c r="L105" s="266">
        <f>'波及効果（総括表）'!$K104*'5-3 雇用表 統合中分類・県内生産額 労働力投入係数'!U102</f>
        <v>0</v>
      </c>
      <c r="M105" s="266">
        <f>'波及効果（総括表）'!$K104*'5-3 雇用表 統合中分類・県内生産額 労働力投入係数'!V102</f>
        <v>0</v>
      </c>
      <c r="N105" s="266">
        <f>'波及効果（総括表）'!$K104*'5-3 雇用表 統合中分類・県内生産額 労働力投入係数'!W102</f>
        <v>0</v>
      </c>
      <c r="O105" s="266">
        <f>'波及効果（総括表）'!$O104*'5-3 雇用表 統合中分類・県内生産額 労働力投入係数'!P102</f>
        <v>0</v>
      </c>
      <c r="P105" s="266">
        <f>'波及効果（総括表）'!$O104*'5-3 雇用表 統合中分類・県内生産額 労働力投入係数'!Q102</f>
        <v>0</v>
      </c>
      <c r="Q105" s="266">
        <f>'波及効果（総括表）'!$O104*'5-3 雇用表 統合中分類・県内生産額 労働力投入係数'!R102</f>
        <v>0</v>
      </c>
      <c r="R105" s="266">
        <f>'波及効果（総括表）'!$O104*'5-3 雇用表 統合中分類・県内生産額 労働力投入係数'!S102</f>
        <v>0</v>
      </c>
      <c r="S105" s="266">
        <f>'波及効果（総括表）'!$O104*'5-3 雇用表 統合中分類・県内生産額 労働力投入係数'!T102</f>
        <v>0</v>
      </c>
      <c r="T105" s="266">
        <f>'波及効果（総括表）'!$O104*'5-3 雇用表 統合中分類・県内生産額 労働力投入係数'!U102</f>
        <v>0</v>
      </c>
      <c r="U105" s="266">
        <f>'波及効果（総括表）'!$O104*'5-3 雇用表 統合中分類・県内生産額 労働力投入係数'!V102</f>
        <v>0</v>
      </c>
      <c r="V105" s="266">
        <f>'波及効果（総括表）'!$O104*'5-3 雇用表 統合中分類・県内生産額 労働力投入係数'!W102</f>
        <v>0</v>
      </c>
      <c r="W105" s="266">
        <f>'波及効果（総括表）'!$S104*'5-3 雇用表 統合中分類・県内生産額 労働力投入係数'!P102</f>
        <v>0</v>
      </c>
      <c r="X105" s="266">
        <f>'波及効果（総括表）'!$S104*'5-3 雇用表 統合中分類・県内生産額 労働力投入係数'!Q102</f>
        <v>0</v>
      </c>
      <c r="Y105" s="266">
        <f>'波及効果（総括表）'!$S104*'5-3 雇用表 統合中分類・県内生産額 労働力投入係数'!R102</f>
        <v>0</v>
      </c>
      <c r="Z105" s="266">
        <f>'波及効果（総括表）'!$S104*'5-3 雇用表 統合中分類・県内生産額 労働力投入係数'!S102</f>
        <v>0</v>
      </c>
      <c r="AA105" s="266">
        <f>'波及効果（総括表）'!$S104*'5-3 雇用表 統合中分類・県内生産額 労働力投入係数'!T102</f>
        <v>0</v>
      </c>
      <c r="AB105" s="266">
        <f>'波及効果（総括表）'!$S104*'5-3 雇用表 統合中分類・県内生産額 労働力投入係数'!U102</f>
        <v>0</v>
      </c>
      <c r="AC105" s="266">
        <f>'波及効果（総括表）'!$S104*'5-3 雇用表 統合中分類・県内生産額 労働力投入係数'!V102</f>
        <v>0</v>
      </c>
      <c r="AD105" s="266">
        <f>'波及効果（総括表）'!$S104*'5-3 雇用表 統合中分類・県内生産額 労働力投入係数'!W102</f>
        <v>0</v>
      </c>
      <c r="AE105" s="266">
        <f>'波及効果（総括表）'!$AA104*'5-3 雇用表 統合中分類・県内生産額 労働力投入係数'!P102</f>
        <v>0</v>
      </c>
      <c r="AF105" s="266">
        <f>'波及効果（総括表）'!$AA104*'5-3 雇用表 統合中分類・県内生産額 労働力投入係数'!Q102</f>
        <v>0</v>
      </c>
      <c r="AG105" s="266">
        <f>'波及効果（総括表）'!$AA104*'5-3 雇用表 統合中分類・県内生産額 労働力投入係数'!R102</f>
        <v>0</v>
      </c>
      <c r="AH105" s="266">
        <f>'波及効果（総括表）'!$AA104*'5-3 雇用表 統合中分類・県内生産額 労働力投入係数'!S102</f>
        <v>0</v>
      </c>
      <c r="AI105" s="266">
        <f>'波及効果（総括表）'!$AA104*'5-3 雇用表 統合中分類・県内生産額 労働力投入係数'!T102</f>
        <v>0</v>
      </c>
      <c r="AJ105" s="266">
        <f>'波及効果（総括表）'!$AA104*'5-3 雇用表 統合中分類・県内生産額 労働力投入係数'!U102</f>
        <v>0</v>
      </c>
      <c r="AK105" s="266">
        <f>'波及効果（総括表）'!$AA104*'5-3 雇用表 統合中分類・県内生産額 労働力投入係数'!V102</f>
        <v>0</v>
      </c>
      <c r="AL105" s="266">
        <f>'波及効果（総括表）'!$AA104*'5-3 雇用表 統合中分類・県内生産額 労働力投入係数'!W102</f>
        <v>0</v>
      </c>
      <c r="AM105" s="266">
        <f>'波及効果（総括表）'!$AE104*'5-3 雇用表 統合中分類・県内生産額 労働力投入係数'!P102</f>
        <v>0</v>
      </c>
      <c r="AN105" s="266">
        <f>'波及効果（総括表）'!$AE104*'5-3 雇用表 統合中分類・県内生産額 労働力投入係数'!Q102</f>
        <v>0</v>
      </c>
      <c r="AO105" s="266">
        <f>'波及効果（総括表）'!$AE104*'5-3 雇用表 統合中分類・県内生産額 労働力投入係数'!R102</f>
        <v>0</v>
      </c>
      <c r="AP105" s="266">
        <f>'波及効果（総括表）'!$AE104*'5-3 雇用表 統合中分類・県内生産額 労働力投入係数'!S102</f>
        <v>0</v>
      </c>
      <c r="AQ105" s="266">
        <f>'波及効果（総括表）'!$AE104*'5-3 雇用表 統合中分類・県内生産額 労働力投入係数'!T102</f>
        <v>0</v>
      </c>
      <c r="AR105" s="266">
        <f>'波及効果（総括表）'!$AE104*'5-3 雇用表 統合中分類・県内生産額 労働力投入係数'!U102</f>
        <v>0</v>
      </c>
      <c r="AS105" s="266">
        <f>'波及効果（総括表）'!$AE104*'5-3 雇用表 統合中分類・県内生産額 労働力投入係数'!V102</f>
        <v>0</v>
      </c>
      <c r="AT105" s="266">
        <f>'波及効果（総括表）'!$AE104*'5-3 雇用表 統合中分類・県内生産額 労働力投入係数'!W102</f>
        <v>0</v>
      </c>
    </row>
    <row r="106" spans="1:46" s="81" customFormat="1">
      <c r="A106" s="412" t="s">
        <v>464</v>
      </c>
      <c r="B106" s="137" t="s">
        <v>185</v>
      </c>
      <c r="C106" s="412" t="s">
        <v>468</v>
      </c>
      <c r="D106" s="137" t="s">
        <v>187</v>
      </c>
      <c r="E106" s="418" t="s">
        <v>368</v>
      </c>
      <c r="F106" s="102" t="s">
        <v>79</v>
      </c>
      <c r="G106" s="266">
        <f>'波及効果（総括表）'!$K105*'5-3 雇用表 統合中分類・県内生産額 労働力投入係数'!P103</f>
        <v>0</v>
      </c>
      <c r="H106" s="266">
        <f>'波及効果（総括表）'!$K105*'5-3 雇用表 統合中分類・県内生産額 労働力投入係数'!Q103</f>
        <v>0</v>
      </c>
      <c r="I106" s="266">
        <f>'波及効果（総括表）'!$K105*'5-3 雇用表 統合中分類・県内生産額 労働力投入係数'!R103</f>
        <v>0</v>
      </c>
      <c r="J106" s="266">
        <f>'波及効果（総括表）'!$K105*'5-3 雇用表 統合中分類・県内生産額 労働力投入係数'!S103</f>
        <v>0</v>
      </c>
      <c r="K106" s="266">
        <f>'波及効果（総括表）'!$K105*'5-3 雇用表 統合中分類・県内生産額 労働力投入係数'!T103</f>
        <v>0</v>
      </c>
      <c r="L106" s="266">
        <f>'波及効果（総括表）'!$K105*'5-3 雇用表 統合中分類・県内生産額 労働力投入係数'!U103</f>
        <v>0</v>
      </c>
      <c r="M106" s="266">
        <f>'波及効果（総括表）'!$K105*'5-3 雇用表 統合中分類・県内生産額 労働力投入係数'!V103</f>
        <v>0</v>
      </c>
      <c r="N106" s="266">
        <f>'波及効果（総括表）'!$K105*'5-3 雇用表 統合中分類・県内生産額 労働力投入係数'!W103</f>
        <v>0</v>
      </c>
      <c r="O106" s="266">
        <f>'波及効果（総括表）'!$O105*'5-3 雇用表 統合中分類・県内生産額 労働力投入係数'!P103</f>
        <v>0</v>
      </c>
      <c r="P106" s="266">
        <f>'波及効果（総括表）'!$O105*'5-3 雇用表 統合中分類・県内生産額 労働力投入係数'!Q103</f>
        <v>0</v>
      </c>
      <c r="Q106" s="266">
        <f>'波及効果（総括表）'!$O105*'5-3 雇用表 統合中分類・県内生産額 労働力投入係数'!R103</f>
        <v>0</v>
      </c>
      <c r="R106" s="266">
        <f>'波及効果（総括表）'!$O105*'5-3 雇用表 統合中分類・県内生産額 労働力投入係数'!S103</f>
        <v>0</v>
      </c>
      <c r="S106" s="266">
        <f>'波及効果（総括表）'!$O105*'5-3 雇用表 統合中分類・県内生産額 労働力投入係数'!T103</f>
        <v>0</v>
      </c>
      <c r="T106" s="266">
        <f>'波及効果（総括表）'!$O105*'5-3 雇用表 統合中分類・県内生産額 労働力投入係数'!U103</f>
        <v>0</v>
      </c>
      <c r="U106" s="266">
        <f>'波及効果（総括表）'!$O105*'5-3 雇用表 統合中分類・県内生産額 労働力投入係数'!V103</f>
        <v>0</v>
      </c>
      <c r="V106" s="266">
        <f>'波及効果（総括表）'!$O105*'5-3 雇用表 統合中分類・県内生産額 労働力投入係数'!W103</f>
        <v>0</v>
      </c>
      <c r="W106" s="266">
        <f>'波及効果（総括表）'!$S105*'5-3 雇用表 統合中分類・県内生産額 労働力投入係数'!P103</f>
        <v>0</v>
      </c>
      <c r="X106" s="266">
        <f>'波及効果（総括表）'!$S105*'5-3 雇用表 統合中分類・県内生産額 労働力投入係数'!Q103</f>
        <v>0</v>
      </c>
      <c r="Y106" s="266">
        <f>'波及効果（総括表）'!$S105*'5-3 雇用表 統合中分類・県内生産額 労働力投入係数'!R103</f>
        <v>0</v>
      </c>
      <c r="Z106" s="266">
        <f>'波及効果（総括表）'!$S105*'5-3 雇用表 統合中分類・県内生産額 労働力投入係数'!S103</f>
        <v>0</v>
      </c>
      <c r="AA106" s="266">
        <f>'波及効果（総括表）'!$S105*'5-3 雇用表 統合中分類・県内生産額 労働力投入係数'!T103</f>
        <v>0</v>
      </c>
      <c r="AB106" s="266">
        <f>'波及効果（総括表）'!$S105*'5-3 雇用表 統合中分類・県内生産額 労働力投入係数'!U103</f>
        <v>0</v>
      </c>
      <c r="AC106" s="266">
        <f>'波及効果（総括表）'!$S105*'5-3 雇用表 統合中分類・県内生産額 労働力投入係数'!V103</f>
        <v>0</v>
      </c>
      <c r="AD106" s="266">
        <f>'波及効果（総括表）'!$S105*'5-3 雇用表 統合中分類・県内生産額 労働力投入係数'!W103</f>
        <v>0</v>
      </c>
      <c r="AE106" s="266">
        <f>'波及効果（総括表）'!$AA105*'5-3 雇用表 統合中分類・県内生産額 労働力投入係数'!P103</f>
        <v>0</v>
      </c>
      <c r="AF106" s="266">
        <f>'波及効果（総括表）'!$AA105*'5-3 雇用表 統合中分類・県内生産額 労働力投入係数'!Q103</f>
        <v>0</v>
      </c>
      <c r="AG106" s="266">
        <f>'波及効果（総括表）'!$AA105*'5-3 雇用表 統合中分類・県内生産額 労働力投入係数'!R103</f>
        <v>0</v>
      </c>
      <c r="AH106" s="266">
        <f>'波及効果（総括表）'!$AA105*'5-3 雇用表 統合中分類・県内生産額 労働力投入係数'!S103</f>
        <v>0</v>
      </c>
      <c r="AI106" s="266">
        <f>'波及効果（総括表）'!$AA105*'5-3 雇用表 統合中分類・県内生産額 労働力投入係数'!T103</f>
        <v>0</v>
      </c>
      <c r="AJ106" s="266">
        <f>'波及効果（総括表）'!$AA105*'5-3 雇用表 統合中分類・県内生産額 労働力投入係数'!U103</f>
        <v>0</v>
      </c>
      <c r="AK106" s="266">
        <f>'波及効果（総括表）'!$AA105*'5-3 雇用表 統合中分類・県内生産額 労働力投入係数'!V103</f>
        <v>0</v>
      </c>
      <c r="AL106" s="266">
        <f>'波及効果（総括表）'!$AA105*'5-3 雇用表 統合中分類・県内生産額 労働力投入係数'!W103</f>
        <v>0</v>
      </c>
      <c r="AM106" s="266">
        <f>'波及効果（総括表）'!$AE105*'5-3 雇用表 統合中分類・県内生産額 労働力投入係数'!P103</f>
        <v>0</v>
      </c>
      <c r="AN106" s="266">
        <f>'波及効果（総括表）'!$AE105*'5-3 雇用表 統合中分類・県内生産額 労働力投入係数'!Q103</f>
        <v>0</v>
      </c>
      <c r="AO106" s="266">
        <f>'波及効果（総括表）'!$AE105*'5-3 雇用表 統合中分類・県内生産額 労働力投入係数'!R103</f>
        <v>0</v>
      </c>
      <c r="AP106" s="266">
        <f>'波及効果（総括表）'!$AE105*'5-3 雇用表 統合中分類・県内生産額 労働力投入係数'!S103</f>
        <v>0</v>
      </c>
      <c r="AQ106" s="266">
        <f>'波及効果（総括表）'!$AE105*'5-3 雇用表 統合中分類・県内生産額 労働力投入係数'!T103</f>
        <v>0</v>
      </c>
      <c r="AR106" s="266">
        <f>'波及効果（総括表）'!$AE105*'5-3 雇用表 統合中分類・県内生産額 労働力投入係数'!U103</f>
        <v>0</v>
      </c>
      <c r="AS106" s="266">
        <f>'波及効果（総括表）'!$AE105*'5-3 雇用表 統合中分類・県内生産額 労働力投入係数'!V103</f>
        <v>0</v>
      </c>
      <c r="AT106" s="266">
        <f>'波及効果（総括表）'!$AE105*'5-3 雇用表 統合中分類・県内生産額 労働力投入係数'!W103</f>
        <v>0</v>
      </c>
    </row>
    <row r="107" spans="1:46" s="81" customFormat="1">
      <c r="A107" s="412" t="s">
        <v>464</v>
      </c>
      <c r="B107" s="137" t="s">
        <v>185</v>
      </c>
      <c r="C107" s="412" t="s">
        <v>468</v>
      </c>
      <c r="D107" s="137" t="s">
        <v>187</v>
      </c>
      <c r="E107" s="418" t="s">
        <v>369</v>
      </c>
      <c r="F107" s="102" t="s">
        <v>78</v>
      </c>
      <c r="G107" s="266">
        <f>'波及効果（総括表）'!$K106*'5-3 雇用表 統合中分類・県内生産額 労働力投入係数'!P104</f>
        <v>0</v>
      </c>
      <c r="H107" s="266">
        <f>'波及効果（総括表）'!$K106*'5-3 雇用表 統合中分類・県内生産額 労働力投入係数'!Q104</f>
        <v>0</v>
      </c>
      <c r="I107" s="266">
        <f>'波及効果（総括表）'!$K106*'5-3 雇用表 統合中分類・県内生産額 労働力投入係数'!R104</f>
        <v>0</v>
      </c>
      <c r="J107" s="266">
        <f>'波及効果（総括表）'!$K106*'5-3 雇用表 統合中分類・県内生産額 労働力投入係数'!S104</f>
        <v>0</v>
      </c>
      <c r="K107" s="266">
        <f>'波及効果（総括表）'!$K106*'5-3 雇用表 統合中分類・県内生産額 労働力投入係数'!T104</f>
        <v>0</v>
      </c>
      <c r="L107" s="266">
        <f>'波及効果（総括表）'!$K106*'5-3 雇用表 統合中分類・県内生産額 労働力投入係数'!U104</f>
        <v>0</v>
      </c>
      <c r="M107" s="266">
        <f>'波及効果（総括表）'!$K106*'5-3 雇用表 統合中分類・県内生産額 労働力投入係数'!V104</f>
        <v>0</v>
      </c>
      <c r="N107" s="266">
        <f>'波及効果（総括表）'!$K106*'5-3 雇用表 統合中分類・県内生産額 労働力投入係数'!W104</f>
        <v>0</v>
      </c>
      <c r="O107" s="266">
        <f>'波及効果（総括表）'!$O106*'5-3 雇用表 統合中分類・県内生産額 労働力投入係数'!P104</f>
        <v>0</v>
      </c>
      <c r="P107" s="266">
        <f>'波及効果（総括表）'!$O106*'5-3 雇用表 統合中分類・県内生産額 労働力投入係数'!Q104</f>
        <v>0</v>
      </c>
      <c r="Q107" s="266">
        <f>'波及効果（総括表）'!$O106*'5-3 雇用表 統合中分類・県内生産額 労働力投入係数'!R104</f>
        <v>0</v>
      </c>
      <c r="R107" s="266">
        <f>'波及効果（総括表）'!$O106*'5-3 雇用表 統合中分類・県内生産額 労働力投入係数'!S104</f>
        <v>0</v>
      </c>
      <c r="S107" s="266">
        <f>'波及効果（総括表）'!$O106*'5-3 雇用表 統合中分類・県内生産額 労働力投入係数'!T104</f>
        <v>0</v>
      </c>
      <c r="T107" s="266">
        <f>'波及効果（総括表）'!$O106*'5-3 雇用表 統合中分類・県内生産額 労働力投入係数'!U104</f>
        <v>0</v>
      </c>
      <c r="U107" s="266">
        <f>'波及効果（総括表）'!$O106*'5-3 雇用表 統合中分類・県内生産額 労働力投入係数'!V104</f>
        <v>0</v>
      </c>
      <c r="V107" s="266">
        <f>'波及効果（総括表）'!$O106*'5-3 雇用表 統合中分類・県内生産額 労働力投入係数'!W104</f>
        <v>0</v>
      </c>
      <c r="W107" s="266">
        <f>'波及効果（総括表）'!$S106*'5-3 雇用表 統合中分類・県内生産額 労働力投入係数'!P104</f>
        <v>0</v>
      </c>
      <c r="X107" s="266">
        <f>'波及効果（総括表）'!$S106*'5-3 雇用表 統合中分類・県内生産額 労働力投入係数'!Q104</f>
        <v>0</v>
      </c>
      <c r="Y107" s="266">
        <f>'波及効果（総括表）'!$S106*'5-3 雇用表 統合中分類・県内生産額 労働力投入係数'!R104</f>
        <v>0</v>
      </c>
      <c r="Z107" s="266">
        <f>'波及効果（総括表）'!$S106*'5-3 雇用表 統合中分類・県内生産額 労働力投入係数'!S104</f>
        <v>0</v>
      </c>
      <c r="AA107" s="266">
        <f>'波及効果（総括表）'!$S106*'5-3 雇用表 統合中分類・県内生産額 労働力投入係数'!T104</f>
        <v>0</v>
      </c>
      <c r="AB107" s="266">
        <f>'波及効果（総括表）'!$S106*'5-3 雇用表 統合中分類・県内生産額 労働力投入係数'!U104</f>
        <v>0</v>
      </c>
      <c r="AC107" s="266">
        <f>'波及効果（総括表）'!$S106*'5-3 雇用表 統合中分類・県内生産額 労働力投入係数'!V104</f>
        <v>0</v>
      </c>
      <c r="AD107" s="266">
        <f>'波及効果（総括表）'!$S106*'5-3 雇用表 統合中分類・県内生産額 労働力投入係数'!W104</f>
        <v>0</v>
      </c>
      <c r="AE107" s="266">
        <f>'波及効果（総括表）'!$AA106*'5-3 雇用表 統合中分類・県内生産額 労働力投入係数'!P104</f>
        <v>0</v>
      </c>
      <c r="AF107" s="266">
        <f>'波及効果（総括表）'!$AA106*'5-3 雇用表 統合中分類・県内生産額 労働力投入係数'!Q104</f>
        <v>0</v>
      </c>
      <c r="AG107" s="266">
        <f>'波及効果（総括表）'!$AA106*'5-3 雇用表 統合中分類・県内生産額 労働力投入係数'!R104</f>
        <v>0</v>
      </c>
      <c r="AH107" s="266">
        <f>'波及効果（総括表）'!$AA106*'5-3 雇用表 統合中分類・県内生産額 労働力投入係数'!S104</f>
        <v>0</v>
      </c>
      <c r="AI107" s="266">
        <f>'波及効果（総括表）'!$AA106*'5-3 雇用表 統合中分類・県内生産額 労働力投入係数'!T104</f>
        <v>0</v>
      </c>
      <c r="AJ107" s="266">
        <f>'波及効果（総括表）'!$AA106*'5-3 雇用表 統合中分類・県内生産額 労働力投入係数'!U104</f>
        <v>0</v>
      </c>
      <c r="AK107" s="266">
        <f>'波及効果（総括表）'!$AA106*'5-3 雇用表 統合中分類・県内生産額 労働力投入係数'!V104</f>
        <v>0</v>
      </c>
      <c r="AL107" s="266">
        <f>'波及効果（総括表）'!$AA106*'5-3 雇用表 統合中分類・県内生産額 労働力投入係数'!W104</f>
        <v>0</v>
      </c>
      <c r="AM107" s="266">
        <f>'波及効果（総括表）'!$AE106*'5-3 雇用表 統合中分類・県内生産額 労働力投入係数'!P104</f>
        <v>0</v>
      </c>
      <c r="AN107" s="266">
        <f>'波及効果（総括表）'!$AE106*'5-3 雇用表 統合中分類・県内生産額 労働力投入係数'!Q104</f>
        <v>0</v>
      </c>
      <c r="AO107" s="266">
        <f>'波及効果（総括表）'!$AE106*'5-3 雇用表 統合中分類・県内生産額 労働力投入係数'!R104</f>
        <v>0</v>
      </c>
      <c r="AP107" s="266">
        <f>'波及効果（総括表）'!$AE106*'5-3 雇用表 統合中分類・県内生産額 労働力投入係数'!S104</f>
        <v>0</v>
      </c>
      <c r="AQ107" s="266">
        <f>'波及効果（総括表）'!$AE106*'5-3 雇用表 統合中分類・県内生産額 労働力投入係数'!T104</f>
        <v>0</v>
      </c>
      <c r="AR107" s="266">
        <f>'波及効果（総括表）'!$AE106*'5-3 雇用表 統合中分類・県内生産額 労働力投入係数'!U104</f>
        <v>0</v>
      </c>
      <c r="AS107" s="266">
        <f>'波及効果（総括表）'!$AE106*'5-3 雇用表 統合中分類・県内生産額 労働力投入係数'!V104</f>
        <v>0</v>
      </c>
      <c r="AT107" s="266">
        <f>'波及効果（総括表）'!$AE106*'5-3 雇用表 統合中分類・県内生産額 労働力投入係数'!W104</f>
        <v>0</v>
      </c>
    </row>
    <row r="108" spans="1:46" s="81" customFormat="1">
      <c r="A108" s="412" t="s">
        <v>464</v>
      </c>
      <c r="B108" s="137" t="s">
        <v>185</v>
      </c>
      <c r="C108" s="412" t="s">
        <v>468</v>
      </c>
      <c r="D108" s="137" t="s">
        <v>187</v>
      </c>
      <c r="E108" s="418" t="s">
        <v>370</v>
      </c>
      <c r="F108" s="102" t="s">
        <v>267</v>
      </c>
      <c r="G108" s="266">
        <f>'波及効果（総括表）'!$K107*'5-3 雇用表 統合中分類・県内生産額 労働力投入係数'!P105</f>
        <v>0</v>
      </c>
      <c r="H108" s="266">
        <f>'波及効果（総括表）'!$K107*'5-3 雇用表 統合中分類・県内生産額 労働力投入係数'!Q105</f>
        <v>0</v>
      </c>
      <c r="I108" s="266">
        <f>'波及効果（総括表）'!$K107*'5-3 雇用表 統合中分類・県内生産額 労働力投入係数'!R105</f>
        <v>0</v>
      </c>
      <c r="J108" s="266">
        <f>'波及効果（総括表）'!$K107*'5-3 雇用表 統合中分類・県内生産額 労働力投入係数'!S105</f>
        <v>0</v>
      </c>
      <c r="K108" s="266">
        <f>'波及効果（総括表）'!$K107*'5-3 雇用表 統合中分類・県内生産額 労働力投入係数'!T105</f>
        <v>0</v>
      </c>
      <c r="L108" s="266">
        <f>'波及効果（総括表）'!$K107*'5-3 雇用表 統合中分類・県内生産額 労働力投入係数'!U105</f>
        <v>0</v>
      </c>
      <c r="M108" s="266">
        <f>'波及効果（総括表）'!$K107*'5-3 雇用表 統合中分類・県内生産額 労働力投入係数'!V105</f>
        <v>0</v>
      </c>
      <c r="N108" s="266">
        <f>'波及効果（総括表）'!$K107*'5-3 雇用表 統合中分類・県内生産額 労働力投入係数'!W105</f>
        <v>0</v>
      </c>
      <c r="O108" s="266">
        <f>'波及効果（総括表）'!$O107*'5-3 雇用表 統合中分類・県内生産額 労働力投入係数'!P105</f>
        <v>0</v>
      </c>
      <c r="P108" s="266">
        <f>'波及効果（総括表）'!$O107*'5-3 雇用表 統合中分類・県内生産額 労働力投入係数'!Q105</f>
        <v>0</v>
      </c>
      <c r="Q108" s="266">
        <f>'波及効果（総括表）'!$O107*'5-3 雇用表 統合中分類・県内生産額 労働力投入係数'!R105</f>
        <v>0</v>
      </c>
      <c r="R108" s="266">
        <f>'波及効果（総括表）'!$O107*'5-3 雇用表 統合中分類・県内生産額 労働力投入係数'!S105</f>
        <v>0</v>
      </c>
      <c r="S108" s="266">
        <f>'波及効果（総括表）'!$O107*'5-3 雇用表 統合中分類・県内生産額 労働力投入係数'!T105</f>
        <v>0</v>
      </c>
      <c r="T108" s="266">
        <f>'波及効果（総括表）'!$O107*'5-3 雇用表 統合中分類・県内生産額 労働力投入係数'!U105</f>
        <v>0</v>
      </c>
      <c r="U108" s="266">
        <f>'波及効果（総括表）'!$O107*'5-3 雇用表 統合中分類・県内生産額 労働力投入係数'!V105</f>
        <v>0</v>
      </c>
      <c r="V108" s="266">
        <f>'波及効果（総括表）'!$O107*'5-3 雇用表 統合中分類・県内生産額 労働力投入係数'!W105</f>
        <v>0</v>
      </c>
      <c r="W108" s="266">
        <f>'波及効果（総括表）'!$S107*'5-3 雇用表 統合中分類・県内生産額 労働力投入係数'!P105</f>
        <v>0</v>
      </c>
      <c r="X108" s="266">
        <f>'波及効果（総括表）'!$S107*'5-3 雇用表 統合中分類・県内生産額 労働力投入係数'!Q105</f>
        <v>0</v>
      </c>
      <c r="Y108" s="266">
        <f>'波及効果（総括表）'!$S107*'5-3 雇用表 統合中分類・県内生産額 労働力投入係数'!R105</f>
        <v>0</v>
      </c>
      <c r="Z108" s="266">
        <f>'波及効果（総括表）'!$S107*'5-3 雇用表 統合中分類・県内生産額 労働力投入係数'!S105</f>
        <v>0</v>
      </c>
      <c r="AA108" s="266">
        <f>'波及効果（総括表）'!$S107*'5-3 雇用表 統合中分類・県内生産額 労働力投入係数'!T105</f>
        <v>0</v>
      </c>
      <c r="AB108" s="266">
        <f>'波及効果（総括表）'!$S107*'5-3 雇用表 統合中分類・県内生産額 労働力投入係数'!U105</f>
        <v>0</v>
      </c>
      <c r="AC108" s="266">
        <f>'波及効果（総括表）'!$S107*'5-3 雇用表 統合中分類・県内生産額 労働力投入係数'!V105</f>
        <v>0</v>
      </c>
      <c r="AD108" s="266">
        <f>'波及効果（総括表）'!$S107*'5-3 雇用表 統合中分類・県内生産額 労働力投入係数'!W105</f>
        <v>0</v>
      </c>
      <c r="AE108" s="266">
        <f>'波及効果（総括表）'!$AA107*'5-3 雇用表 統合中分類・県内生産額 労働力投入係数'!P105</f>
        <v>0</v>
      </c>
      <c r="AF108" s="266">
        <f>'波及効果（総括表）'!$AA107*'5-3 雇用表 統合中分類・県内生産額 労働力投入係数'!Q105</f>
        <v>0</v>
      </c>
      <c r="AG108" s="266">
        <f>'波及効果（総括表）'!$AA107*'5-3 雇用表 統合中分類・県内生産額 労働力投入係数'!R105</f>
        <v>0</v>
      </c>
      <c r="AH108" s="266">
        <f>'波及効果（総括表）'!$AA107*'5-3 雇用表 統合中分類・県内生産額 労働力投入係数'!S105</f>
        <v>0</v>
      </c>
      <c r="AI108" s="266">
        <f>'波及効果（総括表）'!$AA107*'5-3 雇用表 統合中分類・県内生産額 労働力投入係数'!T105</f>
        <v>0</v>
      </c>
      <c r="AJ108" s="266">
        <f>'波及効果（総括表）'!$AA107*'5-3 雇用表 統合中分類・県内生産額 労働力投入係数'!U105</f>
        <v>0</v>
      </c>
      <c r="AK108" s="266">
        <f>'波及効果（総括表）'!$AA107*'5-3 雇用表 統合中分類・県内生産額 労働力投入係数'!V105</f>
        <v>0</v>
      </c>
      <c r="AL108" s="266">
        <f>'波及効果（総括表）'!$AA107*'5-3 雇用表 統合中分類・県内生産額 労働力投入係数'!W105</f>
        <v>0</v>
      </c>
      <c r="AM108" s="266">
        <f>'波及効果（総括表）'!$AE107*'5-3 雇用表 統合中分類・県内生産額 労働力投入係数'!P105</f>
        <v>0</v>
      </c>
      <c r="AN108" s="266">
        <f>'波及効果（総括表）'!$AE107*'5-3 雇用表 統合中分類・県内生産額 労働力投入係数'!Q105</f>
        <v>0</v>
      </c>
      <c r="AO108" s="266">
        <f>'波及効果（総括表）'!$AE107*'5-3 雇用表 統合中分類・県内生産額 労働力投入係数'!R105</f>
        <v>0</v>
      </c>
      <c r="AP108" s="266">
        <f>'波及効果（総括表）'!$AE107*'5-3 雇用表 統合中分類・県内生産額 労働力投入係数'!S105</f>
        <v>0</v>
      </c>
      <c r="AQ108" s="266">
        <f>'波及効果（総括表）'!$AE107*'5-3 雇用表 統合中分類・県内生産額 労働力投入係数'!T105</f>
        <v>0</v>
      </c>
      <c r="AR108" s="266">
        <f>'波及効果（総括表）'!$AE107*'5-3 雇用表 統合中分類・県内生産額 労働力投入係数'!U105</f>
        <v>0</v>
      </c>
      <c r="AS108" s="266">
        <f>'波及効果（総括表）'!$AE107*'5-3 雇用表 統合中分類・県内生産額 労働力投入係数'!V105</f>
        <v>0</v>
      </c>
      <c r="AT108" s="266">
        <f>'波及効果（総括表）'!$AE107*'5-3 雇用表 統合中分類・県内生産額 労働力投入係数'!W105</f>
        <v>0</v>
      </c>
    </row>
    <row r="109" spans="1:46" s="81" customFormat="1">
      <c r="A109" s="414" t="s">
        <v>464</v>
      </c>
      <c r="B109" s="373" t="s">
        <v>185</v>
      </c>
      <c r="C109" s="414" t="s">
        <v>468</v>
      </c>
      <c r="D109" s="373" t="s">
        <v>187</v>
      </c>
      <c r="E109" s="417" t="s">
        <v>371</v>
      </c>
      <c r="F109" s="374" t="s">
        <v>80</v>
      </c>
      <c r="G109" s="267">
        <f>'波及効果（総括表）'!$K108*'5-3 雇用表 統合中分類・県内生産額 労働力投入係数'!P106</f>
        <v>0</v>
      </c>
      <c r="H109" s="267">
        <f>'波及効果（総括表）'!$K108*'5-3 雇用表 統合中分類・県内生産額 労働力投入係数'!Q106</f>
        <v>0</v>
      </c>
      <c r="I109" s="267">
        <f>'波及効果（総括表）'!$K108*'5-3 雇用表 統合中分類・県内生産額 労働力投入係数'!R106</f>
        <v>0</v>
      </c>
      <c r="J109" s="267">
        <f>'波及効果（総括表）'!$K108*'5-3 雇用表 統合中分類・県内生産額 労働力投入係数'!S106</f>
        <v>0</v>
      </c>
      <c r="K109" s="267">
        <f>'波及効果（総括表）'!$K108*'5-3 雇用表 統合中分類・県内生産額 労働力投入係数'!T106</f>
        <v>0</v>
      </c>
      <c r="L109" s="267">
        <f>'波及効果（総括表）'!$K108*'5-3 雇用表 統合中分類・県内生産額 労働力投入係数'!U106</f>
        <v>0</v>
      </c>
      <c r="M109" s="267">
        <f>'波及効果（総括表）'!$K108*'5-3 雇用表 統合中分類・県内生産額 労働力投入係数'!V106</f>
        <v>0</v>
      </c>
      <c r="N109" s="267">
        <f>'波及効果（総括表）'!$K108*'5-3 雇用表 統合中分類・県内生産額 労働力投入係数'!W106</f>
        <v>0</v>
      </c>
      <c r="O109" s="267">
        <f>'波及効果（総括表）'!$O108*'5-3 雇用表 統合中分類・県内生産額 労働力投入係数'!P106</f>
        <v>0</v>
      </c>
      <c r="P109" s="267">
        <f>'波及効果（総括表）'!$O108*'5-3 雇用表 統合中分類・県内生産額 労働力投入係数'!Q106</f>
        <v>0</v>
      </c>
      <c r="Q109" s="267">
        <f>'波及効果（総括表）'!$O108*'5-3 雇用表 統合中分類・県内生産額 労働力投入係数'!R106</f>
        <v>0</v>
      </c>
      <c r="R109" s="267">
        <f>'波及効果（総括表）'!$O108*'5-3 雇用表 統合中分類・県内生産額 労働力投入係数'!S106</f>
        <v>0</v>
      </c>
      <c r="S109" s="267">
        <f>'波及効果（総括表）'!$O108*'5-3 雇用表 統合中分類・県内生産額 労働力投入係数'!T106</f>
        <v>0</v>
      </c>
      <c r="T109" s="267">
        <f>'波及効果（総括表）'!$O108*'5-3 雇用表 統合中分類・県内生産額 労働力投入係数'!U106</f>
        <v>0</v>
      </c>
      <c r="U109" s="267">
        <f>'波及効果（総括表）'!$O108*'5-3 雇用表 統合中分類・県内生産額 労働力投入係数'!V106</f>
        <v>0</v>
      </c>
      <c r="V109" s="267">
        <f>'波及効果（総括表）'!$O108*'5-3 雇用表 統合中分類・県内生産額 労働力投入係数'!W106</f>
        <v>0</v>
      </c>
      <c r="W109" s="267">
        <f>'波及効果（総括表）'!$S108*'5-3 雇用表 統合中分類・県内生産額 労働力投入係数'!P106</f>
        <v>0</v>
      </c>
      <c r="X109" s="267">
        <f>'波及効果（総括表）'!$S108*'5-3 雇用表 統合中分類・県内生産額 労働力投入係数'!Q106</f>
        <v>0</v>
      </c>
      <c r="Y109" s="267">
        <f>'波及効果（総括表）'!$S108*'5-3 雇用表 統合中分類・県内生産額 労働力投入係数'!R106</f>
        <v>0</v>
      </c>
      <c r="Z109" s="267">
        <f>'波及効果（総括表）'!$S108*'5-3 雇用表 統合中分類・県内生産額 労働力投入係数'!S106</f>
        <v>0</v>
      </c>
      <c r="AA109" s="267">
        <f>'波及効果（総括表）'!$S108*'5-3 雇用表 統合中分類・県内生産額 労働力投入係数'!T106</f>
        <v>0</v>
      </c>
      <c r="AB109" s="267">
        <f>'波及効果（総括表）'!$S108*'5-3 雇用表 統合中分類・県内生産額 労働力投入係数'!U106</f>
        <v>0</v>
      </c>
      <c r="AC109" s="267">
        <f>'波及効果（総括表）'!$S108*'5-3 雇用表 統合中分類・県内生産額 労働力投入係数'!V106</f>
        <v>0</v>
      </c>
      <c r="AD109" s="267">
        <f>'波及効果（総括表）'!$S108*'5-3 雇用表 統合中分類・県内生産額 労働力投入係数'!W106</f>
        <v>0</v>
      </c>
      <c r="AE109" s="267">
        <f>'波及効果（総括表）'!$AA108*'5-3 雇用表 統合中分類・県内生産額 労働力投入係数'!P106</f>
        <v>0</v>
      </c>
      <c r="AF109" s="267">
        <f>'波及効果（総括表）'!$AA108*'5-3 雇用表 統合中分類・県内生産額 労働力投入係数'!Q106</f>
        <v>0</v>
      </c>
      <c r="AG109" s="267">
        <f>'波及効果（総括表）'!$AA108*'5-3 雇用表 統合中分類・県内生産額 労働力投入係数'!R106</f>
        <v>0</v>
      </c>
      <c r="AH109" s="267">
        <f>'波及効果（総括表）'!$AA108*'5-3 雇用表 統合中分類・県内生産額 労働力投入係数'!S106</f>
        <v>0</v>
      </c>
      <c r="AI109" s="267">
        <f>'波及効果（総括表）'!$AA108*'5-3 雇用表 統合中分類・県内生産額 労働力投入係数'!T106</f>
        <v>0</v>
      </c>
      <c r="AJ109" s="267">
        <f>'波及効果（総括表）'!$AA108*'5-3 雇用表 統合中分類・県内生産額 労働力投入係数'!U106</f>
        <v>0</v>
      </c>
      <c r="AK109" s="267">
        <f>'波及効果（総括表）'!$AA108*'5-3 雇用表 統合中分類・県内生産額 労働力投入係数'!V106</f>
        <v>0</v>
      </c>
      <c r="AL109" s="267">
        <f>'波及効果（総括表）'!$AA108*'5-3 雇用表 統合中分類・県内生産額 労働力投入係数'!W106</f>
        <v>0</v>
      </c>
      <c r="AM109" s="267">
        <f>'波及効果（総括表）'!$AE108*'5-3 雇用表 統合中分類・県内生産額 労働力投入係数'!P106</f>
        <v>0</v>
      </c>
      <c r="AN109" s="267">
        <f>'波及効果（総括表）'!$AE108*'5-3 雇用表 統合中分類・県内生産額 労働力投入係数'!Q106</f>
        <v>0</v>
      </c>
      <c r="AO109" s="267">
        <f>'波及効果（総括表）'!$AE108*'5-3 雇用表 統合中分類・県内生産額 労働力投入係数'!R106</f>
        <v>0</v>
      </c>
      <c r="AP109" s="267">
        <f>'波及効果（総括表）'!$AE108*'5-3 雇用表 統合中分類・県内生産額 労働力投入係数'!S106</f>
        <v>0</v>
      </c>
      <c r="AQ109" s="267">
        <f>'波及効果（総括表）'!$AE108*'5-3 雇用表 統合中分類・県内生産額 労働力投入係数'!T106</f>
        <v>0</v>
      </c>
      <c r="AR109" s="267">
        <f>'波及効果（総括表）'!$AE108*'5-3 雇用表 統合中分類・県内生産額 労働力投入係数'!U106</f>
        <v>0</v>
      </c>
      <c r="AS109" s="267">
        <f>'波及効果（総括表）'!$AE108*'5-3 雇用表 統合中分類・県内生産額 労働力投入係数'!V106</f>
        <v>0</v>
      </c>
      <c r="AT109" s="267">
        <f>'波及効果（総括表）'!$AE108*'5-3 雇用表 統合中分類・県内生産額 労働力投入係数'!W106</f>
        <v>0</v>
      </c>
    </row>
    <row r="110" spans="1:46" s="81" customFormat="1">
      <c r="A110" s="412" t="s">
        <v>464</v>
      </c>
      <c r="B110" s="137" t="s">
        <v>185</v>
      </c>
      <c r="C110" s="412" t="s">
        <v>469</v>
      </c>
      <c r="D110" s="137" t="s">
        <v>188</v>
      </c>
      <c r="E110" s="418" t="s">
        <v>372</v>
      </c>
      <c r="F110" s="102" t="s">
        <v>82</v>
      </c>
      <c r="G110" s="266">
        <f>'波及効果（総括表）'!$K109*'5-3 雇用表 統合中分類・県内生産額 労働力投入係数'!P107</f>
        <v>0</v>
      </c>
      <c r="H110" s="266">
        <f>'波及効果（総括表）'!$K109*'5-3 雇用表 統合中分類・県内生産額 労働力投入係数'!Q107</f>
        <v>0</v>
      </c>
      <c r="I110" s="266">
        <f>'波及効果（総括表）'!$K109*'5-3 雇用表 統合中分類・県内生産額 労働力投入係数'!R107</f>
        <v>0</v>
      </c>
      <c r="J110" s="266">
        <f>'波及効果（総括表）'!$K109*'5-3 雇用表 統合中分類・県内生産額 労働力投入係数'!S107</f>
        <v>0</v>
      </c>
      <c r="K110" s="266">
        <f>'波及効果（総括表）'!$K109*'5-3 雇用表 統合中分類・県内生産額 労働力投入係数'!T107</f>
        <v>0</v>
      </c>
      <c r="L110" s="266">
        <f>'波及効果（総括表）'!$K109*'5-3 雇用表 統合中分類・県内生産額 労働力投入係数'!U107</f>
        <v>0</v>
      </c>
      <c r="M110" s="266">
        <f>'波及効果（総括表）'!$K109*'5-3 雇用表 統合中分類・県内生産額 労働力投入係数'!V107</f>
        <v>0</v>
      </c>
      <c r="N110" s="266">
        <f>'波及効果（総括表）'!$K109*'5-3 雇用表 統合中分類・県内生産額 労働力投入係数'!W107</f>
        <v>0</v>
      </c>
      <c r="O110" s="266">
        <f>'波及効果（総括表）'!$O109*'5-3 雇用表 統合中分類・県内生産額 労働力投入係数'!P107</f>
        <v>0</v>
      </c>
      <c r="P110" s="266">
        <f>'波及効果（総括表）'!$O109*'5-3 雇用表 統合中分類・県内生産額 労働力投入係数'!Q107</f>
        <v>0</v>
      </c>
      <c r="Q110" s="266">
        <f>'波及効果（総括表）'!$O109*'5-3 雇用表 統合中分類・県内生産額 労働力投入係数'!R107</f>
        <v>0</v>
      </c>
      <c r="R110" s="266">
        <f>'波及効果（総括表）'!$O109*'5-3 雇用表 統合中分類・県内生産額 労働力投入係数'!S107</f>
        <v>0</v>
      </c>
      <c r="S110" s="266">
        <f>'波及効果（総括表）'!$O109*'5-3 雇用表 統合中分類・県内生産額 労働力投入係数'!T107</f>
        <v>0</v>
      </c>
      <c r="T110" s="266">
        <f>'波及効果（総括表）'!$O109*'5-3 雇用表 統合中分類・県内生産額 労働力投入係数'!U107</f>
        <v>0</v>
      </c>
      <c r="U110" s="266">
        <f>'波及効果（総括表）'!$O109*'5-3 雇用表 統合中分類・県内生産額 労働力投入係数'!V107</f>
        <v>0</v>
      </c>
      <c r="V110" s="266">
        <f>'波及効果（総括表）'!$O109*'5-3 雇用表 統合中分類・県内生産額 労働力投入係数'!W107</f>
        <v>0</v>
      </c>
      <c r="W110" s="266">
        <f>'波及効果（総括表）'!$S109*'5-3 雇用表 統合中分類・県内生産額 労働力投入係数'!P107</f>
        <v>0</v>
      </c>
      <c r="X110" s="266">
        <f>'波及効果（総括表）'!$S109*'5-3 雇用表 統合中分類・県内生産額 労働力投入係数'!Q107</f>
        <v>0</v>
      </c>
      <c r="Y110" s="266">
        <f>'波及効果（総括表）'!$S109*'5-3 雇用表 統合中分類・県内生産額 労働力投入係数'!R107</f>
        <v>0</v>
      </c>
      <c r="Z110" s="266">
        <f>'波及効果（総括表）'!$S109*'5-3 雇用表 統合中分類・県内生産額 労働力投入係数'!S107</f>
        <v>0</v>
      </c>
      <c r="AA110" s="266">
        <f>'波及効果（総括表）'!$S109*'5-3 雇用表 統合中分類・県内生産額 労働力投入係数'!T107</f>
        <v>0</v>
      </c>
      <c r="AB110" s="266">
        <f>'波及効果（総括表）'!$S109*'5-3 雇用表 統合中分類・県内生産額 労働力投入係数'!U107</f>
        <v>0</v>
      </c>
      <c r="AC110" s="266">
        <f>'波及効果（総括表）'!$S109*'5-3 雇用表 統合中分類・県内生産額 労働力投入係数'!V107</f>
        <v>0</v>
      </c>
      <c r="AD110" s="266">
        <f>'波及効果（総括表）'!$S109*'5-3 雇用表 統合中分類・県内生産額 労働力投入係数'!W107</f>
        <v>0</v>
      </c>
      <c r="AE110" s="266">
        <f>'波及効果（総括表）'!$AA109*'5-3 雇用表 統合中分類・県内生産額 労働力投入係数'!P107</f>
        <v>0</v>
      </c>
      <c r="AF110" s="266">
        <f>'波及効果（総括表）'!$AA109*'5-3 雇用表 統合中分類・県内生産額 労働力投入係数'!Q107</f>
        <v>0</v>
      </c>
      <c r="AG110" s="266">
        <f>'波及効果（総括表）'!$AA109*'5-3 雇用表 統合中分類・県内生産額 労働力投入係数'!R107</f>
        <v>0</v>
      </c>
      <c r="AH110" s="266">
        <f>'波及効果（総括表）'!$AA109*'5-3 雇用表 統合中分類・県内生産額 労働力投入係数'!S107</f>
        <v>0</v>
      </c>
      <c r="AI110" s="266">
        <f>'波及効果（総括表）'!$AA109*'5-3 雇用表 統合中分類・県内生産額 労働力投入係数'!T107</f>
        <v>0</v>
      </c>
      <c r="AJ110" s="266">
        <f>'波及効果（総括表）'!$AA109*'5-3 雇用表 統合中分類・県内生産額 労働力投入係数'!U107</f>
        <v>0</v>
      </c>
      <c r="AK110" s="266">
        <f>'波及効果（総括表）'!$AA109*'5-3 雇用表 統合中分類・県内生産額 労働力投入係数'!V107</f>
        <v>0</v>
      </c>
      <c r="AL110" s="266">
        <f>'波及効果（総括表）'!$AA109*'5-3 雇用表 統合中分類・県内生産額 労働力投入係数'!W107</f>
        <v>0</v>
      </c>
      <c r="AM110" s="266">
        <f>'波及効果（総括表）'!$AE109*'5-3 雇用表 統合中分類・県内生産額 労働力投入係数'!P107</f>
        <v>0</v>
      </c>
      <c r="AN110" s="266">
        <f>'波及効果（総括表）'!$AE109*'5-3 雇用表 統合中分類・県内生産額 労働力投入係数'!Q107</f>
        <v>0</v>
      </c>
      <c r="AO110" s="266">
        <f>'波及効果（総括表）'!$AE109*'5-3 雇用表 統合中分類・県内生産額 労働力投入係数'!R107</f>
        <v>0</v>
      </c>
      <c r="AP110" s="266">
        <f>'波及効果（総括表）'!$AE109*'5-3 雇用表 統合中分類・県内生産額 労働力投入係数'!S107</f>
        <v>0</v>
      </c>
      <c r="AQ110" s="266">
        <f>'波及効果（総括表）'!$AE109*'5-3 雇用表 統合中分類・県内生産額 労働力投入係数'!T107</f>
        <v>0</v>
      </c>
      <c r="AR110" s="266">
        <f>'波及効果（総括表）'!$AE109*'5-3 雇用表 統合中分類・県内生産額 労働力投入係数'!U107</f>
        <v>0</v>
      </c>
      <c r="AS110" s="266">
        <f>'波及効果（総括表）'!$AE109*'5-3 雇用表 統合中分類・県内生産額 労働力投入係数'!V107</f>
        <v>0</v>
      </c>
      <c r="AT110" s="266">
        <f>'波及効果（総括表）'!$AE109*'5-3 雇用表 統合中分類・県内生産額 労働力投入係数'!W107</f>
        <v>0</v>
      </c>
    </row>
    <row r="111" spans="1:46" s="81" customFormat="1">
      <c r="A111" s="412" t="s">
        <v>464</v>
      </c>
      <c r="B111" s="137" t="s">
        <v>185</v>
      </c>
      <c r="C111" s="412" t="s">
        <v>469</v>
      </c>
      <c r="D111" s="137" t="s">
        <v>188</v>
      </c>
      <c r="E111" s="418" t="s">
        <v>373</v>
      </c>
      <c r="F111" s="102" t="s">
        <v>408</v>
      </c>
      <c r="G111" s="266">
        <f>'波及効果（総括表）'!$K110*'5-3 雇用表 統合中分類・県内生産額 労働力投入係数'!P108</f>
        <v>0</v>
      </c>
      <c r="H111" s="266">
        <f>'波及効果（総括表）'!$K110*'5-3 雇用表 統合中分類・県内生産額 労働力投入係数'!Q108</f>
        <v>0</v>
      </c>
      <c r="I111" s="266">
        <f>'波及効果（総括表）'!$K110*'5-3 雇用表 統合中分類・県内生産額 労働力投入係数'!R108</f>
        <v>0</v>
      </c>
      <c r="J111" s="266">
        <f>'波及効果（総括表）'!$K110*'5-3 雇用表 統合中分類・県内生産額 労働力投入係数'!S108</f>
        <v>0</v>
      </c>
      <c r="K111" s="266">
        <f>'波及効果（総括表）'!$K110*'5-3 雇用表 統合中分類・県内生産額 労働力投入係数'!T108</f>
        <v>0</v>
      </c>
      <c r="L111" s="266">
        <f>'波及効果（総括表）'!$K110*'5-3 雇用表 統合中分類・県内生産額 労働力投入係数'!U108</f>
        <v>0</v>
      </c>
      <c r="M111" s="266">
        <f>'波及効果（総括表）'!$K110*'5-3 雇用表 統合中分類・県内生産額 労働力投入係数'!V108</f>
        <v>0</v>
      </c>
      <c r="N111" s="266">
        <f>'波及効果（総括表）'!$K110*'5-3 雇用表 統合中分類・県内生産額 労働力投入係数'!W108</f>
        <v>0</v>
      </c>
      <c r="O111" s="266">
        <f>'波及効果（総括表）'!$O110*'5-3 雇用表 統合中分類・県内生産額 労働力投入係数'!P108</f>
        <v>0</v>
      </c>
      <c r="P111" s="266">
        <f>'波及効果（総括表）'!$O110*'5-3 雇用表 統合中分類・県内生産額 労働力投入係数'!Q108</f>
        <v>0</v>
      </c>
      <c r="Q111" s="266">
        <f>'波及効果（総括表）'!$O110*'5-3 雇用表 統合中分類・県内生産額 労働力投入係数'!R108</f>
        <v>0</v>
      </c>
      <c r="R111" s="266">
        <f>'波及効果（総括表）'!$O110*'5-3 雇用表 統合中分類・県内生産額 労働力投入係数'!S108</f>
        <v>0</v>
      </c>
      <c r="S111" s="266">
        <f>'波及効果（総括表）'!$O110*'5-3 雇用表 統合中分類・県内生産額 労働力投入係数'!T108</f>
        <v>0</v>
      </c>
      <c r="T111" s="266">
        <f>'波及効果（総括表）'!$O110*'5-3 雇用表 統合中分類・県内生産額 労働力投入係数'!U108</f>
        <v>0</v>
      </c>
      <c r="U111" s="266">
        <f>'波及効果（総括表）'!$O110*'5-3 雇用表 統合中分類・県内生産額 労働力投入係数'!V108</f>
        <v>0</v>
      </c>
      <c r="V111" s="266">
        <f>'波及効果（総括表）'!$O110*'5-3 雇用表 統合中分類・県内生産額 労働力投入係数'!W108</f>
        <v>0</v>
      </c>
      <c r="W111" s="266">
        <f>'波及効果（総括表）'!$S110*'5-3 雇用表 統合中分類・県内生産額 労働力投入係数'!P108</f>
        <v>0</v>
      </c>
      <c r="X111" s="266">
        <f>'波及効果（総括表）'!$S110*'5-3 雇用表 統合中分類・県内生産額 労働力投入係数'!Q108</f>
        <v>0</v>
      </c>
      <c r="Y111" s="266">
        <f>'波及効果（総括表）'!$S110*'5-3 雇用表 統合中分類・県内生産額 労働力投入係数'!R108</f>
        <v>0</v>
      </c>
      <c r="Z111" s="266">
        <f>'波及効果（総括表）'!$S110*'5-3 雇用表 統合中分類・県内生産額 労働力投入係数'!S108</f>
        <v>0</v>
      </c>
      <c r="AA111" s="266">
        <f>'波及効果（総括表）'!$S110*'5-3 雇用表 統合中分類・県内生産額 労働力投入係数'!T108</f>
        <v>0</v>
      </c>
      <c r="AB111" s="266">
        <f>'波及効果（総括表）'!$S110*'5-3 雇用表 統合中分類・県内生産額 労働力投入係数'!U108</f>
        <v>0</v>
      </c>
      <c r="AC111" s="266">
        <f>'波及効果（総括表）'!$S110*'5-3 雇用表 統合中分類・県内生産額 労働力投入係数'!V108</f>
        <v>0</v>
      </c>
      <c r="AD111" s="266">
        <f>'波及効果（総括表）'!$S110*'5-3 雇用表 統合中分類・県内生産額 労働力投入係数'!W108</f>
        <v>0</v>
      </c>
      <c r="AE111" s="266">
        <f>'波及効果（総括表）'!$AA110*'5-3 雇用表 統合中分類・県内生産額 労働力投入係数'!P108</f>
        <v>0</v>
      </c>
      <c r="AF111" s="266">
        <f>'波及効果（総括表）'!$AA110*'5-3 雇用表 統合中分類・県内生産額 労働力投入係数'!Q108</f>
        <v>0</v>
      </c>
      <c r="AG111" s="266">
        <f>'波及効果（総括表）'!$AA110*'5-3 雇用表 統合中分類・県内生産額 労働力投入係数'!R108</f>
        <v>0</v>
      </c>
      <c r="AH111" s="266">
        <f>'波及効果（総括表）'!$AA110*'5-3 雇用表 統合中分類・県内生産額 労働力投入係数'!S108</f>
        <v>0</v>
      </c>
      <c r="AI111" s="266">
        <f>'波及効果（総括表）'!$AA110*'5-3 雇用表 統合中分類・県内生産額 労働力投入係数'!T108</f>
        <v>0</v>
      </c>
      <c r="AJ111" s="266">
        <f>'波及効果（総括表）'!$AA110*'5-3 雇用表 統合中分類・県内生産額 労働力投入係数'!U108</f>
        <v>0</v>
      </c>
      <c r="AK111" s="266">
        <f>'波及効果（総括表）'!$AA110*'5-3 雇用表 統合中分類・県内生産額 労働力投入係数'!V108</f>
        <v>0</v>
      </c>
      <c r="AL111" s="266">
        <f>'波及効果（総括表）'!$AA110*'5-3 雇用表 統合中分類・県内生産額 労働力投入係数'!W108</f>
        <v>0</v>
      </c>
      <c r="AM111" s="266">
        <f>'波及効果（総括表）'!$AE110*'5-3 雇用表 統合中分類・県内生産額 労働力投入係数'!P108</f>
        <v>0</v>
      </c>
      <c r="AN111" s="266">
        <f>'波及効果（総括表）'!$AE110*'5-3 雇用表 統合中分類・県内生産額 労働力投入係数'!Q108</f>
        <v>0</v>
      </c>
      <c r="AO111" s="266">
        <f>'波及効果（総括表）'!$AE110*'5-3 雇用表 統合中分類・県内生産額 労働力投入係数'!R108</f>
        <v>0</v>
      </c>
      <c r="AP111" s="266">
        <f>'波及効果（総括表）'!$AE110*'5-3 雇用表 統合中分類・県内生産額 労働力投入係数'!S108</f>
        <v>0</v>
      </c>
      <c r="AQ111" s="266">
        <f>'波及効果（総括表）'!$AE110*'5-3 雇用表 統合中分類・県内生産額 労働力投入係数'!T108</f>
        <v>0</v>
      </c>
      <c r="AR111" s="266">
        <f>'波及効果（総括表）'!$AE110*'5-3 雇用表 統合中分類・県内生産額 労働力投入係数'!U108</f>
        <v>0</v>
      </c>
      <c r="AS111" s="266">
        <f>'波及効果（総括表）'!$AE110*'5-3 雇用表 統合中分類・県内生産額 労働力投入係数'!V108</f>
        <v>0</v>
      </c>
      <c r="AT111" s="266">
        <f>'波及効果（総括表）'!$AE110*'5-3 雇用表 統合中分類・県内生産額 労働力投入係数'!W108</f>
        <v>0</v>
      </c>
    </row>
    <row r="112" spans="1:46" s="81" customFormat="1">
      <c r="A112" s="412" t="s">
        <v>464</v>
      </c>
      <c r="B112" s="137" t="s">
        <v>185</v>
      </c>
      <c r="C112" s="412" t="s">
        <v>469</v>
      </c>
      <c r="D112" s="137" t="s">
        <v>188</v>
      </c>
      <c r="E112" s="418" t="s">
        <v>374</v>
      </c>
      <c r="F112" s="102" t="s">
        <v>83</v>
      </c>
      <c r="G112" s="266">
        <f>'波及効果（総括表）'!$K111*'5-3 雇用表 統合中分類・県内生産額 労働力投入係数'!P109</f>
        <v>0</v>
      </c>
      <c r="H112" s="266">
        <f>'波及効果（総括表）'!$K111*'5-3 雇用表 統合中分類・県内生産額 労働力投入係数'!Q109</f>
        <v>0</v>
      </c>
      <c r="I112" s="266">
        <f>'波及効果（総括表）'!$K111*'5-3 雇用表 統合中分類・県内生産額 労働力投入係数'!R109</f>
        <v>0</v>
      </c>
      <c r="J112" s="266">
        <f>'波及効果（総括表）'!$K111*'5-3 雇用表 統合中分類・県内生産額 労働力投入係数'!S109</f>
        <v>0</v>
      </c>
      <c r="K112" s="266">
        <f>'波及効果（総括表）'!$K111*'5-3 雇用表 統合中分類・県内生産額 労働力投入係数'!T109</f>
        <v>0</v>
      </c>
      <c r="L112" s="266">
        <f>'波及効果（総括表）'!$K111*'5-3 雇用表 統合中分類・県内生産額 労働力投入係数'!U109</f>
        <v>0</v>
      </c>
      <c r="M112" s="266">
        <f>'波及効果（総括表）'!$K111*'5-3 雇用表 統合中分類・県内生産額 労働力投入係数'!V109</f>
        <v>0</v>
      </c>
      <c r="N112" s="266">
        <f>'波及効果（総括表）'!$K111*'5-3 雇用表 統合中分類・県内生産額 労働力投入係数'!W109</f>
        <v>0</v>
      </c>
      <c r="O112" s="266">
        <f>'波及効果（総括表）'!$O111*'5-3 雇用表 統合中分類・県内生産額 労働力投入係数'!P109</f>
        <v>0</v>
      </c>
      <c r="P112" s="266">
        <f>'波及効果（総括表）'!$O111*'5-3 雇用表 統合中分類・県内生産額 労働力投入係数'!Q109</f>
        <v>0</v>
      </c>
      <c r="Q112" s="266">
        <f>'波及効果（総括表）'!$O111*'5-3 雇用表 統合中分類・県内生産額 労働力投入係数'!R109</f>
        <v>0</v>
      </c>
      <c r="R112" s="266">
        <f>'波及効果（総括表）'!$O111*'5-3 雇用表 統合中分類・県内生産額 労働力投入係数'!S109</f>
        <v>0</v>
      </c>
      <c r="S112" s="266">
        <f>'波及効果（総括表）'!$O111*'5-3 雇用表 統合中分類・県内生産額 労働力投入係数'!T109</f>
        <v>0</v>
      </c>
      <c r="T112" s="266">
        <f>'波及効果（総括表）'!$O111*'5-3 雇用表 統合中分類・県内生産額 労働力投入係数'!U109</f>
        <v>0</v>
      </c>
      <c r="U112" s="266">
        <f>'波及効果（総括表）'!$O111*'5-3 雇用表 統合中分類・県内生産額 労働力投入係数'!V109</f>
        <v>0</v>
      </c>
      <c r="V112" s="266">
        <f>'波及効果（総括表）'!$O111*'5-3 雇用表 統合中分類・県内生産額 労働力投入係数'!W109</f>
        <v>0</v>
      </c>
      <c r="W112" s="266">
        <f>'波及効果（総括表）'!$S111*'5-3 雇用表 統合中分類・県内生産額 労働力投入係数'!P109</f>
        <v>0</v>
      </c>
      <c r="X112" s="266">
        <f>'波及効果（総括表）'!$S111*'5-3 雇用表 統合中分類・県内生産額 労働力投入係数'!Q109</f>
        <v>0</v>
      </c>
      <c r="Y112" s="266">
        <f>'波及効果（総括表）'!$S111*'5-3 雇用表 統合中分類・県内生産額 労働力投入係数'!R109</f>
        <v>0</v>
      </c>
      <c r="Z112" s="266">
        <f>'波及効果（総括表）'!$S111*'5-3 雇用表 統合中分類・県内生産額 労働力投入係数'!S109</f>
        <v>0</v>
      </c>
      <c r="AA112" s="266">
        <f>'波及効果（総括表）'!$S111*'5-3 雇用表 統合中分類・県内生産額 労働力投入係数'!T109</f>
        <v>0</v>
      </c>
      <c r="AB112" s="266">
        <f>'波及効果（総括表）'!$S111*'5-3 雇用表 統合中分類・県内生産額 労働力投入係数'!U109</f>
        <v>0</v>
      </c>
      <c r="AC112" s="266">
        <f>'波及効果（総括表）'!$S111*'5-3 雇用表 統合中分類・県内生産額 労働力投入係数'!V109</f>
        <v>0</v>
      </c>
      <c r="AD112" s="266">
        <f>'波及効果（総括表）'!$S111*'5-3 雇用表 統合中分類・県内生産額 労働力投入係数'!W109</f>
        <v>0</v>
      </c>
      <c r="AE112" s="266">
        <f>'波及効果（総括表）'!$AA111*'5-3 雇用表 統合中分類・県内生産額 労働力投入係数'!P109</f>
        <v>0</v>
      </c>
      <c r="AF112" s="266">
        <f>'波及効果（総括表）'!$AA111*'5-3 雇用表 統合中分類・県内生産額 労働力投入係数'!Q109</f>
        <v>0</v>
      </c>
      <c r="AG112" s="266">
        <f>'波及効果（総括表）'!$AA111*'5-3 雇用表 統合中分類・県内生産額 労働力投入係数'!R109</f>
        <v>0</v>
      </c>
      <c r="AH112" s="266">
        <f>'波及効果（総括表）'!$AA111*'5-3 雇用表 統合中分類・県内生産額 労働力投入係数'!S109</f>
        <v>0</v>
      </c>
      <c r="AI112" s="266">
        <f>'波及効果（総括表）'!$AA111*'5-3 雇用表 統合中分類・県内生産額 労働力投入係数'!T109</f>
        <v>0</v>
      </c>
      <c r="AJ112" s="266">
        <f>'波及効果（総括表）'!$AA111*'5-3 雇用表 統合中分類・県内生産額 労働力投入係数'!U109</f>
        <v>0</v>
      </c>
      <c r="AK112" s="266">
        <f>'波及効果（総括表）'!$AA111*'5-3 雇用表 統合中分類・県内生産額 労働力投入係数'!V109</f>
        <v>0</v>
      </c>
      <c r="AL112" s="266">
        <f>'波及効果（総括表）'!$AA111*'5-3 雇用表 統合中分類・県内生産額 労働力投入係数'!W109</f>
        <v>0</v>
      </c>
      <c r="AM112" s="266">
        <f>'波及効果（総括表）'!$AE111*'5-3 雇用表 統合中分類・県内生産額 労働力投入係数'!P109</f>
        <v>0</v>
      </c>
      <c r="AN112" s="266">
        <f>'波及効果（総括表）'!$AE111*'5-3 雇用表 統合中分類・県内生産額 労働力投入係数'!Q109</f>
        <v>0</v>
      </c>
      <c r="AO112" s="266">
        <f>'波及効果（総括表）'!$AE111*'5-3 雇用表 統合中分類・県内生産額 労働力投入係数'!R109</f>
        <v>0</v>
      </c>
      <c r="AP112" s="266">
        <f>'波及効果（総括表）'!$AE111*'5-3 雇用表 統合中分類・県内生産額 労働力投入係数'!S109</f>
        <v>0</v>
      </c>
      <c r="AQ112" s="266">
        <f>'波及効果（総括表）'!$AE111*'5-3 雇用表 統合中分類・県内生産額 労働力投入係数'!T109</f>
        <v>0</v>
      </c>
      <c r="AR112" s="266">
        <f>'波及効果（総括表）'!$AE111*'5-3 雇用表 統合中分類・県内生産額 労働力投入係数'!U109</f>
        <v>0</v>
      </c>
      <c r="AS112" s="266">
        <f>'波及効果（総括表）'!$AE111*'5-3 雇用表 統合中分類・県内生産額 労働力投入係数'!V109</f>
        <v>0</v>
      </c>
      <c r="AT112" s="266">
        <f>'波及効果（総括表）'!$AE111*'5-3 雇用表 統合中分類・県内生産額 労働力投入係数'!W109</f>
        <v>0</v>
      </c>
    </row>
    <row r="113" spans="1:46" s="81" customFormat="1">
      <c r="A113" s="412" t="s">
        <v>464</v>
      </c>
      <c r="B113" s="137" t="s">
        <v>185</v>
      </c>
      <c r="C113" s="412" t="s">
        <v>469</v>
      </c>
      <c r="D113" s="137" t="s">
        <v>188</v>
      </c>
      <c r="E113" s="418" t="s">
        <v>375</v>
      </c>
      <c r="F113" s="102" t="s">
        <v>81</v>
      </c>
      <c r="G113" s="266">
        <f>'波及効果（総括表）'!$K112*'5-3 雇用表 統合中分類・県内生産額 労働力投入係数'!P110</f>
        <v>0</v>
      </c>
      <c r="H113" s="266">
        <f>'波及効果（総括表）'!$K112*'5-3 雇用表 統合中分類・県内生産額 労働力投入係数'!Q110</f>
        <v>0</v>
      </c>
      <c r="I113" s="266">
        <f>'波及効果（総括表）'!$K112*'5-3 雇用表 統合中分類・県内生産額 労働力投入係数'!R110</f>
        <v>0</v>
      </c>
      <c r="J113" s="266">
        <f>'波及効果（総括表）'!$K112*'5-3 雇用表 統合中分類・県内生産額 労働力投入係数'!S110</f>
        <v>0</v>
      </c>
      <c r="K113" s="266">
        <f>'波及効果（総括表）'!$K112*'5-3 雇用表 統合中分類・県内生産額 労働力投入係数'!T110</f>
        <v>0</v>
      </c>
      <c r="L113" s="266">
        <f>'波及効果（総括表）'!$K112*'5-3 雇用表 統合中分類・県内生産額 労働力投入係数'!U110</f>
        <v>0</v>
      </c>
      <c r="M113" s="266">
        <f>'波及効果（総括表）'!$K112*'5-3 雇用表 統合中分類・県内生産額 労働力投入係数'!V110</f>
        <v>0</v>
      </c>
      <c r="N113" s="266">
        <f>'波及効果（総括表）'!$K112*'5-3 雇用表 統合中分類・県内生産額 労働力投入係数'!W110</f>
        <v>0</v>
      </c>
      <c r="O113" s="266">
        <f>'波及効果（総括表）'!$O112*'5-3 雇用表 統合中分類・県内生産額 労働力投入係数'!P110</f>
        <v>0</v>
      </c>
      <c r="P113" s="266">
        <f>'波及効果（総括表）'!$O112*'5-3 雇用表 統合中分類・県内生産額 労働力投入係数'!Q110</f>
        <v>0</v>
      </c>
      <c r="Q113" s="266">
        <f>'波及効果（総括表）'!$O112*'5-3 雇用表 統合中分類・県内生産額 労働力投入係数'!R110</f>
        <v>0</v>
      </c>
      <c r="R113" s="266">
        <f>'波及効果（総括表）'!$O112*'5-3 雇用表 統合中分類・県内生産額 労働力投入係数'!S110</f>
        <v>0</v>
      </c>
      <c r="S113" s="266">
        <f>'波及効果（総括表）'!$O112*'5-3 雇用表 統合中分類・県内生産額 労働力投入係数'!T110</f>
        <v>0</v>
      </c>
      <c r="T113" s="266">
        <f>'波及効果（総括表）'!$O112*'5-3 雇用表 統合中分類・県内生産額 労働力投入係数'!U110</f>
        <v>0</v>
      </c>
      <c r="U113" s="266">
        <f>'波及効果（総括表）'!$O112*'5-3 雇用表 統合中分類・県内生産額 労働力投入係数'!V110</f>
        <v>0</v>
      </c>
      <c r="V113" s="266">
        <f>'波及効果（総括表）'!$O112*'5-3 雇用表 統合中分類・県内生産額 労働力投入係数'!W110</f>
        <v>0</v>
      </c>
      <c r="W113" s="266">
        <f>'波及効果（総括表）'!$S112*'5-3 雇用表 統合中分類・県内生産額 労働力投入係数'!P110</f>
        <v>0</v>
      </c>
      <c r="X113" s="266">
        <f>'波及効果（総括表）'!$S112*'5-3 雇用表 統合中分類・県内生産額 労働力投入係数'!Q110</f>
        <v>0</v>
      </c>
      <c r="Y113" s="266">
        <f>'波及効果（総括表）'!$S112*'5-3 雇用表 統合中分類・県内生産額 労働力投入係数'!R110</f>
        <v>0</v>
      </c>
      <c r="Z113" s="266">
        <f>'波及効果（総括表）'!$S112*'5-3 雇用表 統合中分類・県内生産額 労働力投入係数'!S110</f>
        <v>0</v>
      </c>
      <c r="AA113" s="266">
        <f>'波及効果（総括表）'!$S112*'5-3 雇用表 統合中分類・県内生産額 労働力投入係数'!T110</f>
        <v>0</v>
      </c>
      <c r="AB113" s="266">
        <f>'波及効果（総括表）'!$S112*'5-3 雇用表 統合中分類・県内生産額 労働力投入係数'!U110</f>
        <v>0</v>
      </c>
      <c r="AC113" s="266">
        <f>'波及効果（総括表）'!$S112*'5-3 雇用表 統合中分類・県内生産額 労働力投入係数'!V110</f>
        <v>0</v>
      </c>
      <c r="AD113" s="266">
        <f>'波及効果（総括表）'!$S112*'5-3 雇用表 統合中分類・県内生産額 労働力投入係数'!W110</f>
        <v>0</v>
      </c>
      <c r="AE113" s="266">
        <f>'波及効果（総括表）'!$AA112*'5-3 雇用表 統合中分類・県内生産額 労働力投入係数'!P110</f>
        <v>0</v>
      </c>
      <c r="AF113" s="266">
        <f>'波及効果（総括表）'!$AA112*'5-3 雇用表 統合中分類・県内生産額 労働力投入係数'!Q110</f>
        <v>0</v>
      </c>
      <c r="AG113" s="266">
        <f>'波及効果（総括表）'!$AA112*'5-3 雇用表 統合中分類・県内生産額 労働力投入係数'!R110</f>
        <v>0</v>
      </c>
      <c r="AH113" s="266">
        <f>'波及効果（総括表）'!$AA112*'5-3 雇用表 統合中分類・県内生産額 労働力投入係数'!S110</f>
        <v>0</v>
      </c>
      <c r="AI113" s="266">
        <f>'波及効果（総括表）'!$AA112*'5-3 雇用表 統合中分類・県内生産額 労働力投入係数'!T110</f>
        <v>0</v>
      </c>
      <c r="AJ113" s="266">
        <f>'波及効果（総括表）'!$AA112*'5-3 雇用表 統合中分類・県内生産額 労働力投入係数'!U110</f>
        <v>0</v>
      </c>
      <c r="AK113" s="266">
        <f>'波及効果（総括表）'!$AA112*'5-3 雇用表 統合中分類・県内生産額 労働力投入係数'!V110</f>
        <v>0</v>
      </c>
      <c r="AL113" s="266">
        <f>'波及効果（総括表）'!$AA112*'5-3 雇用表 統合中分類・県内生産額 労働力投入係数'!W110</f>
        <v>0</v>
      </c>
      <c r="AM113" s="266">
        <f>'波及効果（総括表）'!$AE112*'5-3 雇用表 統合中分類・県内生産額 労働力投入係数'!P110</f>
        <v>0</v>
      </c>
      <c r="AN113" s="266">
        <f>'波及効果（総括表）'!$AE112*'5-3 雇用表 統合中分類・県内生産額 労働力投入係数'!Q110</f>
        <v>0</v>
      </c>
      <c r="AO113" s="266">
        <f>'波及効果（総括表）'!$AE112*'5-3 雇用表 統合中分類・県内生産額 労働力投入係数'!R110</f>
        <v>0</v>
      </c>
      <c r="AP113" s="266">
        <f>'波及効果（総括表）'!$AE112*'5-3 雇用表 統合中分類・県内生産額 労働力投入係数'!S110</f>
        <v>0</v>
      </c>
      <c r="AQ113" s="266">
        <f>'波及効果（総括表）'!$AE112*'5-3 雇用表 統合中分類・県内生産額 労働力投入係数'!T110</f>
        <v>0</v>
      </c>
      <c r="AR113" s="266">
        <f>'波及効果（総括表）'!$AE112*'5-3 雇用表 統合中分類・県内生産額 労働力投入係数'!U110</f>
        <v>0</v>
      </c>
      <c r="AS113" s="266">
        <f>'波及効果（総括表）'!$AE112*'5-3 雇用表 統合中分類・県内生産額 労働力投入係数'!V110</f>
        <v>0</v>
      </c>
      <c r="AT113" s="266">
        <f>'波及効果（総括表）'!$AE112*'5-3 雇用表 統合中分類・県内生産額 労働力投入係数'!W110</f>
        <v>0</v>
      </c>
    </row>
    <row r="114" spans="1:46" s="81" customFormat="1">
      <c r="A114" s="414" t="s">
        <v>464</v>
      </c>
      <c r="B114" s="373" t="s">
        <v>185</v>
      </c>
      <c r="C114" s="414" t="s">
        <v>469</v>
      </c>
      <c r="D114" s="373" t="s">
        <v>188</v>
      </c>
      <c r="E114" s="417" t="s">
        <v>376</v>
      </c>
      <c r="F114" s="374" t="s">
        <v>84</v>
      </c>
      <c r="G114" s="267">
        <f>'波及効果（総括表）'!$K113*'5-3 雇用表 統合中分類・県内生産額 労働力投入係数'!P111</f>
        <v>0</v>
      </c>
      <c r="H114" s="267">
        <f>'波及効果（総括表）'!$K113*'5-3 雇用表 統合中分類・県内生産額 労働力投入係数'!Q111</f>
        <v>0</v>
      </c>
      <c r="I114" s="267">
        <f>'波及効果（総括表）'!$K113*'5-3 雇用表 統合中分類・県内生産額 労働力投入係数'!R111</f>
        <v>0</v>
      </c>
      <c r="J114" s="267">
        <f>'波及効果（総括表）'!$K113*'5-3 雇用表 統合中分類・県内生産額 労働力投入係数'!S111</f>
        <v>0</v>
      </c>
      <c r="K114" s="267">
        <f>'波及効果（総括表）'!$K113*'5-3 雇用表 統合中分類・県内生産額 労働力投入係数'!T111</f>
        <v>0</v>
      </c>
      <c r="L114" s="267">
        <f>'波及効果（総括表）'!$K113*'5-3 雇用表 統合中分類・県内生産額 労働力投入係数'!U111</f>
        <v>0</v>
      </c>
      <c r="M114" s="267">
        <f>'波及効果（総括表）'!$K113*'5-3 雇用表 統合中分類・県内生産額 労働力投入係数'!V111</f>
        <v>0</v>
      </c>
      <c r="N114" s="267">
        <f>'波及効果（総括表）'!$K113*'5-3 雇用表 統合中分類・県内生産額 労働力投入係数'!W111</f>
        <v>0</v>
      </c>
      <c r="O114" s="267">
        <f>'波及効果（総括表）'!$O113*'5-3 雇用表 統合中分類・県内生産額 労働力投入係数'!P111</f>
        <v>0</v>
      </c>
      <c r="P114" s="267">
        <f>'波及効果（総括表）'!$O113*'5-3 雇用表 統合中分類・県内生産額 労働力投入係数'!Q111</f>
        <v>0</v>
      </c>
      <c r="Q114" s="267">
        <f>'波及効果（総括表）'!$O113*'5-3 雇用表 統合中分類・県内生産額 労働力投入係数'!R111</f>
        <v>0</v>
      </c>
      <c r="R114" s="267">
        <f>'波及効果（総括表）'!$O113*'5-3 雇用表 統合中分類・県内生産額 労働力投入係数'!S111</f>
        <v>0</v>
      </c>
      <c r="S114" s="267">
        <f>'波及効果（総括表）'!$O113*'5-3 雇用表 統合中分類・県内生産額 労働力投入係数'!T111</f>
        <v>0</v>
      </c>
      <c r="T114" s="267">
        <f>'波及効果（総括表）'!$O113*'5-3 雇用表 統合中分類・県内生産額 労働力投入係数'!U111</f>
        <v>0</v>
      </c>
      <c r="U114" s="267">
        <f>'波及効果（総括表）'!$O113*'5-3 雇用表 統合中分類・県内生産額 労働力投入係数'!V111</f>
        <v>0</v>
      </c>
      <c r="V114" s="267">
        <f>'波及効果（総括表）'!$O113*'5-3 雇用表 統合中分類・県内生産額 労働力投入係数'!W111</f>
        <v>0</v>
      </c>
      <c r="W114" s="267">
        <f>'波及効果（総括表）'!$S113*'5-3 雇用表 統合中分類・県内生産額 労働力投入係数'!P111</f>
        <v>0</v>
      </c>
      <c r="X114" s="267">
        <f>'波及効果（総括表）'!$S113*'5-3 雇用表 統合中分類・県内生産額 労働力投入係数'!Q111</f>
        <v>0</v>
      </c>
      <c r="Y114" s="267">
        <f>'波及効果（総括表）'!$S113*'5-3 雇用表 統合中分類・県内生産額 労働力投入係数'!R111</f>
        <v>0</v>
      </c>
      <c r="Z114" s="267">
        <f>'波及効果（総括表）'!$S113*'5-3 雇用表 統合中分類・県内生産額 労働力投入係数'!S111</f>
        <v>0</v>
      </c>
      <c r="AA114" s="267">
        <f>'波及効果（総括表）'!$S113*'5-3 雇用表 統合中分類・県内生産額 労働力投入係数'!T111</f>
        <v>0</v>
      </c>
      <c r="AB114" s="267">
        <f>'波及効果（総括表）'!$S113*'5-3 雇用表 統合中分類・県内生産額 労働力投入係数'!U111</f>
        <v>0</v>
      </c>
      <c r="AC114" s="267">
        <f>'波及効果（総括表）'!$S113*'5-3 雇用表 統合中分類・県内生産額 労働力投入係数'!V111</f>
        <v>0</v>
      </c>
      <c r="AD114" s="267">
        <f>'波及効果（総括表）'!$S113*'5-3 雇用表 統合中分類・県内生産額 労働力投入係数'!W111</f>
        <v>0</v>
      </c>
      <c r="AE114" s="267">
        <f>'波及効果（総括表）'!$AA113*'5-3 雇用表 統合中分類・県内生産額 労働力投入係数'!P111</f>
        <v>0</v>
      </c>
      <c r="AF114" s="267">
        <f>'波及効果（総括表）'!$AA113*'5-3 雇用表 統合中分類・県内生産額 労働力投入係数'!Q111</f>
        <v>0</v>
      </c>
      <c r="AG114" s="267">
        <f>'波及効果（総括表）'!$AA113*'5-3 雇用表 統合中分類・県内生産額 労働力投入係数'!R111</f>
        <v>0</v>
      </c>
      <c r="AH114" s="267">
        <f>'波及効果（総括表）'!$AA113*'5-3 雇用表 統合中分類・県内生産額 労働力投入係数'!S111</f>
        <v>0</v>
      </c>
      <c r="AI114" s="267">
        <f>'波及効果（総括表）'!$AA113*'5-3 雇用表 統合中分類・県内生産額 労働力投入係数'!T111</f>
        <v>0</v>
      </c>
      <c r="AJ114" s="267">
        <f>'波及効果（総括表）'!$AA113*'5-3 雇用表 統合中分類・県内生産額 労働力投入係数'!U111</f>
        <v>0</v>
      </c>
      <c r="AK114" s="267">
        <f>'波及効果（総括表）'!$AA113*'5-3 雇用表 統合中分類・県内生産額 労働力投入係数'!V111</f>
        <v>0</v>
      </c>
      <c r="AL114" s="267">
        <f>'波及効果（総括表）'!$AA113*'5-3 雇用表 統合中分類・県内生産額 労働力投入係数'!W111</f>
        <v>0</v>
      </c>
      <c r="AM114" s="267">
        <f>'波及効果（総括表）'!$AE113*'5-3 雇用表 統合中分類・県内生産額 労働力投入係数'!P111</f>
        <v>0</v>
      </c>
      <c r="AN114" s="267">
        <f>'波及効果（総括表）'!$AE113*'5-3 雇用表 統合中分類・県内生産額 労働力投入係数'!Q111</f>
        <v>0</v>
      </c>
      <c r="AO114" s="267">
        <f>'波及効果（総括表）'!$AE113*'5-3 雇用表 統合中分類・県内生産額 労働力投入係数'!R111</f>
        <v>0</v>
      </c>
      <c r="AP114" s="267">
        <f>'波及効果（総括表）'!$AE113*'5-3 雇用表 統合中分類・県内生産額 労働力投入係数'!S111</f>
        <v>0</v>
      </c>
      <c r="AQ114" s="267">
        <f>'波及効果（総括表）'!$AE113*'5-3 雇用表 統合中分類・県内生産額 労働力投入係数'!T111</f>
        <v>0</v>
      </c>
      <c r="AR114" s="267">
        <f>'波及効果（総括表）'!$AE113*'5-3 雇用表 統合中分類・県内生産額 労働力投入係数'!U111</f>
        <v>0</v>
      </c>
      <c r="AS114" s="267">
        <f>'波及効果（総括表）'!$AE113*'5-3 雇用表 統合中分類・県内生産額 労働力投入係数'!V111</f>
        <v>0</v>
      </c>
      <c r="AT114" s="267">
        <f>'波及効果（総括表）'!$AE113*'5-3 雇用表 統合中分類・県内生産額 労働力投入係数'!W111</f>
        <v>0</v>
      </c>
    </row>
    <row r="115" spans="1:46" s="81" customFormat="1">
      <c r="A115" s="412" t="s">
        <v>428</v>
      </c>
      <c r="B115" s="137" t="s">
        <v>167</v>
      </c>
      <c r="C115" s="416" t="s">
        <v>470</v>
      </c>
      <c r="D115" s="137" t="s">
        <v>85</v>
      </c>
      <c r="E115" s="419" t="s">
        <v>377</v>
      </c>
      <c r="F115" s="102" t="s">
        <v>85</v>
      </c>
      <c r="G115" s="266">
        <f>'波及効果（総括表）'!$K114*'5-3 雇用表 統合中分類・県内生産額 労働力投入係数'!P112</f>
        <v>0</v>
      </c>
      <c r="H115" s="266">
        <f>'波及効果（総括表）'!$K114*'5-3 雇用表 統合中分類・県内生産額 労働力投入係数'!Q112</f>
        <v>0</v>
      </c>
      <c r="I115" s="266">
        <f>'波及効果（総括表）'!$K114*'5-3 雇用表 統合中分類・県内生産額 労働力投入係数'!R112</f>
        <v>0</v>
      </c>
      <c r="J115" s="266">
        <f>'波及効果（総括表）'!$K114*'5-3 雇用表 統合中分類・県内生産額 労働力投入係数'!S112</f>
        <v>0</v>
      </c>
      <c r="K115" s="266">
        <f>'波及効果（総括表）'!$K114*'5-3 雇用表 統合中分類・県内生産額 労働力投入係数'!T112</f>
        <v>0</v>
      </c>
      <c r="L115" s="266">
        <f>'波及効果（総括表）'!$K114*'5-3 雇用表 統合中分類・県内生産額 労働力投入係数'!U112</f>
        <v>0</v>
      </c>
      <c r="M115" s="266">
        <f>'波及効果（総括表）'!$K114*'5-3 雇用表 統合中分類・県内生産額 労働力投入係数'!V112</f>
        <v>0</v>
      </c>
      <c r="N115" s="266">
        <f>'波及効果（総括表）'!$K114*'5-3 雇用表 統合中分類・県内生産額 労働力投入係数'!W112</f>
        <v>0</v>
      </c>
      <c r="O115" s="266">
        <f>'波及効果（総括表）'!$O114*'5-3 雇用表 統合中分類・県内生産額 労働力投入係数'!P112</f>
        <v>0</v>
      </c>
      <c r="P115" s="266">
        <f>'波及効果（総括表）'!$O114*'5-3 雇用表 統合中分類・県内生産額 労働力投入係数'!Q112</f>
        <v>0</v>
      </c>
      <c r="Q115" s="266">
        <f>'波及効果（総括表）'!$O114*'5-3 雇用表 統合中分類・県内生産額 労働力投入係数'!R112</f>
        <v>0</v>
      </c>
      <c r="R115" s="266">
        <f>'波及効果（総括表）'!$O114*'5-3 雇用表 統合中分類・県内生産額 労働力投入係数'!S112</f>
        <v>0</v>
      </c>
      <c r="S115" s="266">
        <f>'波及効果（総括表）'!$O114*'5-3 雇用表 統合中分類・県内生産額 労働力投入係数'!T112</f>
        <v>0</v>
      </c>
      <c r="T115" s="266">
        <f>'波及効果（総括表）'!$O114*'5-3 雇用表 統合中分類・県内生産額 労働力投入係数'!U112</f>
        <v>0</v>
      </c>
      <c r="U115" s="266">
        <f>'波及効果（総括表）'!$O114*'5-3 雇用表 統合中分類・県内生産額 労働力投入係数'!V112</f>
        <v>0</v>
      </c>
      <c r="V115" s="266">
        <f>'波及効果（総括表）'!$O114*'5-3 雇用表 統合中分類・県内生産額 労働力投入係数'!W112</f>
        <v>0</v>
      </c>
      <c r="W115" s="266">
        <f>'波及効果（総括表）'!$S114*'5-3 雇用表 統合中分類・県内生産額 労働力投入係数'!P112</f>
        <v>0</v>
      </c>
      <c r="X115" s="266">
        <f>'波及効果（総括表）'!$S114*'5-3 雇用表 統合中分類・県内生産額 労働力投入係数'!Q112</f>
        <v>0</v>
      </c>
      <c r="Y115" s="266">
        <f>'波及効果（総括表）'!$S114*'5-3 雇用表 統合中分類・県内生産額 労働力投入係数'!R112</f>
        <v>0</v>
      </c>
      <c r="Z115" s="266">
        <f>'波及効果（総括表）'!$S114*'5-3 雇用表 統合中分類・県内生産額 労働力投入係数'!S112</f>
        <v>0</v>
      </c>
      <c r="AA115" s="266">
        <f>'波及効果（総括表）'!$S114*'5-3 雇用表 統合中分類・県内生産額 労働力投入係数'!T112</f>
        <v>0</v>
      </c>
      <c r="AB115" s="266">
        <f>'波及効果（総括表）'!$S114*'5-3 雇用表 統合中分類・県内生産額 労働力投入係数'!U112</f>
        <v>0</v>
      </c>
      <c r="AC115" s="266">
        <f>'波及効果（総括表）'!$S114*'5-3 雇用表 統合中分類・県内生産額 労働力投入係数'!V112</f>
        <v>0</v>
      </c>
      <c r="AD115" s="266">
        <f>'波及効果（総括表）'!$S114*'5-3 雇用表 統合中分類・県内生産額 労働力投入係数'!W112</f>
        <v>0</v>
      </c>
      <c r="AE115" s="266">
        <f>'波及効果（総括表）'!$AA114*'5-3 雇用表 統合中分類・県内生産額 労働力投入係数'!P112</f>
        <v>0</v>
      </c>
      <c r="AF115" s="266">
        <f>'波及効果（総括表）'!$AA114*'5-3 雇用表 統合中分類・県内生産額 労働力投入係数'!Q112</f>
        <v>0</v>
      </c>
      <c r="AG115" s="266">
        <f>'波及効果（総括表）'!$AA114*'5-3 雇用表 統合中分類・県内生産額 労働力投入係数'!R112</f>
        <v>0</v>
      </c>
      <c r="AH115" s="266">
        <f>'波及効果（総括表）'!$AA114*'5-3 雇用表 統合中分類・県内生産額 労働力投入係数'!S112</f>
        <v>0</v>
      </c>
      <c r="AI115" s="266">
        <f>'波及効果（総括表）'!$AA114*'5-3 雇用表 統合中分類・県内生産額 労働力投入係数'!T112</f>
        <v>0</v>
      </c>
      <c r="AJ115" s="266">
        <f>'波及効果（総括表）'!$AA114*'5-3 雇用表 統合中分類・県内生産額 労働力投入係数'!U112</f>
        <v>0</v>
      </c>
      <c r="AK115" s="266">
        <f>'波及効果（総括表）'!$AA114*'5-3 雇用表 統合中分類・県内生産額 労働力投入係数'!V112</f>
        <v>0</v>
      </c>
      <c r="AL115" s="266">
        <f>'波及効果（総括表）'!$AA114*'5-3 雇用表 統合中分類・県内生産額 労働力投入係数'!W112</f>
        <v>0</v>
      </c>
      <c r="AM115" s="266">
        <f>'波及効果（総括表）'!$AE114*'5-3 雇用表 統合中分類・県内生産額 労働力投入係数'!P112</f>
        <v>0</v>
      </c>
      <c r="AN115" s="266">
        <f>'波及効果（総括表）'!$AE114*'5-3 雇用表 統合中分類・県内生産額 労働力投入係数'!Q112</f>
        <v>0</v>
      </c>
      <c r="AO115" s="266">
        <f>'波及効果（総括表）'!$AE114*'5-3 雇用表 統合中分類・県内生産額 労働力投入係数'!R112</f>
        <v>0</v>
      </c>
      <c r="AP115" s="266">
        <f>'波及効果（総括表）'!$AE114*'5-3 雇用表 統合中分類・県内生産額 労働力投入係数'!S112</f>
        <v>0</v>
      </c>
      <c r="AQ115" s="266">
        <f>'波及効果（総括表）'!$AE114*'5-3 雇用表 統合中分類・県内生産額 労働力投入係数'!T112</f>
        <v>0</v>
      </c>
      <c r="AR115" s="266">
        <f>'波及効果（総括表）'!$AE114*'5-3 雇用表 統合中分類・県内生産額 労働力投入係数'!U112</f>
        <v>0</v>
      </c>
      <c r="AS115" s="266">
        <f>'波及効果（総括表）'!$AE114*'5-3 雇用表 統合中分類・県内生産額 労働力投入係数'!V112</f>
        <v>0</v>
      </c>
      <c r="AT115" s="266">
        <f>'波及効果（総括表）'!$AE114*'5-3 雇用表 統合中分類・県内生産額 労働力投入係数'!W112</f>
        <v>0</v>
      </c>
    </row>
    <row r="116" spans="1:46" s="81" customFormat="1">
      <c r="A116" s="412" t="s">
        <v>471</v>
      </c>
      <c r="B116" s="137" t="s">
        <v>86</v>
      </c>
      <c r="C116" s="416" t="s">
        <v>472</v>
      </c>
      <c r="D116" s="137" t="s">
        <v>86</v>
      </c>
      <c r="E116" s="419" t="s">
        <v>378</v>
      </c>
      <c r="F116" s="102" t="s">
        <v>86</v>
      </c>
      <c r="G116" s="266">
        <f>'波及効果（総括表）'!$K115*'5-3 雇用表 統合中分類・県内生産額 労働力投入係数'!P113</f>
        <v>0</v>
      </c>
      <c r="H116" s="266">
        <f>'波及効果（総括表）'!$K115*'5-3 雇用表 統合中分類・県内生産額 労働力投入係数'!Q113</f>
        <v>0</v>
      </c>
      <c r="I116" s="266">
        <f>'波及効果（総括表）'!$K115*'5-3 雇用表 統合中分類・県内生産額 労働力投入係数'!R113</f>
        <v>0</v>
      </c>
      <c r="J116" s="266">
        <f>'波及効果（総括表）'!$K115*'5-3 雇用表 統合中分類・県内生産額 労働力投入係数'!S113</f>
        <v>0</v>
      </c>
      <c r="K116" s="266">
        <f>'波及効果（総括表）'!$K115*'5-3 雇用表 統合中分類・県内生産額 労働力投入係数'!T113</f>
        <v>0</v>
      </c>
      <c r="L116" s="266">
        <f>'波及効果（総括表）'!$K115*'5-3 雇用表 統合中分類・県内生産額 労働力投入係数'!U113</f>
        <v>0</v>
      </c>
      <c r="M116" s="266">
        <f>'波及効果（総括表）'!$K115*'5-3 雇用表 統合中分類・県内生産額 労働力投入係数'!V113</f>
        <v>0</v>
      </c>
      <c r="N116" s="266">
        <f>'波及効果（総括表）'!$K115*'5-3 雇用表 統合中分類・県内生産額 労働力投入係数'!W113</f>
        <v>0</v>
      </c>
      <c r="O116" s="266">
        <f>'波及効果（総括表）'!$O115*'5-3 雇用表 統合中分類・県内生産額 労働力投入係数'!P113</f>
        <v>0</v>
      </c>
      <c r="P116" s="266">
        <f>'波及効果（総括表）'!$O115*'5-3 雇用表 統合中分類・県内生産額 労働力投入係数'!Q113</f>
        <v>0</v>
      </c>
      <c r="Q116" s="266">
        <f>'波及効果（総括表）'!$O115*'5-3 雇用表 統合中分類・県内生産額 労働力投入係数'!R113</f>
        <v>0</v>
      </c>
      <c r="R116" s="266">
        <f>'波及効果（総括表）'!$O115*'5-3 雇用表 統合中分類・県内生産額 労働力投入係数'!S113</f>
        <v>0</v>
      </c>
      <c r="S116" s="266">
        <f>'波及効果（総括表）'!$O115*'5-3 雇用表 統合中分類・県内生産額 労働力投入係数'!T113</f>
        <v>0</v>
      </c>
      <c r="T116" s="266">
        <f>'波及効果（総括表）'!$O115*'5-3 雇用表 統合中分類・県内生産額 労働力投入係数'!U113</f>
        <v>0</v>
      </c>
      <c r="U116" s="266">
        <f>'波及効果（総括表）'!$O115*'5-3 雇用表 統合中分類・県内生産額 労働力投入係数'!V113</f>
        <v>0</v>
      </c>
      <c r="V116" s="266">
        <f>'波及効果（総括表）'!$O115*'5-3 雇用表 統合中分類・県内生産額 労働力投入係数'!W113</f>
        <v>0</v>
      </c>
      <c r="W116" s="266">
        <f>'波及効果（総括表）'!$S115*'5-3 雇用表 統合中分類・県内生産額 労働力投入係数'!P113</f>
        <v>0</v>
      </c>
      <c r="X116" s="266">
        <f>'波及効果（総括表）'!$S115*'5-3 雇用表 統合中分類・県内生産額 労働力投入係数'!Q113</f>
        <v>0</v>
      </c>
      <c r="Y116" s="266">
        <f>'波及効果（総括表）'!$S115*'5-3 雇用表 統合中分類・県内生産額 労働力投入係数'!R113</f>
        <v>0</v>
      </c>
      <c r="Z116" s="266">
        <f>'波及効果（総括表）'!$S115*'5-3 雇用表 統合中分類・県内生産額 労働力投入係数'!S113</f>
        <v>0</v>
      </c>
      <c r="AA116" s="266">
        <f>'波及効果（総括表）'!$S115*'5-3 雇用表 統合中分類・県内生産額 労働力投入係数'!T113</f>
        <v>0</v>
      </c>
      <c r="AB116" s="266">
        <f>'波及効果（総括表）'!$S115*'5-3 雇用表 統合中分類・県内生産額 労働力投入係数'!U113</f>
        <v>0</v>
      </c>
      <c r="AC116" s="266">
        <f>'波及効果（総括表）'!$S115*'5-3 雇用表 統合中分類・県内生産額 労働力投入係数'!V113</f>
        <v>0</v>
      </c>
      <c r="AD116" s="266">
        <f>'波及効果（総括表）'!$S115*'5-3 雇用表 統合中分類・県内生産額 労働力投入係数'!W113</f>
        <v>0</v>
      </c>
      <c r="AE116" s="266">
        <f>'波及効果（総括表）'!$AA115*'5-3 雇用表 統合中分類・県内生産額 労働力投入係数'!P113</f>
        <v>0</v>
      </c>
      <c r="AF116" s="266">
        <f>'波及効果（総括表）'!$AA115*'5-3 雇用表 統合中分類・県内生産額 労働力投入係数'!Q113</f>
        <v>0</v>
      </c>
      <c r="AG116" s="266">
        <f>'波及効果（総括表）'!$AA115*'5-3 雇用表 統合中分類・県内生産額 労働力投入係数'!R113</f>
        <v>0</v>
      </c>
      <c r="AH116" s="266">
        <f>'波及効果（総括表）'!$AA115*'5-3 雇用表 統合中分類・県内生産額 労働力投入係数'!S113</f>
        <v>0</v>
      </c>
      <c r="AI116" s="266">
        <f>'波及効果（総括表）'!$AA115*'5-3 雇用表 統合中分類・県内生産額 労働力投入係数'!T113</f>
        <v>0</v>
      </c>
      <c r="AJ116" s="266">
        <f>'波及効果（総括表）'!$AA115*'5-3 雇用表 統合中分類・県内生産額 労働力投入係数'!U113</f>
        <v>0</v>
      </c>
      <c r="AK116" s="266">
        <f>'波及効果（総括表）'!$AA115*'5-3 雇用表 統合中分類・県内生産額 労働力投入係数'!V113</f>
        <v>0</v>
      </c>
      <c r="AL116" s="266">
        <f>'波及効果（総括表）'!$AA115*'5-3 雇用表 統合中分類・県内生産額 労働力投入係数'!W113</f>
        <v>0</v>
      </c>
      <c r="AM116" s="266">
        <f>'波及効果（総括表）'!$AE115*'5-3 雇用表 統合中分類・県内生産額 労働力投入係数'!P113</f>
        <v>0</v>
      </c>
      <c r="AN116" s="266">
        <f>'波及効果（総括表）'!$AE115*'5-3 雇用表 統合中分類・県内生産額 労働力投入係数'!Q113</f>
        <v>0</v>
      </c>
      <c r="AO116" s="266">
        <f>'波及効果（総括表）'!$AE115*'5-3 雇用表 統合中分類・県内生産額 労働力投入係数'!R113</f>
        <v>0</v>
      </c>
      <c r="AP116" s="266">
        <f>'波及効果（総括表）'!$AE115*'5-3 雇用表 統合中分類・県内生産額 労働力投入係数'!S113</f>
        <v>0</v>
      </c>
      <c r="AQ116" s="266">
        <f>'波及効果（総括表）'!$AE115*'5-3 雇用表 統合中分類・県内生産額 労働力投入係数'!T113</f>
        <v>0</v>
      </c>
      <c r="AR116" s="266">
        <f>'波及効果（総括表）'!$AE115*'5-3 雇用表 統合中分類・県内生産額 労働力投入係数'!U113</f>
        <v>0</v>
      </c>
      <c r="AS116" s="266">
        <f>'波及効果（総括表）'!$AE115*'5-3 雇用表 統合中分類・県内生産額 労働力投入係数'!V113</f>
        <v>0</v>
      </c>
      <c r="AT116" s="266">
        <f>'波及効果（総括表）'!$AE115*'5-3 雇用表 統合中分類・県内生産額 労働力投入係数'!W113</f>
        <v>0</v>
      </c>
    </row>
    <row r="117" spans="1:46" s="81" customFormat="1">
      <c r="A117" s="498" t="s">
        <v>473</v>
      </c>
      <c r="B117" s="499" t="s">
        <v>111</v>
      </c>
      <c r="C117" s="498" t="s">
        <v>473</v>
      </c>
      <c r="D117" s="499" t="s">
        <v>129</v>
      </c>
      <c r="E117" s="498"/>
      <c r="F117" s="499" t="s">
        <v>87</v>
      </c>
      <c r="G117" s="268">
        <f t="shared" ref="G117:AT117" si="0">SUM(G10:G116)</f>
        <v>0</v>
      </c>
      <c r="H117" s="268">
        <f>SUM(H10:H116)</f>
        <v>0</v>
      </c>
      <c r="I117" s="268">
        <f t="shared" si="0"/>
        <v>0</v>
      </c>
      <c r="J117" s="268">
        <f t="shared" si="0"/>
        <v>0</v>
      </c>
      <c r="K117" s="268">
        <f t="shared" si="0"/>
        <v>0</v>
      </c>
      <c r="L117" s="268">
        <f t="shared" si="0"/>
        <v>0</v>
      </c>
      <c r="M117" s="268">
        <f t="shared" si="0"/>
        <v>0</v>
      </c>
      <c r="N117" s="268">
        <f t="shared" si="0"/>
        <v>0</v>
      </c>
      <c r="O117" s="268">
        <f t="shared" si="0"/>
        <v>0</v>
      </c>
      <c r="P117" s="268">
        <f t="shared" si="0"/>
        <v>0</v>
      </c>
      <c r="Q117" s="268">
        <f t="shared" si="0"/>
        <v>0</v>
      </c>
      <c r="R117" s="268">
        <f t="shared" si="0"/>
        <v>0</v>
      </c>
      <c r="S117" s="268">
        <f t="shared" si="0"/>
        <v>0</v>
      </c>
      <c r="T117" s="268">
        <f t="shared" si="0"/>
        <v>0</v>
      </c>
      <c r="U117" s="268">
        <f t="shared" si="0"/>
        <v>0</v>
      </c>
      <c r="V117" s="268">
        <f t="shared" si="0"/>
        <v>0</v>
      </c>
      <c r="W117" s="268">
        <f t="shared" si="0"/>
        <v>0</v>
      </c>
      <c r="X117" s="268">
        <f t="shared" si="0"/>
        <v>0</v>
      </c>
      <c r="Y117" s="268">
        <f t="shared" si="0"/>
        <v>0</v>
      </c>
      <c r="Z117" s="268">
        <f t="shared" si="0"/>
        <v>0</v>
      </c>
      <c r="AA117" s="268">
        <f t="shared" si="0"/>
        <v>0</v>
      </c>
      <c r="AB117" s="268">
        <f t="shared" si="0"/>
        <v>0</v>
      </c>
      <c r="AC117" s="268">
        <f t="shared" si="0"/>
        <v>0</v>
      </c>
      <c r="AD117" s="268">
        <f t="shared" si="0"/>
        <v>0</v>
      </c>
      <c r="AE117" s="268">
        <f t="shared" si="0"/>
        <v>0</v>
      </c>
      <c r="AF117" s="268">
        <f t="shared" si="0"/>
        <v>0</v>
      </c>
      <c r="AG117" s="268">
        <f t="shared" si="0"/>
        <v>0</v>
      </c>
      <c r="AH117" s="268">
        <f t="shared" si="0"/>
        <v>0</v>
      </c>
      <c r="AI117" s="268">
        <f t="shared" si="0"/>
        <v>0</v>
      </c>
      <c r="AJ117" s="268">
        <f t="shared" si="0"/>
        <v>0</v>
      </c>
      <c r="AK117" s="268">
        <f t="shared" si="0"/>
        <v>0</v>
      </c>
      <c r="AL117" s="268">
        <f t="shared" si="0"/>
        <v>0</v>
      </c>
      <c r="AM117" s="268">
        <f t="shared" si="0"/>
        <v>0</v>
      </c>
      <c r="AN117" s="268">
        <f t="shared" si="0"/>
        <v>0</v>
      </c>
      <c r="AO117" s="268">
        <f t="shared" si="0"/>
        <v>0</v>
      </c>
      <c r="AP117" s="268">
        <f t="shared" si="0"/>
        <v>0</v>
      </c>
      <c r="AQ117" s="268">
        <f t="shared" si="0"/>
        <v>0</v>
      </c>
      <c r="AR117" s="268">
        <f t="shared" si="0"/>
        <v>0</v>
      </c>
      <c r="AS117" s="268">
        <f t="shared" si="0"/>
        <v>0</v>
      </c>
      <c r="AT117" s="268">
        <f t="shared" si="0"/>
        <v>0</v>
      </c>
    </row>
    <row r="118" spans="1:46">
      <c r="G118" s="3" t="s">
        <v>232</v>
      </c>
      <c r="O118" s="3" t="s">
        <v>232</v>
      </c>
      <c r="W118" s="3" t="s">
        <v>232</v>
      </c>
      <c r="AE118" s="3" t="s">
        <v>232</v>
      </c>
      <c r="AM118" s="3" t="s">
        <v>232</v>
      </c>
    </row>
  </sheetData>
  <mergeCells count="8">
    <mergeCell ref="AE3:AL3"/>
    <mergeCell ref="AM3:AT3"/>
    <mergeCell ref="A5:B9"/>
    <mergeCell ref="C5:D9"/>
    <mergeCell ref="E5:F9"/>
    <mergeCell ref="G3:N3"/>
    <mergeCell ref="O3:V3"/>
    <mergeCell ref="W3:AD3"/>
  </mergeCells>
  <phoneticPr fontId="3"/>
  <pageMargins left="0.98425196850393704" right="0.98425196850393704" top="0.98425196850393704" bottom="0.98425196850393704" header="0.78740157480314965" footer="0.78740157480314965"/>
  <pageSetup paperSize="9" scale="45" fitToWidth="0" orientation="portrait" cellComments="asDisplayed" r:id="rId1"/>
  <headerFooter scaleWithDoc="0">
    <oddHeader>&amp;L&amp;A</oddHeader>
    <oddFooter>&amp;R&amp;F&amp;A</oddFooter>
  </headerFooter>
  <colBreaks count="4" manualBreakCount="4">
    <brk id="14" max="1048575" man="1"/>
    <brk id="22" max="1048575" man="1"/>
    <brk id="30" max="1048575" man="1"/>
    <brk id="3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view="pageBreakPreview" zoomScaleNormal="100" zoomScaleSheetLayoutView="100" workbookViewId="0"/>
  </sheetViews>
  <sheetFormatPr defaultColWidth="9.140625" defaultRowHeight="13.5"/>
  <cols>
    <col min="1" max="1" width="9.140625" style="41"/>
    <col min="2" max="2" width="27.28515625" style="41" bestFit="1" customWidth="1"/>
    <col min="3" max="3" width="11.85546875" style="41" bestFit="1" customWidth="1"/>
    <col min="4" max="4" width="60" style="41" customWidth="1"/>
    <col min="5" max="10" width="9.140625" style="41"/>
    <col min="11" max="11" width="16.42578125" style="41" customWidth="1"/>
    <col min="12" max="16384" width="9.140625" style="41"/>
  </cols>
  <sheetData>
    <row r="1" spans="1:3" customFormat="1" ht="17.25">
      <c r="A1" s="46" t="str">
        <f>与件データ!$A$1</f>
        <v>平成２７年（２０１５年）岐阜県産業連関表による経済波及効果分析システム（Ripple2022）</v>
      </c>
    </row>
    <row r="2" spans="1:3" customFormat="1" ht="17.25">
      <c r="A2" s="46" t="s">
        <v>203</v>
      </c>
    </row>
    <row r="3" spans="1:3" ht="13.5" customHeight="1">
      <c r="A3" s="164" t="s">
        <v>226</v>
      </c>
      <c r="B3" s="164" t="s">
        <v>198</v>
      </c>
      <c r="C3" s="164" t="s">
        <v>227</v>
      </c>
    </row>
    <row r="4" spans="1:3">
      <c r="A4" s="113">
        <v>2</v>
      </c>
      <c r="B4" s="113" t="s">
        <v>636</v>
      </c>
      <c r="C4" s="113">
        <v>2015</v>
      </c>
    </row>
    <row r="5" spans="1:3">
      <c r="A5" s="113">
        <v>3</v>
      </c>
      <c r="B5" s="113" t="s">
        <v>637</v>
      </c>
      <c r="C5" s="113">
        <v>2016</v>
      </c>
    </row>
    <row r="6" spans="1:3">
      <c r="A6" s="113">
        <v>4</v>
      </c>
      <c r="B6" s="113" t="s">
        <v>638</v>
      </c>
      <c r="C6" s="113">
        <v>2017</v>
      </c>
    </row>
    <row r="7" spans="1:3">
      <c r="A7" s="113">
        <v>5</v>
      </c>
      <c r="B7" s="113" t="s">
        <v>639</v>
      </c>
      <c r="C7" s="113">
        <v>2018</v>
      </c>
    </row>
    <row r="8" spans="1:3">
      <c r="A8" s="113">
        <v>6</v>
      </c>
      <c r="B8" s="113" t="s">
        <v>811</v>
      </c>
      <c r="C8" s="113">
        <v>2019</v>
      </c>
    </row>
    <row r="9" spans="1:3">
      <c r="A9" s="113">
        <v>7</v>
      </c>
      <c r="B9" s="113" t="s">
        <v>813</v>
      </c>
      <c r="C9" s="113">
        <v>2020</v>
      </c>
    </row>
    <row r="10" spans="1:3">
      <c r="A10" s="113">
        <v>8</v>
      </c>
      <c r="B10" s="113" t="s">
        <v>818</v>
      </c>
      <c r="C10" s="113">
        <v>2021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  <headerFooter scaleWithDoc="0">
    <oddHeader>&amp;L&amp;A</oddHeader>
    <oddFooter>&amp;R&amp;F&amp;A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E111"/>
  <sheetViews>
    <sheetView view="pageBreakPreview" zoomScaleNormal="100" zoomScaleSheetLayoutView="100" workbookViewId="0">
      <pane xSplit="2" ySplit="4" topLeftCell="C5" activePane="bottomRight" state="frozen"/>
      <selection activeCell="R48" sqref="R48"/>
      <selection pane="topRight" activeCell="R48" sqref="R48"/>
      <selection pane="bottomLeft" activeCell="R48" sqref="R48"/>
      <selection pane="bottomRight"/>
    </sheetView>
  </sheetViews>
  <sheetFormatPr defaultColWidth="9.140625" defaultRowHeight="12.75"/>
  <cols>
    <col min="1" max="1" width="9.140625" style="45"/>
    <col min="2" max="2" width="35.7109375" style="2" customWidth="1"/>
    <col min="3" max="109" width="12.7109375" style="1" customWidth="1"/>
    <col min="110" max="16384" width="9.140625" style="1"/>
  </cols>
  <sheetData>
    <row r="1" spans="1:109" ht="17.25">
      <c r="C1" s="46" t="str">
        <f>与件データ!$A$1</f>
        <v>平成２７年（２０１５年）岐阜県産業連関表による経済波及効果分析システム（Ripple2022）</v>
      </c>
    </row>
    <row r="2" spans="1:109" ht="17.25">
      <c r="C2" s="46" t="s">
        <v>669</v>
      </c>
    </row>
    <row r="3" spans="1:109" s="45" customFormat="1" ht="13.5">
      <c r="A3" s="376"/>
      <c r="B3" s="377"/>
      <c r="C3" s="378" t="s">
        <v>272</v>
      </c>
      <c r="D3" s="379" t="s">
        <v>273</v>
      </c>
      <c r="E3" s="379" t="s">
        <v>274</v>
      </c>
      <c r="F3" s="379" t="s">
        <v>275</v>
      </c>
      <c r="G3" s="379" t="s">
        <v>276</v>
      </c>
      <c r="H3" s="379" t="s">
        <v>277</v>
      </c>
      <c r="I3" s="379" t="s">
        <v>278</v>
      </c>
      <c r="J3" s="379" t="s">
        <v>279</v>
      </c>
      <c r="K3" s="379" t="s">
        <v>280</v>
      </c>
      <c r="L3" s="379" t="s">
        <v>281</v>
      </c>
      <c r="M3" s="379" t="s">
        <v>282</v>
      </c>
      <c r="N3" s="379" t="s">
        <v>283</v>
      </c>
      <c r="O3" s="379" t="s">
        <v>284</v>
      </c>
      <c r="P3" s="379" t="s">
        <v>285</v>
      </c>
      <c r="Q3" s="379" t="s">
        <v>286</v>
      </c>
      <c r="R3" s="379" t="s">
        <v>287</v>
      </c>
      <c r="S3" s="379" t="s">
        <v>288</v>
      </c>
      <c r="T3" s="379" t="s">
        <v>289</v>
      </c>
      <c r="U3" s="379" t="s">
        <v>290</v>
      </c>
      <c r="V3" s="379" t="s">
        <v>291</v>
      </c>
      <c r="W3" s="379" t="s">
        <v>292</v>
      </c>
      <c r="X3" s="379" t="s">
        <v>293</v>
      </c>
      <c r="Y3" s="379" t="s">
        <v>294</v>
      </c>
      <c r="Z3" s="379" t="s">
        <v>295</v>
      </c>
      <c r="AA3" s="379" t="s">
        <v>296</v>
      </c>
      <c r="AB3" s="379" t="s">
        <v>297</v>
      </c>
      <c r="AC3" s="379" t="s">
        <v>298</v>
      </c>
      <c r="AD3" s="379" t="s">
        <v>299</v>
      </c>
      <c r="AE3" s="379" t="s">
        <v>300</v>
      </c>
      <c r="AF3" s="379" t="s">
        <v>301</v>
      </c>
      <c r="AG3" s="379" t="s">
        <v>302</v>
      </c>
      <c r="AH3" s="379" t="s">
        <v>303</v>
      </c>
      <c r="AI3" s="379" t="s">
        <v>304</v>
      </c>
      <c r="AJ3" s="379" t="s">
        <v>305</v>
      </c>
      <c r="AK3" s="379" t="s">
        <v>306</v>
      </c>
      <c r="AL3" s="379" t="s">
        <v>307</v>
      </c>
      <c r="AM3" s="379" t="s">
        <v>308</v>
      </c>
      <c r="AN3" s="379" t="s">
        <v>309</v>
      </c>
      <c r="AO3" s="379" t="s">
        <v>310</v>
      </c>
      <c r="AP3" s="379" t="s">
        <v>311</v>
      </c>
      <c r="AQ3" s="379" t="s">
        <v>312</v>
      </c>
      <c r="AR3" s="379" t="s">
        <v>313</v>
      </c>
      <c r="AS3" s="379" t="s">
        <v>314</v>
      </c>
      <c r="AT3" s="379" t="s">
        <v>315</v>
      </c>
      <c r="AU3" s="379" t="s">
        <v>316</v>
      </c>
      <c r="AV3" s="379" t="s">
        <v>317</v>
      </c>
      <c r="AW3" s="379" t="s">
        <v>318</v>
      </c>
      <c r="AX3" s="379" t="s">
        <v>319</v>
      </c>
      <c r="AY3" s="379" t="s">
        <v>320</v>
      </c>
      <c r="AZ3" s="379" t="s">
        <v>321</v>
      </c>
      <c r="BA3" s="379" t="s">
        <v>322</v>
      </c>
      <c r="BB3" s="379" t="s">
        <v>323</v>
      </c>
      <c r="BC3" s="379" t="s">
        <v>324</v>
      </c>
      <c r="BD3" s="379" t="s">
        <v>325</v>
      </c>
      <c r="BE3" s="379" t="s">
        <v>326</v>
      </c>
      <c r="BF3" s="379" t="s">
        <v>327</v>
      </c>
      <c r="BG3" s="379" t="s">
        <v>328</v>
      </c>
      <c r="BH3" s="379" t="s">
        <v>329</v>
      </c>
      <c r="BI3" s="379" t="s">
        <v>330</v>
      </c>
      <c r="BJ3" s="379" t="s">
        <v>331</v>
      </c>
      <c r="BK3" s="379" t="s">
        <v>332</v>
      </c>
      <c r="BL3" s="379" t="s">
        <v>333</v>
      </c>
      <c r="BM3" s="379" t="s">
        <v>334</v>
      </c>
      <c r="BN3" s="379" t="s">
        <v>335</v>
      </c>
      <c r="BO3" s="379" t="s">
        <v>336</v>
      </c>
      <c r="BP3" s="379" t="s">
        <v>337</v>
      </c>
      <c r="BQ3" s="379" t="s">
        <v>338</v>
      </c>
      <c r="BR3" s="379" t="s">
        <v>339</v>
      </c>
      <c r="BS3" s="379" t="s">
        <v>340</v>
      </c>
      <c r="BT3" s="379" t="s">
        <v>341</v>
      </c>
      <c r="BU3" s="379" t="s">
        <v>342</v>
      </c>
      <c r="BV3" s="379" t="s">
        <v>343</v>
      </c>
      <c r="BW3" s="379" t="s">
        <v>344</v>
      </c>
      <c r="BX3" s="379" t="s">
        <v>345</v>
      </c>
      <c r="BY3" s="379" t="s">
        <v>346</v>
      </c>
      <c r="BZ3" s="379" t="s">
        <v>347</v>
      </c>
      <c r="CA3" s="379" t="s">
        <v>348</v>
      </c>
      <c r="CB3" s="379" t="s">
        <v>349</v>
      </c>
      <c r="CC3" s="379" t="s">
        <v>350</v>
      </c>
      <c r="CD3" s="379" t="s">
        <v>351</v>
      </c>
      <c r="CE3" s="379" t="s">
        <v>352</v>
      </c>
      <c r="CF3" s="379" t="s">
        <v>353</v>
      </c>
      <c r="CG3" s="379" t="s">
        <v>354</v>
      </c>
      <c r="CH3" s="379" t="s">
        <v>355</v>
      </c>
      <c r="CI3" s="379" t="s">
        <v>356</v>
      </c>
      <c r="CJ3" s="379" t="s">
        <v>357</v>
      </c>
      <c r="CK3" s="379" t="s">
        <v>358</v>
      </c>
      <c r="CL3" s="379" t="s">
        <v>359</v>
      </c>
      <c r="CM3" s="379" t="s">
        <v>360</v>
      </c>
      <c r="CN3" s="379" t="s">
        <v>361</v>
      </c>
      <c r="CO3" s="379" t="s">
        <v>362</v>
      </c>
      <c r="CP3" s="379" t="s">
        <v>363</v>
      </c>
      <c r="CQ3" s="379" t="s">
        <v>364</v>
      </c>
      <c r="CR3" s="379" t="s">
        <v>365</v>
      </c>
      <c r="CS3" s="379" t="s">
        <v>366</v>
      </c>
      <c r="CT3" s="379" t="s">
        <v>367</v>
      </c>
      <c r="CU3" s="379" t="s">
        <v>368</v>
      </c>
      <c r="CV3" s="379" t="s">
        <v>369</v>
      </c>
      <c r="CW3" s="379" t="s">
        <v>370</v>
      </c>
      <c r="CX3" s="379" t="s">
        <v>371</v>
      </c>
      <c r="CY3" s="379" t="s">
        <v>372</v>
      </c>
      <c r="CZ3" s="379" t="s">
        <v>373</v>
      </c>
      <c r="DA3" s="379" t="s">
        <v>374</v>
      </c>
      <c r="DB3" s="379" t="s">
        <v>375</v>
      </c>
      <c r="DC3" s="379" t="s">
        <v>376</v>
      </c>
      <c r="DD3" s="379" t="s">
        <v>377</v>
      </c>
      <c r="DE3" s="380" t="s">
        <v>378</v>
      </c>
    </row>
    <row r="4" spans="1:109" s="47" customFormat="1" ht="67.5">
      <c r="A4" s="382"/>
      <c r="B4" s="383"/>
      <c r="C4" s="384" t="s">
        <v>527</v>
      </c>
      <c r="D4" s="385" t="s">
        <v>528</v>
      </c>
      <c r="E4" s="385" t="s">
        <v>529</v>
      </c>
      <c r="F4" s="385" t="s">
        <v>530</v>
      </c>
      <c r="G4" s="385" t="s">
        <v>531</v>
      </c>
      <c r="H4" s="385" t="s">
        <v>532</v>
      </c>
      <c r="I4" s="385" t="s">
        <v>533</v>
      </c>
      <c r="J4" s="385" t="s">
        <v>534</v>
      </c>
      <c r="K4" s="385" t="s">
        <v>535</v>
      </c>
      <c r="L4" s="385" t="s">
        <v>536</v>
      </c>
      <c r="M4" s="385" t="s">
        <v>8</v>
      </c>
      <c r="N4" s="385" t="s">
        <v>537</v>
      </c>
      <c r="O4" s="385" t="s">
        <v>538</v>
      </c>
      <c r="P4" s="385" t="s">
        <v>539</v>
      </c>
      <c r="Q4" s="385" t="s">
        <v>540</v>
      </c>
      <c r="R4" s="385" t="s">
        <v>541</v>
      </c>
      <c r="S4" s="385" t="s">
        <v>542</v>
      </c>
      <c r="T4" s="385" t="s">
        <v>543</v>
      </c>
      <c r="U4" s="385" t="s">
        <v>544</v>
      </c>
      <c r="V4" s="385" t="s">
        <v>545</v>
      </c>
      <c r="W4" s="385" t="s">
        <v>546</v>
      </c>
      <c r="X4" s="385" t="s">
        <v>547</v>
      </c>
      <c r="Y4" s="385" t="s">
        <v>548</v>
      </c>
      <c r="Z4" s="385" t="s">
        <v>549</v>
      </c>
      <c r="AA4" s="385" t="s">
        <v>550</v>
      </c>
      <c r="AB4" s="385" t="s">
        <v>551</v>
      </c>
      <c r="AC4" s="385" t="s">
        <v>552</v>
      </c>
      <c r="AD4" s="385" t="s">
        <v>553</v>
      </c>
      <c r="AE4" s="385" t="s">
        <v>554</v>
      </c>
      <c r="AF4" s="385" t="s">
        <v>555</v>
      </c>
      <c r="AG4" s="385" t="s">
        <v>556</v>
      </c>
      <c r="AH4" s="385" t="s">
        <v>557</v>
      </c>
      <c r="AI4" s="385" t="s">
        <v>558</v>
      </c>
      <c r="AJ4" s="385" t="s">
        <v>559</v>
      </c>
      <c r="AK4" s="385" t="s">
        <v>560</v>
      </c>
      <c r="AL4" s="385" t="s">
        <v>561</v>
      </c>
      <c r="AM4" s="385" t="s">
        <v>562</v>
      </c>
      <c r="AN4" s="385" t="s">
        <v>563</v>
      </c>
      <c r="AO4" s="385" t="s">
        <v>564</v>
      </c>
      <c r="AP4" s="385" t="s">
        <v>565</v>
      </c>
      <c r="AQ4" s="385" t="s">
        <v>566</v>
      </c>
      <c r="AR4" s="385" t="s">
        <v>567</v>
      </c>
      <c r="AS4" s="385" t="s">
        <v>568</v>
      </c>
      <c r="AT4" s="385" t="s">
        <v>569</v>
      </c>
      <c r="AU4" s="385" t="s">
        <v>570</v>
      </c>
      <c r="AV4" s="385" t="s">
        <v>571</v>
      </c>
      <c r="AW4" s="385" t="s">
        <v>572</v>
      </c>
      <c r="AX4" s="385" t="s">
        <v>573</v>
      </c>
      <c r="AY4" s="385" t="s">
        <v>574</v>
      </c>
      <c r="AZ4" s="385" t="s">
        <v>575</v>
      </c>
      <c r="BA4" s="385" t="s">
        <v>576</v>
      </c>
      <c r="BB4" s="385" t="s">
        <v>577</v>
      </c>
      <c r="BC4" s="385" t="s">
        <v>578</v>
      </c>
      <c r="BD4" s="385" t="s">
        <v>579</v>
      </c>
      <c r="BE4" s="385" t="s">
        <v>580</v>
      </c>
      <c r="BF4" s="385" t="s">
        <v>581</v>
      </c>
      <c r="BG4" s="385" t="s">
        <v>582</v>
      </c>
      <c r="BH4" s="385" t="s">
        <v>583</v>
      </c>
      <c r="BI4" s="385" t="s">
        <v>584</v>
      </c>
      <c r="BJ4" s="385" t="s">
        <v>585</v>
      </c>
      <c r="BK4" s="385" t="s">
        <v>586</v>
      </c>
      <c r="BL4" s="385" t="s">
        <v>587</v>
      </c>
      <c r="BM4" s="385" t="s">
        <v>588</v>
      </c>
      <c r="BN4" s="385" t="s">
        <v>589</v>
      </c>
      <c r="BO4" s="385" t="s">
        <v>590</v>
      </c>
      <c r="BP4" s="385" t="s">
        <v>591</v>
      </c>
      <c r="BQ4" s="385" t="s">
        <v>592</v>
      </c>
      <c r="BR4" s="385" t="s">
        <v>593</v>
      </c>
      <c r="BS4" s="385" t="s">
        <v>594</v>
      </c>
      <c r="BT4" s="385" t="s">
        <v>595</v>
      </c>
      <c r="BU4" s="385" t="s">
        <v>596</v>
      </c>
      <c r="BV4" s="385" t="s">
        <v>597</v>
      </c>
      <c r="BW4" s="385" t="s">
        <v>598</v>
      </c>
      <c r="BX4" s="385" t="s">
        <v>599</v>
      </c>
      <c r="BY4" s="385" t="s">
        <v>600</v>
      </c>
      <c r="BZ4" s="385" t="s">
        <v>601</v>
      </c>
      <c r="CA4" s="385" t="s">
        <v>602</v>
      </c>
      <c r="CB4" s="385" t="s">
        <v>603</v>
      </c>
      <c r="CC4" s="385" t="s">
        <v>604</v>
      </c>
      <c r="CD4" s="385" t="s">
        <v>605</v>
      </c>
      <c r="CE4" s="385" t="s">
        <v>606</v>
      </c>
      <c r="CF4" s="385" t="s">
        <v>607</v>
      </c>
      <c r="CG4" s="385" t="s">
        <v>608</v>
      </c>
      <c r="CH4" s="385" t="s">
        <v>609</v>
      </c>
      <c r="CI4" s="385" t="s">
        <v>610</v>
      </c>
      <c r="CJ4" s="385" t="s">
        <v>611</v>
      </c>
      <c r="CK4" s="385" t="s">
        <v>612</v>
      </c>
      <c r="CL4" s="385" t="s">
        <v>613</v>
      </c>
      <c r="CM4" s="385" t="s">
        <v>614</v>
      </c>
      <c r="CN4" s="385" t="s">
        <v>615</v>
      </c>
      <c r="CO4" s="385" t="s">
        <v>616</v>
      </c>
      <c r="CP4" s="385" t="s">
        <v>617</v>
      </c>
      <c r="CQ4" s="385" t="s">
        <v>618</v>
      </c>
      <c r="CR4" s="385" t="s">
        <v>619</v>
      </c>
      <c r="CS4" s="385" t="s">
        <v>620</v>
      </c>
      <c r="CT4" s="385" t="s">
        <v>632</v>
      </c>
      <c r="CU4" s="385" t="s">
        <v>621</v>
      </c>
      <c r="CV4" s="385" t="s">
        <v>622</v>
      </c>
      <c r="CW4" s="385" t="s">
        <v>623</v>
      </c>
      <c r="CX4" s="385" t="s">
        <v>624</v>
      </c>
      <c r="CY4" s="385" t="s">
        <v>625</v>
      </c>
      <c r="CZ4" s="385" t="s">
        <v>626</v>
      </c>
      <c r="DA4" s="385" t="s">
        <v>627</v>
      </c>
      <c r="DB4" s="385" t="s">
        <v>628</v>
      </c>
      <c r="DC4" s="385" t="s">
        <v>629</v>
      </c>
      <c r="DD4" s="385" t="s">
        <v>630</v>
      </c>
      <c r="DE4" s="386" t="s">
        <v>631</v>
      </c>
    </row>
    <row r="5" spans="1:109" s="53" customFormat="1" ht="13.5">
      <c r="A5" s="48" t="s">
        <v>272</v>
      </c>
      <c r="B5" s="49" t="s">
        <v>527</v>
      </c>
      <c r="C5" s="50">
        <v>0.59070092466650859</v>
      </c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51">
        <v>0</v>
      </c>
      <c r="AL5" s="51">
        <v>0</v>
      </c>
      <c r="AM5" s="51">
        <v>0</v>
      </c>
      <c r="AN5" s="51">
        <v>0</v>
      </c>
      <c r="AO5" s="51">
        <v>0</v>
      </c>
      <c r="AP5" s="51">
        <v>0</v>
      </c>
      <c r="AQ5" s="51">
        <v>0</v>
      </c>
      <c r="AR5" s="51">
        <v>0</v>
      </c>
      <c r="AS5" s="51">
        <v>0</v>
      </c>
      <c r="AT5" s="51">
        <v>0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0</v>
      </c>
      <c r="BH5" s="51">
        <v>0</v>
      </c>
      <c r="BI5" s="51">
        <v>0</v>
      </c>
      <c r="BJ5" s="51">
        <v>0</v>
      </c>
      <c r="BK5" s="51">
        <v>0</v>
      </c>
      <c r="BL5" s="51">
        <v>0</v>
      </c>
      <c r="BM5" s="51">
        <v>0</v>
      </c>
      <c r="BN5" s="51">
        <v>0</v>
      </c>
      <c r="BO5" s="51">
        <v>0</v>
      </c>
      <c r="BP5" s="51">
        <v>0</v>
      </c>
      <c r="BQ5" s="51">
        <v>0</v>
      </c>
      <c r="BR5" s="51">
        <v>0</v>
      </c>
      <c r="BS5" s="51">
        <v>0</v>
      </c>
      <c r="BT5" s="51">
        <v>0</v>
      </c>
      <c r="BU5" s="51">
        <v>0</v>
      </c>
      <c r="BV5" s="51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51">
        <v>0</v>
      </c>
      <c r="CK5" s="51">
        <v>0</v>
      </c>
      <c r="CL5" s="51">
        <v>0</v>
      </c>
      <c r="CM5" s="51">
        <v>0</v>
      </c>
      <c r="CN5" s="51">
        <v>0</v>
      </c>
      <c r="CO5" s="51">
        <v>0</v>
      </c>
      <c r="CP5" s="51">
        <v>0</v>
      </c>
      <c r="CQ5" s="51">
        <v>0</v>
      </c>
      <c r="CR5" s="51">
        <v>0</v>
      </c>
      <c r="CS5" s="51">
        <v>0</v>
      </c>
      <c r="CT5" s="51">
        <v>0</v>
      </c>
      <c r="CU5" s="51">
        <v>0</v>
      </c>
      <c r="CV5" s="51">
        <v>0</v>
      </c>
      <c r="CW5" s="51">
        <v>0</v>
      </c>
      <c r="CX5" s="51">
        <v>0</v>
      </c>
      <c r="CY5" s="51">
        <v>0</v>
      </c>
      <c r="CZ5" s="51">
        <v>0</v>
      </c>
      <c r="DA5" s="51">
        <v>0</v>
      </c>
      <c r="DB5" s="51">
        <v>0</v>
      </c>
      <c r="DC5" s="51">
        <v>0</v>
      </c>
      <c r="DD5" s="51">
        <v>0</v>
      </c>
      <c r="DE5" s="52">
        <v>0</v>
      </c>
    </row>
    <row r="6" spans="1:109" s="53" customFormat="1" ht="13.5">
      <c r="A6" s="54" t="s">
        <v>273</v>
      </c>
      <c r="B6" s="55" t="s">
        <v>528</v>
      </c>
      <c r="C6" s="56">
        <v>0</v>
      </c>
      <c r="D6" s="57">
        <v>0.55327237728585177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0</v>
      </c>
      <c r="AE6" s="57">
        <v>0</v>
      </c>
      <c r="AF6" s="57">
        <v>0</v>
      </c>
      <c r="AG6" s="57">
        <v>0</v>
      </c>
      <c r="AH6" s="57">
        <v>0</v>
      </c>
      <c r="AI6" s="57">
        <v>0</v>
      </c>
      <c r="AJ6" s="57">
        <v>0</v>
      </c>
      <c r="AK6" s="57">
        <v>0</v>
      </c>
      <c r="AL6" s="57">
        <v>0</v>
      </c>
      <c r="AM6" s="57">
        <v>0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S6" s="57">
        <v>0</v>
      </c>
      <c r="AT6" s="57">
        <v>0</v>
      </c>
      <c r="AU6" s="57">
        <v>0</v>
      </c>
      <c r="AV6" s="57">
        <v>0</v>
      </c>
      <c r="AW6" s="57">
        <v>0</v>
      </c>
      <c r="AX6" s="57">
        <v>0</v>
      </c>
      <c r="AY6" s="57">
        <v>0</v>
      </c>
      <c r="AZ6" s="57">
        <v>0</v>
      </c>
      <c r="BA6" s="57">
        <v>0</v>
      </c>
      <c r="BB6" s="57">
        <v>0</v>
      </c>
      <c r="BC6" s="57">
        <v>0</v>
      </c>
      <c r="BD6" s="57">
        <v>0</v>
      </c>
      <c r="BE6" s="57">
        <v>0</v>
      </c>
      <c r="BF6" s="57">
        <v>0</v>
      </c>
      <c r="BG6" s="57">
        <v>0</v>
      </c>
      <c r="BH6" s="57">
        <v>0</v>
      </c>
      <c r="BI6" s="57">
        <v>0</v>
      </c>
      <c r="BJ6" s="57">
        <v>0</v>
      </c>
      <c r="BK6" s="57">
        <v>0</v>
      </c>
      <c r="BL6" s="57">
        <v>0</v>
      </c>
      <c r="BM6" s="57">
        <v>0</v>
      </c>
      <c r="BN6" s="57">
        <v>0</v>
      </c>
      <c r="BO6" s="57">
        <v>0</v>
      </c>
      <c r="BP6" s="57">
        <v>0</v>
      </c>
      <c r="BQ6" s="57">
        <v>0</v>
      </c>
      <c r="BR6" s="57">
        <v>0</v>
      </c>
      <c r="BS6" s="57">
        <v>0</v>
      </c>
      <c r="BT6" s="57">
        <v>0</v>
      </c>
      <c r="BU6" s="57">
        <v>0</v>
      </c>
      <c r="BV6" s="57">
        <v>0</v>
      </c>
      <c r="BW6" s="57">
        <v>0</v>
      </c>
      <c r="BX6" s="57">
        <v>0</v>
      </c>
      <c r="BY6" s="57">
        <v>0</v>
      </c>
      <c r="BZ6" s="57">
        <v>0</v>
      </c>
      <c r="CA6" s="57">
        <v>0</v>
      </c>
      <c r="CB6" s="57">
        <v>0</v>
      </c>
      <c r="CC6" s="57">
        <v>0</v>
      </c>
      <c r="CD6" s="57">
        <v>0</v>
      </c>
      <c r="CE6" s="57">
        <v>0</v>
      </c>
      <c r="CF6" s="57">
        <v>0</v>
      </c>
      <c r="CG6" s="57">
        <v>0</v>
      </c>
      <c r="CH6" s="57">
        <v>0</v>
      </c>
      <c r="CI6" s="57">
        <v>0</v>
      </c>
      <c r="CJ6" s="57">
        <v>0</v>
      </c>
      <c r="CK6" s="57">
        <v>0</v>
      </c>
      <c r="CL6" s="57">
        <v>0</v>
      </c>
      <c r="CM6" s="57">
        <v>0</v>
      </c>
      <c r="CN6" s="57">
        <v>0</v>
      </c>
      <c r="CO6" s="57">
        <v>0</v>
      </c>
      <c r="CP6" s="57">
        <v>0</v>
      </c>
      <c r="CQ6" s="57">
        <v>0</v>
      </c>
      <c r="CR6" s="57">
        <v>0</v>
      </c>
      <c r="CS6" s="57">
        <v>0</v>
      </c>
      <c r="CT6" s="57">
        <v>0</v>
      </c>
      <c r="CU6" s="57">
        <v>0</v>
      </c>
      <c r="CV6" s="57">
        <v>0</v>
      </c>
      <c r="CW6" s="57">
        <v>0</v>
      </c>
      <c r="CX6" s="57">
        <v>0</v>
      </c>
      <c r="CY6" s="57">
        <v>0</v>
      </c>
      <c r="CZ6" s="57">
        <v>0</v>
      </c>
      <c r="DA6" s="57">
        <v>0</v>
      </c>
      <c r="DB6" s="57">
        <v>0</v>
      </c>
      <c r="DC6" s="57">
        <v>0</v>
      </c>
      <c r="DD6" s="57">
        <v>0</v>
      </c>
      <c r="DE6" s="58">
        <v>0</v>
      </c>
    </row>
    <row r="7" spans="1:109" s="53" customFormat="1" ht="13.5">
      <c r="A7" s="54" t="s">
        <v>274</v>
      </c>
      <c r="B7" s="55" t="s">
        <v>529</v>
      </c>
      <c r="C7" s="56">
        <v>0</v>
      </c>
      <c r="D7" s="57">
        <v>0</v>
      </c>
      <c r="E7" s="57">
        <v>1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  <c r="AQ7" s="57">
        <v>0</v>
      </c>
      <c r="AR7" s="57">
        <v>0</v>
      </c>
      <c r="AS7" s="57">
        <v>0</v>
      </c>
      <c r="AT7" s="57">
        <v>0</v>
      </c>
      <c r="AU7" s="57">
        <v>0</v>
      </c>
      <c r="AV7" s="57">
        <v>0</v>
      </c>
      <c r="AW7" s="57">
        <v>0</v>
      </c>
      <c r="AX7" s="57">
        <v>0</v>
      </c>
      <c r="AY7" s="57">
        <v>0</v>
      </c>
      <c r="AZ7" s="57">
        <v>0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0</v>
      </c>
      <c r="BG7" s="57">
        <v>0</v>
      </c>
      <c r="BH7" s="57">
        <v>0</v>
      </c>
      <c r="BI7" s="57">
        <v>0</v>
      </c>
      <c r="BJ7" s="57">
        <v>0</v>
      </c>
      <c r="BK7" s="57">
        <v>0</v>
      </c>
      <c r="BL7" s="57">
        <v>0</v>
      </c>
      <c r="BM7" s="57">
        <v>0</v>
      </c>
      <c r="BN7" s="57">
        <v>0</v>
      </c>
      <c r="BO7" s="57">
        <v>0</v>
      </c>
      <c r="BP7" s="57">
        <v>0</v>
      </c>
      <c r="BQ7" s="57">
        <v>0</v>
      </c>
      <c r="BR7" s="57">
        <v>0</v>
      </c>
      <c r="BS7" s="57">
        <v>0</v>
      </c>
      <c r="BT7" s="57">
        <v>0</v>
      </c>
      <c r="BU7" s="57">
        <v>0</v>
      </c>
      <c r="BV7" s="57">
        <v>0</v>
      </c>
      <c r="BW7" s="57">
        <v>0</v>
      </c>
      <c r="BX7" s="57">
        <v>0</v>
      </c>
      <c r="BY7" s="57">
        <v>0</v>
      </c>
      <c r="BZ7" s="57">
        <v>0</v>
      </c>
      <c r="CA7" s="57">
        <v>0</v>
      </c>
      <c r="CB7" s="57">
        <v>0</v>
      </c>
      <c r="CC7" s="57">
        <v>0</v>
      </c>
      <c r="CD7" s="57">
        <v>0</v>
      </c>
      <c r="CE7" s="57">
        <v>0</v>
      </c>
      <c r="CF7" s="57">
        <v>0</v>
      </c>
      <c r="CG7" s="57">
        <v>0</v>
      </c>
      <c r="CH7" s="57">
        <v>0</v>
      </c>
      <c r="CI7" s="57">
        <v>0</v>
      </c>
      <c r="CJ7" s="57">
        <v>0</v>
      </c>
      <c r="CK7" s="57">
        <v>0</v>
      </c>
      <c r="CL7" s="57">
        <v>0</v>
      </c>
      <c r="CM7" s="57">
        <v>0</v>
      </c>
      <c r="CN7" s="57">
        <v>0</v>
      </c>
      <c r="CO7" s="57">
        <v>0</v>
      </c>
      <c r="CP7" s="57">
        <v>0</v>
      </c>
      <c r="CQ7" s="57">
        <v>0</v>
      </c>
      <c r="CR7" s="57">
        <v>0</v>
      </c>
      <c r="CS7" s="57">
        <v>0</v>
      </c>
      <c r="CT7" s="57">
        <v>0</v>
      </c>
      <c r="CU7" s="57">
        <v>0</v>
      </c>
      <c r="CV7" s="57">
        <v>0</v>
      </c>
      <c r="CW7" s="57">
        <v>0</v>
      </c>
      <c r="CX7" s="57">
        <v>0</v>
      </c>
      <c r="CY7" s="57">
        <v>0</v>
      </c>
      <c r="CZ7" s="57">
        <v>0</v>
      </c>
      <c r="DA7" s="57">
        <v>0</v>
      </c>
      <c r="DB7" s="57">
        <v>0</v>
      </c>
      <c r="DC7" s="57">
        <v>0</v>
      </c>
      <c r="DD7" s="57">
        <v>0</v>
      </c>
      <c r="DE7" s="58">
        <v>0</v>
      </c>
    </row>
    <row r="8" spans="1:109" s="53" customFormat="1" ht="13.5">
      <c r="A8" s="54" t="s">
        <v>275</v>
      </c>
      <c r="B8" s="55" t="s">
        <v>530</v>
      </c>
      <c r="C8" s="56">
        <v>0</v>
      </c>
      <c r="D8" s="57">
        <v>0</v>
      </c>
      <c r="E8" s="57">
        <v>0</v>
      </c>
      <c r="F8" s="57">
        <v>0.78838657419126212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8">
        <v>0</v>
      </c>
    </row>
    <row r="9" spans="1:109" s="53" customFormat="1" ht="13.5">
      <c r="A9" s="59" t="s">
        <v>276</v>
      </c>
      <c r="B9" s="60" t="s">
        <v>531</v>
      </c>
      <c r="C9" s="61">
        <v>0</v>
      </c>
      <c r="D9" s="62">
        <v>0</v>
      </c>
      <c r="E9" s="62">
        <v>0</v>
      </c>
      <c r="F9" s="62">
        <v>0</v>
      </c>
      <c r="G9" s="62">
        <v>0.14825843085658885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0</v>
      </c>
      <c r="CC9" s="62">
        <v>0</v>
      </c>
      <c r="CD9" s="62">
        <v>0</v>
      </c>
      <c r="CE9" s="62">
        <v>0</v>
      </c>
      <c r="CF9" s="62">
        <v>0</v>
      </c>
      <c r="CG9" s="62">
        <v>0</v>
      </c>
      <c r="CH9" s="62">
        <v>0</v>
      </c>
      <c r="CI9" s="62">
        <v>0</v>
      </c>
      <c r="CJ9" s="62">
        <v>0</v>
      </c>
      <c r="CK9" s="62">
        <v>0</v>
      </c>
      <c r="CL9" s="62">
        <v>0</v>
      </c>
      <c r="CM9" s="62">
        <v>0</v>
      </c>
      <c r="CN9" s="62">
        <v>0</v>
      </c>
      <c r="CO9" s="62">
        <v>0</v>
      </c>
      <c r="CP9" s="62">
        <v>0</v>
      </c>
      <c r="CQ9" s="62">
        <v>0</v>
      </c>
      <c r="CR9" s="62">
        <v>0</v>
      </c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3">
        <v>0</v>
      </c>
    </row>
    <row r="10" spans="1:109" s="53" customFormat="1" ht="13.5">
      <c r="A10" s="54" t="s">
        <v>277</v>
      </c>
      <c r="B10" s="55" t="s">
        <v>532</v>
      </c>
      <c r="C10" s="56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>
        <v>0</v>
      </c>
      <c r="CB10" s="57">
        <v>0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57">
        <v>0</v>
      </c>
      <c r="CU10" s="57">
        <v>0</v>
      </c>
      <c r="CV10" s="57">
        <v>0</v>
      </c>
      <c r="CW10" s="57">
        <v>0</v>
      </c>
      <c r="CX10" s="57">
        <v>0</v>
      </c>
      <c r="CY10" s="57">
        <v>0</v>
      </c>
      <c r="CZ10" s="57">
        <v>0</v>
      </c>
      <c r="DA10" s="57">
        <v>0</v>
      </c>
      <c r="DB10" s="57">
        <v>0</v>
      </c>
      <c r="DC10" s="57">
        <v>0</v>
      </c>
      <c r="DD10" s="57">
        <v>0</v>
      </c>
      <c r="DE10" s="58">
        <v>0</v>
      </c>
    </row>
    <row r="11" spans="1:109" s="53" customFormat="1" ht="13.5">
      <c r="A11" s="54" t="s">
        <v>278</v>
      </c>
      <c r="B11" s="55" t="s">
        <v>533</v>
      </c>
      <c r="C11" s="56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0.38814472671285605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7">
        <v>0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7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57">
        <v>0</v>
      </c>
      <c r="CP11" s="57">
        <v>0</v>
      </c>
      <c r="CQ11" s="57">
        <v>0</v>
      </c>
      <c r="CR11" s="57">
        <v>0</v>
      </c>
      <c r="CS11" s="57">
        <v>0</v>
      </c>
      <c r="CT11" s="57">
        <v>0</v>
      </c>
      <c r="CU11" s="57">
        <v>0</v>
      </c>
      <c r="CV11" s="57">
        <v>0</v>
      </c>
      <c r="CW11" s="57">
        <v>0</v>
      </c>
      <c r="CX11" s="57">
        <v>0</v>
      </c>
      <c r="CY11" s="57">
        <v>0</v>
      </c>
      <c r="CZ11" s="57">
        <v>0</v>
      </c>
      <c r="DA11" s="57">
        <v>0</v>
      </c>
      <c r="DB11" s="57">
        <v>0</v>
      </c>
      <c r="DC11" s="57">
        <v>0</v>
      </c>
      <c r="DD11" s="57">
        <v>0</v>
      </c>
      <c r="DE11" s="58">
        <v>0</v>
      </c>
    </row>
    <row r="12" spans="1:109" s="53" customFormat="1" ht="13.5">
      <c r="A12" s="54" t="s">
        <v>279</v>
      </c>
      <c r="B12" s="55" t="s">
        <v>534</v>
      </c>
      <c r="C12" s="56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0.29062502288991598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  <c r="AZ12" s="57">
        <v>0</v>
      </c>
      <c r="BA12" s="57">
        <v>0</v>
      </c>
      <c r="BB12" s="57">
        <v>0</v>
      </c>
      <c r="BC12" s="57">
        <v>0</v>
      </c>
      <c r="BD12" s="57">
        <v>0</v>
      </c>
      <c r="BE12" s="57">
        <v>0</v>
      </c>
      <c r="BF12" s="57">
        <v>0</v>
      </c>
      <c r="BG12" s="57">
        <v>0</v>
      </c>
      <c r="BH12" s="57">
        <v>0</v>
      </c>
      <c r="BI12" s="57">
        <v>0</v>
      </c>
      <c r="BJ12" s="57">
        <v>0</v>
      </c>
      <c r="BK12" s="57">
        <v>0</v>
      </c>
      <c r="BL12" s="57">
        <v>0</v>
      </c>
      <c r="BM12" s="57">
        <v>0</v>
      </c>
      <c r="BN12" s="57">
        <v>0</v>
      </c>
      <c r="BO12" s="57">
        <v>0</v>
      </c>
      <c r="BP12" s="57">
        <v>0</v>
      </c>
      <c r="BQ12" s="57">
        <v>0</v>
      </c>
      <c r="BR12" s="57">
        <v>0</v>
      </c>
      <c r="BS12" s="57">
        <v>0</v>
      </c>
      <c r="BT12" s="57">
        <v>0</v>
      </c>
      <c r="BU12" s="57">
        <v>0</v>
      </c>
      <c r="BV12" s="57">
        <v>0</v>
      </c>
      <c r="BW12" s="57">
        <v>0</v>
      </c>
      <c r="BX12" s="57">
        <v>0</v>
      </c>
      <c r="BY12" s="57">
        <v>0</v>
      </c>
      <c r="BZ12" s="57">
        <v>0</v>
      </c>
      <c r="CA12" s="57">
        <v>0</v>
      </c>
      <c r="CB12" s="57">
        <v>0</v>
      </c>
      <c r="CC12" s="57">
        <v>0</v>
      </c>
      <c r="CD12" s="57">
        <v>0</v>
      </c>
      <c r="CE12" s="57">
        <v>0</v>
      </c>
      <c r="CF12" s="57">
        <v>0</v>
      </c>
      <c r="CG12" s="57">
        <v>0</v>
      </c>
      <c r="CH12" s="57">
        <v>0</v>
      </c>
      <c r="CI12" s="57">
        <v>0</v>
      </c>
      <c r="CJ12" s="57">
        <v>0</v>
      </c>
      <c r="CK12" s="57">
        <v>0</v>
      </c>
      <c r="CL12" s="57">
        <v>0</v>
      </c>
      <c r="CM12" s="57">
        <v>0</v>
      </c>
      <c r="CN12" s="57">
        <v>0</v>
      </c>
      <c r="CO12" s="57">
        <v>0</v>
      </c>
      <c r="CP12" s="57">
        <v>0</v>
      </c>
      <c r="CQ12" s="57">
        <v>0</v>
      </c>
      <c r="CR12" s="57">
        <v>0</v>
      </c>
      <c r="CS12" s="57">
        <v>0</v>
      </c>
      <c r="CT12" s="57">
        <v>0</v>
      </c>
      <c r="CU12" s="57">
        <v>0</v>
      </c>
      <c r="CV12" s="57">
        <v>0</v>
      </c>
      <c r="CW12" s="57">
        <v>0</v>
      </c>
      <c r="CX12" s="57">
        <v>0</v>
      </c>
      <c r="CY12" s="57">
        <v>0</v>
      </c>
      <c r="CZ12" s="57">
        <v>0</v>
      </c>
      <c r="DA12" s="57">
        <v>0</v>
      </c>
      <c r="DB12" s="57">
        <v>0</v>
      </c>
      <c r="DC12" s="57">
        <v>0</v>
      </c>
      <c r="DD12" s="57">
        <v>0</v>
      </c>
      <c r="DE12" s="58">
        <v>0</v>
      </c>
    </row>
    <row r="13" spans="1:109" s="53" customFormat="1" ht="13.5">
      <c r="A13" s="54" t="s">
        <v>280</v>
      </c>
      <c r="B13" s="55" t="s">
        <v>535</v>
      </c>
      <c r="C13" s="56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6.2190374090165368E-2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57">
        <v>0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0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57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0</v>
      </c>
      <c r="CW13" s="57">
        <v>0</v>
      </c>
      <c r="CX13" s="57">
        <v>0</v>
      </c>
      <c r="CY13" s="57">
        <v>0</v>
      </c>
      <c r="CZ13" s="57">
        <v>0</v>
      </c>
      <c r="DA13" s="57">
        <v>0</v>
      </c>
      <c r="DB13" s="57">
        <v>0</v>
      </c>
      <c r="DC13" s="57">
        <v>0</v>
      </c>
      <c r="DD13" s="57">
        <v>0</v>
      </c>
      <c r="DE13" s="58">
        <v>0</v>
      </c>
    </row>
    <row r="14" spans="1:109" s="53" customFormat="1" ht="13.5">
      <c r="A14" s="59" t="s">
        <v>281</v>
      </c>
      <c r="B14" s="60" t="s">
        <v>536</v>
      </c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0.22340641494112867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0</v>
      </c>
      <c r="CG14" s="62">
        <v>0</v>
      </c>
      <c r="CH14" s="62">
        <v>0</v>
      </c>
      <c r="CI14" s="62">
        <v>0</v>
      </c>
      <c r="CJ14" s="62">
        <v>0</v>
      </c>
      <c r="CK14" s="62">
        <v>0</v>
      </c>
      <c r="CL14" s="62">
        <v>0</v>
      </c>
      <c r="CM14" s="62">
        <v>0</v>
      </c>
      <c r="CN14" s="62">
        <v>0</v>
      </c>
      <c r="CO14" s="62">
        <v>0</v>
      </c>
      <c r="CP14" s="62">
        <v>0</v>
      </c>
      <c r="CQ14" s="62">
        <v>0</v>
      </c>
      <c r="CR14" s="62">
        <v>0</v>
      </c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3">
        <v>0</v>
      </c>
    </row>
    <row r="15" spans="1:109" s="53" customFormat="1" ht="13.5">
      <c r="A15" s="64" t="s">
        <v>282</v>
      </c>
      <c r="B15" s="65" t="s">
        <v>796</v>
      </c>
      <c r="C15" s="66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8">
        <v>0</v>
      </c>
    </row>
    <row r="16" spans="1:109" s="53" customFormat="1" ht="13.5">
      <c r="A16" s="54" t="s">
        <v>283</v>
      </c>
      <c r="B16" s="55" t="s">
        <v>537</v>
      </c>
      <c r="C16" s="56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0.32049244490831885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57">
        <v>0</v>
      </c>
      <c r="BG16" s="57">
        <v>0</v>
      </c>
      <c r="BH16" s="57">
        <v>0</v>
      </c>
      <c r="BI16" s="57">
        <v>0</v>
      </c>
      <c r="BJ16" s="57">
        <v>0</v>
      </c>
      <c r="BK16" s="57">
        <v>0</v>
      </c>
      <c r="BL16" s="57">
        <v>0</v>
      </c>
      <c r="BM16" s="57">
        <v>0</v>
      </c>
      <c r="BN16" s="57">
        <v>0</v>
      </c>
      <c r="BO16" s="57">
        <v>0</v>
      </c>
      <c r="BP16" s="57">
        <v>0</v>
      </c>
      <c r="BQ16" s="57">
        <v>0</v>
      </c>
      <c r="BR16" s="57">
        <v>0</v>
      </c>
      <c r="BS16" s="57">
        <v>0</v>
      </c>
      <c r="BT16" s="57">
        <v>0</v>
      </c>
      <c r="BU16" s="57">
        <v>0</v>
      </c>
      <c r="BV16" s="57">
        <v>0</v>
      </c>
      <c r="BW16" s="57">
        <v>0</v>
      </c>
      <c r="BX16" s="57">
        <v>0</v>
      </c>
      <c r="BY16" s="57">
        <v>0</v>
      </c>
      <c r="BZ16" s="57">
        <v>0</v>
      </c>
      <c r="CA16" s="57">
        <v>0</v>
      </c>
      <c r="CB16" s="57">
        <v>0</v>
      </c>
      <c r="CC16" s="57">
        <v>0</v>
      </c>
      <c r="CD16" s="57">
        <v>0</v>
      </c>
      <c r="CE16" s="57">
        <v>0</v>
      </c>
      <c r="CF16" s="57">
        <v>0</v>
      </c>
      <c r="CG16" s="57">
        <v>0</v>
      </c>
      <c r="CH16" s="57">
        <v>0</v>
      </c>
      <c r="CI16" s="57">
        <v>0</v>
      </c>
      <c r="CJ16" s="57">
        <v>0</v>
      </c>
      <c r="CK16" s="57">
        <v>0</v>
      </c>
      <c r="CL16" s="57">
        <v>0</v>
      </c>
      <c r="CM16" s="57">
        <v>0</v>
      </c>
      <c r="CN16" s="57">
        <v>0</v>
      </c>
      <c r="CO16" s="57">
        <v>0</v>
      </c>
      <c r="CP16" s="57">
        <v>0</v>
      </c>
      <c r="CQ16" s="57">
        <v>0</v>
      </c>
      <c r="CR16" s="57">
        <v>0</v>
      </c>
      <c r="CS16" s="57">
        <v>0</v>
      </c>
      <c r="CT16" s="57">
        <v>0</v>
      </c>
      <c r="CU16" s="57">
        <v>0</v>
      </c>
      <c r="CV16" s="57">
        <v>0</v>
      </c>
      <c r="CW16" s="57">
        <v>0</v>
      </c>
      <c r="CX16" s="57">
        <v>0</v>
      </c>
      <c r="CY16" s="57">
        <v>0</v>
      </c>
      <c r="CZ16" s="57">
        <v>0</v>
      </c>
      <c r="DA16" s="57">
        <v>0</v>
      </c>
      <c r="DB16" s="57">
        <v>0</v>
      </c>
      <c r="DC16" s="57">
        <v>0</v>
      </c>
      <c r="DD16" s="57">
        <v>0</v>
      </c>
      <c r="DE16" s="58">
        <v>0</v>
      </c>
    </row>
    <row r="17" spans="1:109" s="53" customFormat="1" ht="13.5">
      <c r="A17" s="54" t="s">
        <v>284</v>
      </c>
      <c r="B17" s="55" t="s">
        <v>538</v>
      </c>
      <c r="C17" s="56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0.11035845805601541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57">
        <v>0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57">
        <v>0</v>
      </c>
      <c r="BI17" s="57">
        <v>0</v>
      </c>
      <c r="BJ17" s="57">
        <v>0</v>
      </c>
      <c r="BK17" s="57">
        <v>0</v>
      </c>
      <c r="BL17" s="57">
        <v>0</v>
      </c>
      <c r="BM17" s="57">
        <v>0</v>
      </c>
      <c r="BN17" s="57">
        <v>0</v>
      </c>
      <c r="BO17" s="57">
        <v>0</v>
      </c>
      <c r="BP17" s="57">
        <v>0</v>
      </c>
      <c r="BQ17" s="57">
        <v>0</v>
      </c>
      <c r="BR17" s="57">
        <v>0</v>
      </c>
      <c r="BS17" s="57">
        <v>0</v>
      </c>
      <c r="BT17" s="57">
        <v>0</v>
      </c>
      <c r="BU17" s="57">
        <v>0</v>
      </c>
      <c r="BV17" s="57">
        <v>0</v>
      </c>
      <c r="BW17" s="57">
        <v>0</v>
      </c>
      <c r="BX17" s="57">
        <v>0</v>
      </c>
      <c r="BY17" s="57">
        <v>0</v>
      </c>
      <c r="BZ17" s="57">
        <v>0</v>
      </c>
      <c r="CA17" s="57">
        <v>0</v>
      </c>
      <c r="CB17" s="57">
        <v>0</v>
      </c>
      <c r="CC17" s="57">
        <v>0</v>
      </c>
      <c r="CD17" s="57">
        <v>0</v>
      </c>
      <c r="CE17" s="57">
        <v>0</v>
      </c>
      <c r="CF17" s="57">
        <v>0</v>
      </c>
      <c r="CG17" s="57">
        <v>0</v>
      </c>
      <c r="CH17" s="57">
        <v>0</v>
      </c>
      <c r="CI17" s="57">
        <v>0</v>
      </c>
      <c r="CJ17" s="57">
        <v>0</v>
      </c>
      <c r="CK17" s="57">
        <v>0</v>
      </c>
      <c r="CL17" s="57">
        <v>0</v>
      </c>
      <c r="CM17" s="57">
        <v>0</v>
      </c>
      <c r="CN17" s="57">
        <v>0</v>
      </c>
      <c r="CO17" s="57">
        <v>0</v>
      </c>
      <c r="CP17" s="57">
        <v>0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57">
        <v>0</v>
      </c>
      <c r="CW17" s="57">
        <v>0</v>
      </c>
      <c r="CX17" s="57">
        <v>0</v>
      </c>
      <c r="CY17" s="57">
        <v>0</v>
      </c>
      <c r="CZ17" s="57">
        <v>0</v>
      </c>
      <c r="DA17" s="57">
        <v>0</v>
      </c>
      <c r="DB17" s="57">
        <v>0</v>
      </c>
      <c r="DC17" s="57">
        <v>0</v>
      </c>
      <c r="DD17" s="57">
        <v>0</v>
      </c>
      <c r="DE17" s="58">
        <v>0</v>
      </c>
    </row>
    <row r="18" spans="1:109" s="53" customFormat="1" ht="13.5">
      <c r="A18" s="54" t="s">
        <v>285</v>
      </c>
      <c r="B18" s="55" t="s">
        <v>539</v>
      </c>
      <c r="C18" s="56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0.24309228118129422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8">
        <v>0</v>
      </c>
    </row>
    <row r="19" spans="1:109" s="53" customFormat="1" ht="13.5">
      <c r="A19" s="59" t="s">
        <v>286</v>
      </c>
      <c r="B19" s="60" t="s">
        <v>540</v>
      </c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0.26472912993251052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  <c r="CE19" s="62">
        <v>0</v>
      </c>
      <c r="CF19" s="62">
        <v>0</v>
      </c>
      <c r="CG19" s="62">
        <v>0</v>
      </c>
      <c r="CH19" s="62">
        <v>0</v>
      </c>
      <c r="CI19" s="62">
        <v>0</v>
      </c>
      <c r="CJ19" s="62">
        <v>0</v>
      </c>
      <c r="CK19" s="62">
        <v>0</v>
      </c>
      <c r="CL19" s="62">
        <v>0</v>
      </c>
      <c r="CM19" s="62">
        <v>0</v>
      </c>
      <c r="CN19" s="62">
        <v>0</v>
      </c>
      <c r="CO19" s="62">
        <v>0</v>
      </c>
      <c r="CP19" s="62">
        <v>0</v>
      </c>
      <c r="CQ19" s="62">
        <v>0</v>
      </c>
      <c r="CR19" s="62">
        <v>0</v>
      </c>
      <c r="CS19" s="62">
        <v>0</v>
      </c>
      <c r="CT19" s="62">
        <v>0</v>
      </c>
      <c r="CU19" s="62">
        <v>0</v>
      </c>
      <c r="CV19" s="62">
        <v>0</v>
      </c>
      <c r="CW19" s="62">
        <v>0</v>
      </c>
      <c r="CX19" s="62">
        <v>0</v>
      </c>
      <c r="CY19" s="62">
        <v>0</v>
      </c>
      <c r="CZ19" s="62">
        <v>0</v>
      </c>
      <c r="DA19" s="62">
        <v>0</v>
      </c>
      <c r="DB19" s="62">
        <v>0</v>
      </c>
      <c r="DC19" s="62">
        <v>0</v>
      </c>
      <c r="DD19" s="62">
        <v>0</v>
      </c>
      <c r="DE19" s="63">
        <v>0</v>
      </c>
    </row>
    <row r="20" spans="1:109" s="53" customFormat="1" ht="13.5">
      <c r="A20" s="64" t="s">
        <v>287</v>
      </c>
      <c r="B20" s="65" t="s">
        <v>541</v>
      </c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0.48726779378000418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8">
        <v>0</v>
      </c>
    </row>
    <row r="21" spans="1:109" s="53" customFormat="1" ht="13.5">
      <c r="A21" s="54" t="s">
        <v>288</v>
      </c>
      <c r="B21" s="55" t="s">
        <v>542</v>
      </c>
      <c r="C21" s="56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0.51920524918902977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7">
        <v>0</v>
      </c>
      <c r="BZ21" s="57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7">
        <v>0</v>
      </c>
      <c r="CG21" s="57">
        <v>0</v>
      </c>
      <c r="CH21" s="57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57">
        <v>0</v>
      </c>
      <c r="CP21" s="57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7">
        <v>0</v>
      </c>
      <c r="CW21" s="57">
        <v>0</v>
      </c>
      <c r="CX21" s="57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7">
        <v>0</v>
      </c>
      <c r="DE21" s="58">
        <v>0</v>
      </c>
    </row>
    <row r="22" spans="1:109" s="53" customFormat="1" ht="13.5">
      <c r="A22" s="54" t="s">
        <v>289</v>
      </c>
      <c r="B22" s="55" t="s">
        <v>543</v>
      </c>
      <c r="C22" s="56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0.4366556892264265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7">
        <v>0</v>
      </c>
      <c r="BA22" s="57">
        <v>0</v>
      </c>
      <c r="BB22" s="57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7">
        <v>0</v>
      </c>
      <c r="BI22" s="57">
        <v>0</v>
      </c>
      <c r="BJ22" s="57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7">
        <v>0</v>
      </c>
      <c r="BQ22" s="57">
        <v>0</v>
      </c>
      <c r="BR22" s="57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7">
        <v>0</v>
      </c>
      <c r="BY22" s="57">
        <v>0</v>
      </c>
      <c r="BZ22" s="57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7">
        <v>0</v>
      </c>
      <c r="CG22" s="57">
        <v>0</v>
      </c>
      <c r="CH22" s="57">
        <v>0</v>
      </c>
      <c r="CI22" s="57">
        <v>0</v>
      </c>
      <c r="CJ22" s="57">
        <v>0</v>
      </c>
      <c r="CK22" s="57">
        <v>0</v>
      </c>
      <c r="CL22" s="57">
        <v>0</v>
      </c>
      <c r="CM22" s="57">
        <v>0</v>
      </c>
      <c r="CN22" s="57">
        <v>0</v>
      </c>
      <c r="CO22" s="57">
        <v>0</v>
      </c>
      <c r="CP22" s="57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7">
        <v>0</v>
      </c>
      <c r="CW22" s="57">
        <v>0</v>
      </c>
      <c r="CX22" s="57">
        <v>0</v>
      </c>
      <c r="CY22" s="57">
        <v>0</v>
      </c>
      <c r="CZ22" s="57">
        <v>0</v>
      </c>
      <c r="DA22" s="57">
        <v>0</v>
      </c>
      <c r="DB22" s="57">
        <v>0</v>
      </c>
      <c r="DC22" s="57">
        <v>0</v>
      </c>
      <c r="DD22" s="57">
        <v>0</v>
      </c>
      <c r="DE22" s="58">
        <v>0</v>
      </c>
    </row>
    <row r="23" spans="1:109" s="53" customFormat="1" ht="13.5">
      <c r="A23" s="54" t="s">
        <v>290</v>
      </c>
      <c r="B23" s="55" t="s">
        <v>544</v>
      </c>
      <c r="C23" s="56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4.4769085768143757E-3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8">
        <v>0</v>
      </c>
    </row>
    <row r="24" spans="1:109" s="53" customFormat="1" ht="13.5">
      <c r="A24" s="59" t="s">
        <v>291</v>
      </c>
      <c r="B24" s="60" t="s">
        <v>545</v>
      </c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0.14145961081770819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2">
        <v>0</v>
      </c>
      <c r="CU24" s="62">
        <v>0</v>
      </c>
      <c r="CV24" s="62">
        <v>0</v>
      </c>
      <c r="CW24" s="62">
        <v>0</v>
      </c>
      <c r="CX24" s="62">
        <v>0</v>
      </c>
      <c r="CY24" s="62">
        <v>0</v>
      </c>
      <c r="CZ24" s="62">
        <v>0</v>
      </c>
      <c r="DA24" s="62">
        <v>0</v>
      </c>
      <c r="DB24" s="62">
        <v>0</v>
      </c>
      <c r="DC24" s="62">
        <v>0</v>
      </c>
      <c r="DD24" s="62">
        <v>0</v>
      </c>
      <c r="DE24" s="63">
        <v>0</v>
      </c>
    </row>
    <row r="25" spans="1:109" s="53" customFormat="1" ht="13.5">
      <c r="A25" s="64" t="s">
        <v>292</v>
      </c>
      <c r="B25" s="65" t="s">
        <v>785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7.6785257230616022E-4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  <c r="DB25" s="67">
        <v>0</v>
      </c>
      <c r="DC25" s="67">
        <v>0</v>
      </c>
      <c r="DD25" s="67">
        <v>0</v>
      </c>
      <c r="DE25" s="68">
        <v>0</v>
      </c>
    </row>
    <row r="26" spans="1:109" s="53" customFormat="1" ht="13.5">
      <c r="A26" s="54" t="s">
        <v>293</v>
      </c>
      <c r="B26" s="55" t="s">
        <v>547</v>
      </c>
      <c r="C26" s="56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4.5428431303860428E-2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57">
        <v>0</v>
      </c>
      <c r="BA26" s="57">
        <v>0</v>
      </c>
      <c r="BB26" s="57">
        <v>0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57">
        <v>0</v>
      </c>
      <c r="BM26" s="57">
        <v>0</v>
      </c>
      <c r="BN26" s="57">
        <v>0</v>
      </c>
      <c r="BO26" s="57">
        <v>0</v>
      </c>
      <c r="BP26" s="57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57">
        <v>0</v>
      </c>
      <c r="BY26" s="57">
        <v>0</v>
      </c>
      <c r="BZ26" s="57">
        <v>0</v>
      </c>
      <c r="CA26" s="57">
        <v>0</v>
      </c>
      <c r="CB26" s="57">
        <v>0</v>
      </c>
      <c r="CC26" s="57">
        <v>0</v>
      </c>
      <c r="CD26" s="57">
        <v>0</v>
      </c>
      <c r="CE26" s="57">
        <v>0</v>
      </c>
      <c r="CF26" s="57">
        <v>0</v>
      </c>
      <c r="CG26" s="57">
        <v>0</v>
      </c>
      <c r="CH26" s="57">
        <v>0</v>
      </c>
      <c r="CI26" s="57">
        <v>0</v>
      </c>
      <c r="CJ26" s="57">
        <v>0</v>
      </c>
      <c r="CK26" s="57">
        <v>0</v>
      </c>
      <c r="CL26" s="57">
        <v>0</v>
      </c>
      <c r="CM26" s="57">
        <v>0</v>
      </c>
      <c r="CN26" s="57">
        <v>0</v>
      </c>
      <c r="CO26" s="57">
        <v>0</v>
      </c>
      <c r="CP26" s="57">
        <v>0</v>
      </c>
      <c r="CQ26" s="57">
        <v>0</v>
      </c>
      <c r="CR26" s="57">
        <v>0</v>
      </c>
      <c r="CS26" s="57">
        <v>0</v>
      </c>
      <c r="CT26" s="57">
        <v>0</v>
      </c>
      <c r="CU26" s="57">
        <v>0</v>
      </c>
      <c r="CV26" s="57">
        <v>0</v>
      </c>
      <c r="CW26" s="57">
        <v>0</v>
      </c>
      <c r="CX26" s="57">
        <v>0</v>
      </c>
      <c r="CY26" s="57">
        <v>0</v>
      </c>
      <c r="CZ26" s="57">
        <v>0</v>
      </c>
      <c r="DA26" s="57">
        <v>0</v>
      </c>
      <c r="DB26" s="57">
        <v>0</v>
      </c>
      <c r="DC26" s="57">
        <v>0</v>
      </c>
      <c r="DD26" s="57">
        <v>0</v>
      </c>
      <c r="DE26" s="58">
        <v>0</v>
      </c>
    </row>
    <row r="27" spans="1:109" s="53" customFormat="1" ht="13.5">
      <c r="A27" s="54" t="s">
        <v>294</v>
      </c>
      <c r="B27" s="55" t="s">
        <v>784</v>
      </c>
      <c r="C27" s="56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4.9779857998492716E-2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57">
        <v>0</v>
      </c>
      <c r="BA27" s="57">
        <v>0</v>
      </c>
      <c r="BB27" s="57">
        <v>0</v>
      </c>
      <c r="BC27" s="57">
        <v>0</v>
      </c>
      <c r="BD27" s="57">
        <v>0</v>
      </c>
      <c r="BE27" s="57">
        <v>0</v>
      </c>
      <c r="BF27" s="57">
        <v>0</v>
      </c>
      <c r="BG27" s="57">
        <v>0</v>
      </c>
      <c r="BH27" s="57">
        <v>0</v>
      </c>
      <c r="BI27" s="57">
        <v>0</v>
      </c>
      <c r="BJ27" s="57">
        <v>0</v>
      </c>
      <c r="BK27" s="57">
        <v>0</v>
      </c>
      <c r="BL27" s="57">
        <v>0</v>
      </c>
      <c r="BM27" s="57">
        <v>0</v>
      </c>
      <c r="BN27" s="57">
        <v>0</v>
      </c>
      <c r="BO27" s="57">
        <v>0</v>
      </c>
      <c r="BP27" s="57">
        <v>0</v>
      </c>
      <c r="BQ27" s="57">
        <v>0</v>
      </c>
      <c r="BR27" s="57">
        <v>0</v>
      </c>
      <c r="BS27" s="57">
        <v>0</v>
      </c>
      <c r="BT27" s="57">
        <v>0</v>
      </c>
      <c r="BU27" s="57">
        <v>0</v>
      </c>
      <c r="BV27" s="57">
        <v>0</v>
      </c>
      <c r="BW27" s="57">
        <v>0</v>
      </c>
      <c r="BX27" s="57">
        <v>0</v>
      </c>
      <c r="BY27" s="57">
        <v>0</v>
      </c>
      <c r="BZ27" s="57">
        <v>0</v>
      </c>
      <c r="CA27" s="57">
        <v>0</v>
      </c>
      <c r="CB27" s="57">
        <v>0</v>
      </c>
      <c r="CC27" s="57">
        <v>0</v>
      </c>
      <c r="CD27" s="57">
        <v>0</v>
      </c>
      <c r="CE27" s="57">
        <v>0</v>
      </c>
      <c r="CF27" s="57">
        <v>0</v>
      </c>
      <c r="CG27" s="57">
        <v>0</v>
      </c>
      <c r="CH27" s="57">
        <v>0</v>
      </c>
      <c r="CI27" s="57">
        <v>0</v>
      </c>
      <c r="CJ27" s="57">
        <v>0</v>
      </c>
      <c r="CK27" s="57">
        <v>0</v>
      </c>
      <c r="CL27" s="57">
        <v>0</v>
      </c>
      <c r="CM27" s="57">
        <v>0</v>
      </c>
      <c r="CN27" s="57">
        <v>0</v>
      </c>
      <c r="CO27" s="57">
        <v>0</v>
      </c>
      <c r="CP27" s="57">
        <v>0</v>
      </c>
      <c r="CQ27" s="57">
        <v>0</v>
      </c>
      <c r="CR27" s="57">
        <v>0</v>
      </c>
      <c r="CS27" s="57">
        <v>0</v>
      </c>
      <c r="CT27" s="57">
        <v>0</v>
      </c>
      <c r="CU27" s="57">
        <v>0</v>
      </c>
      <c r="CV27" s="57">
        <v>0</v>
      </c>
      <c r="CW27" s="57">
        <v>0</v>
      </c>
      <c r="CX27" s="57">
        <v>0</v>
      </c>
      <c r="CY27" s="57">
        <v>0</v>
      </c>
      <c r="CZ27" s="57">
        <v>0</v>
      </c>
      <c r="DA27" s="57">
        <v>0</v>
      </c>
      <c r="DB27" s="57">
        <v>0</v>
      </c>
      <c r="DC27" s="57">
        <v>0</v>
      </c>
      <c r="DD27" s="57">
        <v>0</v>
      </c>
      <c r="DE27" s="58">
        <v>0</v>
      </c>
    </row>
    <row r="28" spans="1:109" s="53" customFormat="1" ht="13.5">
      <c r="A28" s="54" t="s">
        <v>295</v>
      </c>
      <c r="B28" s="55" t="s">
        <v>549</v>
      </c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5.9071174845415131E-2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7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7">
        <v>0</v>
      </c>
      <c r="BZ28" s="57">
        <v>0</v>
      </c>
      <c r="CA28" s="57">
        <v>0</v>
      </c>
      <c r="CB28" s="57">
        <v>0</v>
      </c>
      <c r="CC28" s="57">
        <v>0</v>
      </c>
      <c r="CD28" s="57">
        <v>0</v>
      </c>
      <c r="CE28" s="57">
        <v>0</v>
      </c>
      <c r="CF28" s="57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57">
        <v>0</v>
      </c>
      <c r="CP28" s="57">
        <v>0</v>
      </c>
      <c r="CQ28" s="57">
        <v>0</v>
      </c>
      <c r="CR28" s="57">
        <v>0</v>
      </c>
      <c r="CS28" s="57">
        <v>0</v>
      </c>
      <c r="CT28" s="57">
        <v>0</v>
      </c>
      <c r="CU28" s="57">
        <v>0</v>
      </c>
      <c r="CV28" s="57">
        <v>0</v>
      </c>
      <c r="CW28" s="57">
        <v>0</v>
      </c>
      <c r="CX28" s="57">
        <v>0</v>
      </c>
      <c r="CY28" s="57">
        <v>0</v>
      </c>
      <c r="CZ28" s="57">
        <v>0</v>
      </c>
      <c r="DA28" s="57">
        <v>0</v>
      </c>
      <c r="DB28" s="57">
        <v>0</v>
      </c>
      <c r="DC28" s="57">
        <v>0</v>
      </c>
      <c r="DD28" s="57">
        <v>0</v>
      </c>
      <c r="DE28" s="58">
        <v>0</v>
      </c>
    </row>
    <row r="29" spans="1:109" s="53" customFormat="1" ht="13.5">
      <c r="A29" s="59" t="s">
        <v>296</v>
      </c>
      <c r="B29" s="60" t="s">
        <v>550</v>
      </c>
      <c r="C29" s="61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0.11091972656777715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v>0</v>
      </c>
      <c r="CG29" s="62">
        <v>0</v>
      </c>
      <c r="CH29" s="62">
        <v>0</v>
      </c>
      <c r="CI29" s="62">
        <v>0</v>
      </c>
      <c r="CJ29" s="62">
        <v>0</v>
      </c>
      <c r="CK29" s="62">
        <v>0</v>
      </c>
      <c r="CL29" s="62">
        <v>0</v>
      </c>
      <c r="CM29" s="62">
        <v>0</v>
      </c>
      <c r="CN29" s="62">
        <v>0</v>
      </c>
      <c r="CO29" s="62">
        <v>0</v>
      </c>
      <c r="CP29" s="62">
        <v>0</v>
      </c>
      <c r="CQ29" s="62">
        <v>0</v>
      </c>
      <c r="CR29" s="62">
        <v>0</v>
      </c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3">
        <v>0</v>
      </c>
    </row>
    <row r="30" spans="1:109" s="53" customFormat="1" ht="13.5">
      <c r="A30" s="64" t="s">
        <v>297</v>
      </c>
      <c r="B30" s="65" t="s">
        <v>551</v>
      </c>
      <c r="C30" s="66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0.12235210611538716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8">
        <v>0</v>
      </c>
    </row>
    <row r="31" spans="1:109" s="53" customFormat="1" ht="13.5">
      <c r="A31" s="54" t="s">
        <v>298</v>
      </c>
      <c r="B31" s="55" t="s">
        <v>552</v>
      </c>
      <c r="C31" s="56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6.6622784334007257E-3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7">
        <v>0</v>
      </c>
      <c r="CG31" s="57">
        <v>0</v>
      </c>
      <c r="CH31" s="57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7">
        <v>0</v>
      </c>
      <c r="CP31" s="57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7">
        <v>0</v>
      </c>
      <c r="CW31" s="57">
        <v>0</v>
      </c>
      <c r="CX31" s="57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7">
        <v>0</v>
      </c>
      <c r="DE31" s="58">
        <v>0</v>
      </c>
    </row>
    <row r="32" spans="1:109" s="53" customFormat="1" ht="13.5">
      <c r="A32" s="54" t="s">
        <v>299</v>
      </c>
      <c r="B32" s="55" t="s">
        <v>553</v>
      </c>
      <c r="C32" s="56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0.5824388527186346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8">
        <v>0</v>
      </c>
    </row>
    <row r="33" spans="1:109" s="53" customFormat="1" ht="13.5">
      <c r="A33" s="54" t="s">
        <v>300</v>
      </c>
      <c r="B33" s="55" t="s">
        <v>554</v>
      </c>
      <c r="C33" s="56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0.33502651960476371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7">
        <v>0</v>
      </c>
      <c r="BA33" s="57">
        <v>0</v>
      </c>
      <c r="BB33" s="57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7">
        <v>0</v>
      </c>
      <c r="BI33" s="57">
        <v>0</v>
      </c>
      <c r="BJ33" s="57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7">
        <v>0</v>
      </c>
      <c r="BQ33" s="57">
        <v>0</v>
      </c>
      <c r="BR33" s="57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7">
        <v>0</v>
      </c>
      <c r="BY33" s="57">
        <v>0</v>
      </c>
      <c r="BZ33" s="57">
        <v>0</v>
      </c>
      <c r="CA33" s="57">
        <v>0</v>
      </c>
      <c r="CB33" s="57">
        <v>0</v>
      </c>
      <c r="CC33" s="57">
        <v>0</v>
      </c>
      <c r="CD33" s="57">
        <v>0</v>
      </c>
      <c r="CE33" s="57">
        <v>0</v>
      </c>
      <c r="CF33" s="57">
        <v>0</v>
      </c>
      <c r="CG33" s="57">
        <v>0</v>
      </c>
      <c r="CH33" s="57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7">
        <v>0</v>
      </c>
      <c r="CO33" s="57">
        <v>0</v>
      </c>
      <c r="CP33" s="57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57">
        <v>0</v>
      </c>
      <c r="CW33" s="57">
        <v>0</v>
      </c>
      <c r="CX33" s="57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8">
        <v>0</v>
      </c>
    </row>
    <row r="34" spans="1:109" s="53" customFormat="1" ht="13.5">
      <c r="A34" s="59" t="s">
        <v>301</v>
      </c>
      <c r="B34" s="60" t="s">
        <v>555</v>
      </c>
      <c r="C34" s="61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0.1484152382622419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3">
        <v>0</v>
      </c>
    </row>
    <row r="35" spans="1:109" s="53" customFormat="1" ht="13.5">
      <c r="A35" s="64" t="s">
        <v>302</v>
      </c>
      <c r="B35" s="65" t="s">
        <v>783</v>
      </c>
      <c r="C35" s="66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1.4490753519182942E-3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67">
        <v>0</v>
      </c>
      <c r="CY35" s="67">
        <v>0</v>
      </c>
      <c r="CZ35" s="67">
        <v>0</v>
      </c>
      <c r="DA35" s="67">
        <v>0</v>
      </c>
      <c r="DB35" s="67">
        <v>0</v>
      </c>
      <c r="DC35" s="67">
        <v>0</v>
      </c>
      <c r="DD35" s="67">
        <v>0</v>
      </c>
      <c r="DE35" s="68">
        <v>0</v>
      </c>
    </row>
    <row r="36" spans="1:109" s="53" customFormat="1" ht="13.5">
      <c r="A36" s="54" t="s">
        <v>303</v>
      </c>
      <c r="B36" s="55" t="s">
        <v>782</v>
      </c>
      <c r="C36" s="56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0.24202825710615961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57">
        <v>0</v>
      </c>
      <c r="BV36" s="57">
        <v>0</v>
      </c>
      <c r="BW36" s="57">
        <v>0</v>
      </c>
      <c r="BX36" s="57">
        <v>0</v>
      </c>
      <c r="BY36" s="57">
        <v>0</v>
      </c>
      <c r="BZ36" s="57">
        <v>0</v>
      </c>
      <c r="CA36" s="57">
        <v>0</v>
      </c>
      <c r="CB36" s="57">
        <v>0</v>
      </c>
      <c r="CC36" s="57">
        <v>0</v>
      </c>
      <c r="CD36" s="57">
        <v>0</v>
      </c>
      <c r="CE36" s="57">
        <v>0</v>
      </c>
      <c r="CF36" s="57">
        <v>0</v>
      </c>
      <c r="CG36" s="57">
        <v>0</v>
      </c>
      <c r="CH36" s="57">
        <v>0</v>
      </c>
      <c r="CI36" s="57">
        <v>0</v>
      </c>
      <c r="CJ36" s="57">
        <v>0</v>
      </c>
      <c r="CK36" s="57">
        <v>0</v>
      </c>
      <c r="CL36" s="57">
        <v>0</v>
      </c>
      <c r="CM36" s="57">
        <v>0</v>
      </c>
      <c r="CN36" s="57">
        <v>0</v>
      </c>
      <c r="CO36" s="57">
        <v>0</v>
      </c>
      <c r="CP36" s="57">
        <v>0</v>
      </c>
      <c r="CQ36" s="57">
        <v>0</v>
      </c>
      <c r="CR36" s="57">
        <v>0</v>
      </c>
      <c r="CS36" s="57">
        <v>0</v>
      </c>
      <c r="CT36" s="57">
        <v>0</v>
      </c>
      <c r="CU36" s="57">
        <v>0</v>
      </c>
      <c r="CV36" s="57">
        <v>0</v>
      </c>
      <c r="CW36" s="57">
        <v>0</v>
      </c>
      <c r="CX36" s="57">
        <v>0</v>
      </c>
      <c r="CY36" s="57">
        <v>0</v>
      </c>
      <c r="CZ36" s="57">
        <v>0</v>
      </c>
      <c r="DA36" s="57">
        <v>0</v>
      </c>
      <c r="DB36" s="57">
        <v>0</v>
      </c>
      <c r="DC36" s="57">
        <v>0</v>
      </c>
      <c r="DD36" s="57">
        <v>0</v>
      </c>
      <c r="DE36" s="58">
        <v>0</v>
      </c>
    </row>
    <row r="37" spans="1:109" s="53" customFormat="1" ht="13.5">
      <c r="A37" s="54" t="s">
        <v>304</v>
      </c>
      <c r="B37" s="55" t="s">
        <v>558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0.64901631111208158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  <c r="BJ37" s="57">
        <v>0</v>
      </c>
      <c r="BK37" s="57">
        <v>0</v>
      </c>
      <c r="BL37" s="57">
        <v>0</v>
      </c>
      <c r="BM37" s="57">
        <v>0</v>
      </c>
      <c r="BN37" s="57">
        <v>0</v>
      </c>
      <c r="BO37" s="57">
        <v>0</v>
      </c>
      <c r="BP37" s="57">
        <v>0</v>
      </c>
      <c r="BQ37" s="57">
        <v>0</v>
      </c>
      <c r="BR37" s="57">
        <v>0</v>
      </c>
      <c r="BS37" s="57">
        <v>0</v>
      </c>
      <c r="BT37" s="57">
        <v>0</v>
      </c>
      <c r="BU37" s="57">
        <v>0</v>
      </c>
      <c r="BV37" s="57">
        <v>0</v>
      </c>
      <c r="BW37" s="57">
        <v>0</v>
      </c>
      <c r="BX37" s="57">
        <v>0</v>
      </c>
      <c r="BY37" s="57">
        <v>0</v>
      </c>
      <c r="BZ37" s="57">
        <v>0</v>
      </c>
      <c r="CA37" s="57">
        <v>0</v>
      </c>
      <c r="CB37" s="57">
        <v>0</v>
      </c>
      <c r="CC37" s="57">
        <v>0</v>
      </c>
      <c r="CD37" s="57">
        <v>0</v>
      </c>
      <c r="CE37" s="57">
        <v>0</v>
      </c>
      <c r="CF37" s="57">
        <v>0</v>
      </c>
      <c r="CG37" s="57">
        <v>0</v>
      </c>
      <c r="CH37" s="57">
        <v>0</v>
      </c>
      <c r="CI37" s="57">
        <v>0</v>
      </c>
      <c r="CJ37" s="57">
        <v>0</v>
      </c>
      <c r="CK37" s="57">
        <v>0</v>
      </c>
      <c r="CL37" s="57">
        <v>0</v>
      </c>
      <c r="CM37" s="57">
        <v>0</v>
      </c>
      <c r="CN37" s="57">
        <v>0</v>
      </c>
      <c r="CO37" s="57">
        <v>0</v>
      </c>
      <c r="CP37" s="57">
        <v>0</v>
      </c>
      <c r="CQ37" s="57">
        <v>0</v>
      </c>
      <c r="CR37" s="57">
        <v>0</v>
      </c>
      <c r="CS37" s="57">
        <v>0</v>
      </c>
      <c r="CT37" s="57">
        <v>0</v>
      </c>
      <c r="CU37" s="57">
        <v>0</v>
      </c>
      <c r="CV37" s="57">
        <v>0</v>
      </c>
      <c r="CW37" s="57">
        <v>0</v>
      </c>
      <c r="CX37" s="57">
        <v>0</v>
      </c>
      <c r="CY37" s="57">
        <v>0</v>
      </c>
      <c r="CZ37" s="57">
        <v>0</v>
      </c>
      <c r="DA37" s="57">
        <v>0</v>
      </c>
      <c r="DB37" s="57">
        <v>0</v>
      </c>
      <c r="DC37" s="57">
        <v>0</v>
      </c>
      <c r="DD37" s="57">
        <v>0</v>
      </c>
      <c r="DE37" s="58">
        <v>0</v>
      </c>
    </row>
    <row r="38" spans="1:109" s="53" customFormat="1" ht="13.5">
      <c r="A38" s="54" t="s">
        <v>305</v>
      </c>
      <c r="B38" s="55" t="s">
        <v>559</v>
      </c>
      <c r="C38" s="56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0.38252035008262442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  <c r="BN38" s="57">
        <v>0</v>
      </c>
      <c r="BO38" s="57">
        <v>0</v>
      </c>
      <c r="BP38" s="57">
        <v>0</v>
      </c>
      <c r="BQ38" s="57">
        <v>0</v>
      </c>
      <c r="BR38" s="57">
        <v>0</v>
      </c>
      <c r="BS38" s="57">
        <v>0</v>
      </c>
      <c r="BT38" s="57">
        <v>0</v>
      </c>
      <c r="BU38" s="57">
        <v>0</v>
      </c>
      <c r="BV38" s="57">
        <v>0</v>
      </c>
      <c r="BW38" s="57">
        <v>0</v>
      </c>
      <c r="BX38" s="57">
        <v>0</v>
      </c>
      <c r="BY38" s="57">
        <v>0</v>
      </c>
      <c r="BZ38" s="57">
        <v>0</v>
      </c>
      <c r="CA38" s="57">
        <v>0</v>
      </c>
      <c r="CB38" s="57">
        <v>0</v>
      </c>
      <c r="CC38" s="57">
        <v>0</v>
      </c>
      <c r="CD38" s="57">
        <v>0</v>
      </c>
      <c r="CE38" s="57">
        <v>0</v>
      </c>
      <c r="CF38" s="57">
        <v>0</v>
      </c>
      <c r="CG38" s="57">
        <v>0</v>
      </c>
      <c r="CH38" s="57">
        <v>0</v>
      </c>
      <c r="CI38" s="57">
        <v>0</v>
      </c>
      <c r="CJ38" s="57">
        <v>0</v>
      </c>
      <c r="CK38" s="57">
        <v>0</v>
      </c>
      <c r="CL38" s="57">
        <v>0</v>
      </c>
      <c r="CM38" s="57">
        <v>0</v>
      </c>
      <c r="CN38" s="57">
        <v>0</v>
      </c>
      <c r="CO38" s="57">
        <v>0</v>
      </c>
      <c r="CP38" s="57">
        <v>0</v>
      </c>
      <c r="CQ38" s="57">
        <v>0</v>
      </c>
      <c r="CR38" s="57">
        <v>0</v>
      </c>
      <c r="CS38" s="57">
        <v>0</v>
      </c>
      <c r="CT38" s="57">
        <v>0</v>
      </c>
      <c r="CU38" s="57">
        <v>0</v>
      </c>
      <c r="CV38" s="57">
        <v>0</v>
      </c>
      <c r="CW38" s="57">
        <v>0</v>
      </c>
      <c r="CX38" s="57">
        <v>0</v>
      </c>
      <c r="CY38" s="57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8">
        <v>0</v>
      </c>
    </row>
    <row r="39" spans="1:109" s="53" customFormat="1" ht="13.5">
      <c r="A39" s="59" t="s">
        <v>306</v>
      </c>
      <c r="B39" s="60" t="s">
        <v>560</v>
      </c>
      <c r="C39" s="61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0.68886492315988135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2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2">
        <v>0</v>
      </c>
      <c r="CU39" s="62">
        <v>0</v>
      </c>
      <c r="CV39" s="62">
        <v>0</v>
      </c>
      <c r="CW39" s="62">
        <v>0</v>
      </c>
      <c r="CX39" s="62">
        <v>0</v>
      </c>
      <c r="CY39" s="62">
        <v>0</v>
      </c>
      <c r="CZ39" s="62">
        <v>0</v>
      </c>
      <c r="DA39" s="62">
        <v>0</v>
      </c>
      <c r="DB39" s="62">
        <v>0</v>
      </c>
      <c r="DC39" s="62">
        <v>0</v>
      </c>
      <c r="DD39" s="62">
        <v>0</v>
      </c>
      <c r="DE39" s="63">
        <v>0</v>
      </c>
    </row>
    <row r="40" spans="1:109" s="53" customFormat="1" ht="13.5">
      <c r="A40" s="64" t="s">
        <v>307</v>
      </c>
      <c r="B40" s="65" t="s">
        <v>561</v>
      </c>
      <c r="C40" s="66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0.13554006968641119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>
        <v>0</v>
      </c>
      <c r="CC40" s="67">
        <v>0</v>
      </c>
      <c r="CD40" s="67">
        <v>0</v>
      </c>
      <c r="CE40" s="67">
        <v>0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67">
        <v>0</v>
      </c>
      <c r="CN40" s="67">
        <v>0</v>
      </c>
      <c r="CO40" s="67">
        <v>0</v>
      </c>
      <c r="CP40" s="67">
        <v>0</v>
      </c>
      <c r="CQ40" s="67">
        <v>0</v>
      </c>
      <c r="CR40" s="67">
        <v>0</v>
      </c>
      <c r="CS40" s="67">
        <v>0</v>
      </c>
      <c r="CT40" s="67">
        <v>0</v>
      </c>
      <c r="CU40" s="67">
        <v>0</v>
      </c>
      <c r="CV40" s="67">
        <v>0</v>
      </c>
      <c r="CW40" s="67">
        <v>0</v>
      </c>
      <c r="CX40" s="67">
        <v>0</v>
      </c>
      <c r="CY40" s="67">
        <v>0</v>
      </c>
      <c r="CZ40" s="67">
        <v>0</v>
      </c>
      <c r="DA40" s="67">
        <v>0</v>
      </c>
      <c r="DB40" s="67">
        <v>0</v>
      </c>
      <c r="DC40" s="67">
        <v>0</v>
      </c>
      <c r="DD40" s="67">
        <v>0</v>
      </c>
      <c r="DE40" s="68">
        <v>0</v>
      </c>
    </row>
    <row r="41" spans="1:109" s="53" customFormat="1" ht="13.5">
      <c r="A41" s="54" t="s">
        <v>308</v>
      </c>
      <c r="B41" s="55" t="s">
        <v>562</v>
      </c>
      <c r="C41" s="56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8.1543382887944604E-2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57">
        <v>0</v>
      </c>
      <c r="BA41" s="57">
        <v>0</v>
      </c>
      <c r="BB41" s="57">
        <v>0</v>
      </c>
      <c r="BC41" s="57">
        <v>0</v>
      </c>
      <c r="BD41" s="57">
        <v>0</v>
      </c>
      <c r="BE41" s="57">
        <v>0</v>
      </c>
      <c r="BF41" s="57">
        <v>0</v>
      </c>
      <c r="BG41" s="57">
        <v>0</v>
      </c>
      <c r="BH41" s="57">
        <v>0</v>
      </c>
      <c r="BI41" s="57">
        <v>0</v>
      </c>
      <c r="BJ41" s="57">
        <v>0</v>
      </c>
      <c r="BK41" s="57">
        <v>0</v>
      </c>
      <c r="BL41" s="57">
        <v>0</v>
      </c>
      <c r="BM41" s="57">
        <v>0</v>
      </c>
      <c r="BN41" s="57">
        <v>0</v>
      </c>
      <c r="BO41" s="57">
        <v>0</v>
      </c>
      <c r="BP41" s="57">
        <v>0</v>
      </c>
      <c r="BQ41" s="57">
        <v>0</v>
      </c>
      <c r="BR41" s="57">
        <v>0</v>
      </c>
      <c r="BS41" s="57">
        <v>0</v>
      </c>
      <c r="BT41" s="57">
        <v>0</v>
      </c>
      <c r="BU41" s="57">
        <v>0</v>
      </c>
      <c r="BV41" s="57">
        <v>0</v>
      </c>
      <c r="BW41" s="57">
        <v>0</v>
      </c>
      <c r="BX41" s="57">
        <v>0</v>
      </c>
      <c r="BY41" s="57">
        <v>0</v>
      </c>
      <c r="BZ41" s="57">
        <v>0</v>
      </c>
      <c r="CA41" s="57">
        <v>0</v>
      </c>
      <c r="CB41" s="57">
        <v>0</v>
      </c>
      <c r="CC41" s="57">
        <v>0</v>
      </c>
      <c r="CD41" s="57">
        <v>0</v>
      </c>
      <c r="CE41" s="57">
        <v>0</v>
      </c>
      <c r="CF41" s="57">
        <v>0</v>
      </c>
      <c r="CG41" s="57">
        <v>0</v>
      </c>
      <c r="CH41" s="57">
        <v>0</v>
      </c>
      <c r="CI41" s="57">
        <v>0</v>
      </c>
      <c r="CJ41" s="57">
        <v>0</v>
      </c>
      <c r="CK41" s="57">
        <v>0</v>
      </c>
      <c r="CL41" s="57">
        <v>0</v>
      </c>
      <c r="CM41" s="57">
        <v>0</v>
      </c>
      <c r="CN41" s="57">
        <v>0</v>
      </c>
      <c r="CO41" s="57">
        <v>0</v>
      </c>
      <c r="CP41" s="57">
        <v>0</v>
      </c>
      <c r="CQ41" s="57">
        <v>0</v>
      </c>
      <c r="CR41" s="57">
        <v>0</v>
      </c>
      <c r="CS41" s="57">
        <v>0</v>
      </c>
      <c r="CT41" s="57">
        <v>0</v>
      </c>
      <c r="CU41" s="57">
        <v>0</v>
      </c>
      <c r="CV41" s="57">
        <v>0</v>
      </c>
      <c r="CW41" s="57">
        <v>0</v>
      </c>
      <c r="CX41" s="57">
        <v>0</v>
      </c>
      <c r="CY41" s="57">
        <v>0</v>
      </c>
      <c r="CZ41" s="57">
        <v>0</v>
      </c>
      <c r="DA41" s="57">
        <v>0</v>
      </c>
      <c r="DB41" s="57">
        <v>0</v>
      </c>
      <c r="DC41" s="57">
        <v>0</v>
      </c>
      <c r="DD41" s="57">
        <v>0</v>
      </c>
      <c r="DE41" s="58">
        <v>0</v>
      </c>
    </row>
    <row r="42" spans="1:109" s="53" customFormat="1" ht="13.5">
      <c r="A42" s="54" t="s">
        <v>309</v>
      </c>
      <c r="B42" s="55" t="s">
        <v>781</v>
      </c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0.55452027848953078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57">
        <v>0</v>
      </c>
      <c r="BA42" s="57">
        <v>0</v>
      </c>
      <c r="BB42" s="57">
        <v>0</v>
      </c>
      <c r="BC42" s="57">
        <v>0</v>
      </c>
      <c r="BD42" s="57">
        <v>0</v>
      </c>
      <c r="BE42" s="57">
        <v>0</v>
      </c>
      <c r="BF42" s="57">
        <v>0</v>
      </c>
      <c r="BG42" s="57">
        <v>0</v>
      </c>
      <c r="BH42" s="57">
        <v>0</v>
      </c>
      <c r="BI42" s="57">
        <v>0</v>
      </c>
      <c r="BJ42" s="57">
        <v>0</v>
      </c>
      <c r="BK42" s="57">
        <v>0</v>
      </c>
      <c r="BL42" s="57">
        <v>0</v>
      </c>
      <c r="BM42" s="57">
        <v>0</v>
      </c>
      <c r="BN42" s="57">
        <v>0</v>
      </c>
      <c r="BO42" s="57">
        <v>0</v>
      </c>
      <c r="BP42" s="57">
        <v>0</v>
      </c>
      <c r="BQ42" s="57">
        <v>0</v>
      </c>
      <c r="BR42" s="57">
        <v>0</v>
      </c>
      <c r="BS42" s="57">
        <v>0</v>
      </c>
      <c r="BT42" s="57">
        <v>0</v>
      </c>
      <c r="BU42" s="57">
        <v>0</v>
      </c>
      <c r="BV42" s="57">
        <v>0</v>
      </c>
      <c r="BW42" s="57">
        <v>0</v>
      </c>
      <c r="BX42" s="57">
        <v>0</v>
      </c>
      <c r="BY42" s="57">
        <v>0</v>
      </c>
      <c r="BZ42" s="57">
        <v>0</v>
      </c>
      <c r="CA42" s="57">
        <v>0</v>
      </c>
      <c r="CB42" s="57">
        <v>0</v>
      </c>
      <c r="CC42" s="57">
        <v>0</v>
      </c>
      <c r="CD42" s="57">
        <v>0</v>
      </c>
      <c r="CE42" s="57">
        <v>0</v>
      </c>
      <c r="CF42" s="57">
        <v>0</v>
      </c>
      <c r="CG42" s="57">
        <v>0</v>
      </c>
      <c r="CH42" s="57">
        <v>0</v>
      </c>
      <c r="CI42" s="57">
        <v>0</v>
      </c>
      <c r="CJ42" s="57">
        <v>0</v>
      </c>
      <c r="CK42" s="57">
        <v>0</v>
      </c>
      <c r="CL42" s="57">
        <v>0</v>
      </c>
      <c r="CM42" s="57">
        <v>0</v>
      </c>
      <c r="CN42" s="57">
        <v>0</v>
      </c>
      <c r="CO42" s="57">
        <v>0</v>
      </c>
      <c r="CP42" s="57">
        <v>0</v>
      </c>
      <c r="CQ42" s="57">
        <v>0</v>
      </c>
      <c r="CR42" s="57">
        <v>0</v>
      </c>
      <c r="CS42" s="57">
        <v>0</v>
      </c>
      <c r="CT42" s="57">
        <v>0</v>
      </c>
      <c r="CU42" s="57">
        <v>0</v>
      </c>
      <c r="CV42" s="57">
        <v>0</v>
      </c>
      <c r="CW42" s="57">
        <v>0</v>
      </c>
      <c r="CX42" s="57">
        <v>0</v>
      </c>
      <c r="CY42" s="57">
        <v>0</v>
      </c>
      <c r="CZ42" s="57">
        <v>0</v>
      </c>
      <c r="DA42" s="57">
        <v>0</v>
      </c>
      <c r="DB42" s="57">
        <v>0</v>
      </c>
      <c r="DC42" s="57">
        <v>0</v>
      </c>
      <c r="DD42" s="57">
        <v>0</v>
      </c>
      <c r="DE42" s="58">
        <v>0</v>
      </c>
    </row>
    <row r="43" spans="1:109" s="53" customFormat="1" ht="13.5">
      <c r="A43" s="54" t="s">
        <v>310</v>
      </c>
      <c r="B43" s="55" t="s">
        <v>780</v>
      </c>
      <c r="C43" s="56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0.52977311819149808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7">
        <v>0</v>
      </c>
      <c r="BI43" s="57">
        <v>0</v>
      </c>
      <c r="BJ43" s="57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7">
        <v>0</v>
      </c>
      <c r="BQ43" s="57">
        <v>0</v>
      </c>
      <c r="BR43" s="57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7">
        <v>0</v>
      </c>
      <c r="BY43" s="57">
        <v>0</v>
      </c>
      <c r="BZ43" s="57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7">
        <v>0</v>
      </c>
      <c r="CG43" s="57">
        <v>0</v>
      </c>
      <c r="CH43" s="57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7">
        <v>0</v>
      </c>
      <c r="CO43" s="57">
        <v>0</v>
      </c>
      <c r="CP43" s="57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7">
        <v>0</v>
      </c>
      <c r="CW43" s="57">
        <v>0</v>
      </c>
      <c r="CX43" s="57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7">
        <v>0</v>
      </c>
      <c r="DE43" s="58">
        <v>0</v>
      </c>
    </row>
    <row r="44" spans="1:109" s="53" customFormat="1" ht="13.5">
      <c r="A44" s="59" t="s">
        <v>311</v>
      </c>
      <c r="B44" s="60" t="s">
        <v>565</v>
      </c>
      <c r="C44" s="61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4.1465948805138431E-2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  <c r="CE44" s="62">
        <v>0</v>
      </c>
      <c r="CF44" s="62">
        <v>0</v>
      </c>
      <c r="CG44" s="62">
        <v>0</v>
      </c>
      <c r="CH44" s="62">
        <v>0</v>
      </c>
      <c r="CI44" s="62">
        <v>0</v>
      </c>
      <c r="CJ44" s="62">
        <v>0</v>
      </c>
      <c r="CK44" s="62">
        <v>0</v>
      </c>
      <c r="CL44" s="62">
        <v>0</v>
      </c>
      <c r="CM44" s="62">
        <v>0</v>
      </c>
      <c r="CN44" s="62">
        <v>0</v>
      </c>
      <c r="CO44" s="62">
        <v>0</v>
      </c>
      <c r="CP44" s="62">
        <v>0</v>
      </c>
      <c r="CQ44" s="62">
        <v>0</v>
      </c>
      <c r="CR44" s="62">
        <v>0</v>
      </c>
      <c r="CS44" s="62">
        <v>0</v>
      </c>
      <c r="CT44" s="62">
        <v>0</v>
      </c>
      <c r="CU44" s="62">
        <v>0</v>
      </c>
      <c r="CV44" s="62">
        <v>0</v>
      </c>
      <c r="CW44" s="62">
        <v>0</v>
      </c>
      <c r="CX44" s="62">
        <v>0</v>
      </c>
      <c r="CY44" s="62">
        <v>0</v>
      </c>
      <c r="CZ44" s="62">
        <v>0</v>
      </c>
      <c r="DA44" s="62">
        <v>0</v>
      </c>
      <c r="DB44" s="62">
        <v>0</v>
      </c>
      <c r="DC44" s="62">
        <v>0</v>
      </c>
      <c r="DD44" s="62">
        <v>0</v>
      </c>
      <c r="DE44" s="63">
        <v>0</v>
      </c>
    </row>
    <row r="45" spans="1:109" s="53" customFormat="1" ht="13.5">
      <c r="A45" s="64" t="s">
        <v>312</v>
      </c>
      <c r="B45" s="65" t="s">
        <v>566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0.1193411159477642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0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0</v>
      </c>
      <c r="CE45" s="67">
        <v>0</v>
      </c>
      <c r="CF45" s="67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67">
        <v>0</v>
      </c>
      <c r="CM45" s="67">
        <v>0</v>
      </c>
      <c r="CN45" s="67">
        <v>0</v>
      </c>
      <c r="CO45" s="67">
        <v>0</v>
      </c>
      <c r="CP45" s="67">
        <v>0</v>
      </c>
      <c r="CQ45" s="67">
        <v>0</v>
      </c>
      <c r="CR45" s="67">
        <v>0</v>
      </c>
      <c r="CS45" s="67">
        <v>0</v>
      </c>
      <c r="CT45" s="67">
        <v>0</v>
      </c>
      <c r="CU45" s="67">
        <v>0</v>
      </c>
      <c r="CV45" s="67">
        <v>0</v>
      </c>
      <c r="CW45" s="67">
        <v>0</v>
      </c>
      <c r="CX45" s="67">
        <v>0</v>
      </c>
      <c r="CY45" s="67">
        <v>0</v>
      </c>
      <c r="CZ45" s="67">
        <v>0</v>
      </c>
      <c r="DA45" s="67">
        <v>0</v>
      </c>
      <c r="DB45" s="67">
        <v>0</v>
      </c>
      <c r="DC45" s="67">
        <v>0</v>
      </c>
      <c r="DD45" s="67">
        <v>0</v>
      </c>
      <c r="DE45" s="68">
        <v>0</v>
      </c>
    </row>
    <row r="46" spans="1:109" s="53" customFormat="1" ht="13.5">
      <c r="A46" s="54" t="s">
        <v>313</v>
      </c>
      <c r="B46" s="55" t="s">
        <v>779</v>
      </c>
      <c r="C46" s="56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0.29524842101640081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  <c r="BJ46" s="57">
        <v>0</v>
      </c>
      <c r="BK46" s="57">
        <v>0</v>
      </c>
      <c r="BL46" s="57">
        <v>0</v>
      </c>
      <c r="BM46" s="57">
        <v>0</v>
      </c>
      <c r="BN46" s="57">
        <v>0</v>
      </c>
      <c r="BO46" s="57">
        <v>0</v>
      </c>
      <c r="BP46" s="57">
        <v>0</v>
      </c>
      <c r="BQ46" s="57">
        <v>0</v>
      </c>
      <c r="BR46" s="57">
        <v>0</v>
      </c>
      <c r="BS46" s="57">
        <v>0</v>
      </c>
      <c r="BT46" s="57">
        <v>0</v>
      </c>
      <c r="BU46" s="57">
        <v>0</v>
      </c>
      <c r="BV46" s="57">
        <v>0</v>
      </c>
      <c r="BW46" s="57">
        <v>0</v>
      </c>
      <c r="BX46" s="57">
        <v>0</v>
      </c>
      <c r="BY46" s="57">
        <v>0</v>
      </c>
      <c r="BZ46" s="57">
        <v>0</v>
      </c>
      <c r="CA46" s="57">
        <v>0</v>
      </c>
      <c r="CB46" s="57">
        <v>0</v>
      </c>
      <c r="CC46" s="57">
        <v>0</v>
      </c>
      <c r="CD46" s="57">
        <v>0</v>
      </c>
      <c r="CE46" s="57">
        <v>0</v>
      </c>
      <c r="CF46" s="57">
        <v>0</v>
      </c>
      <c r="CG46" s="57">
        <v>0</v>
      </c>
      <c r="CH46" s="57">
        <v>0</v>
      </c>
      <c r="CI46" s="57">
        <v>0</v>
      </c>
      <c r="CJ46" s="57">
        <v>0</v>
      </c>
      <c r="CK46" s="57">
        <v>0</v>
      </c>
      <c r="CL46" s="57">
        <v>0</v>
      </c>
      <c r="CM46" s="57">
        <v>0</v>
      </c>
      <c r="CN46" s="57">
        <v>0</v>
      </c>
      <c r="CO46" s="57">
        <v>0</v>
      </c>
      <c r="CP46" s="57">
        <v>0</v>
      </c>
      <c r="CQ46" s="57">
        <v>0</v>
      </c>
      <c r="CR46" s="57">
        <v>0</v>
      </c>
      <c r="CS46" s="57">
        <v>0</v>
      </c>
      <c r="CT46" s="57">
        <v>0</v>
      </c>
      <c r="CU46" s="57">
        <v>0</v>
      </c>
      <c r="CV46" s="57">
        <v>0</v>
      </c>
      <c r="CW46" s="57">
        <v>0</v>
      </c>
      <c r="CX46" s="57">
        <v>0</v>
      </c>
      <c r="CY46" s="57">
        <v>0</v>
      </c>
      <c r="CZ46" s="57">
        <v>0</v>
      </c>
      <c r="DA46" s="57">
        <v>0</v>
      </c>
      <c r="DB46" s="57">
        <v>0</v>
      </c>
      <c r="DC46" s="57">
        <v>0</v>
      </c>
      <c r="DD46" s="57">
        <v>0</v>
      </c>
      <c r="DE46" s="58">
        <v>0</v>
      </c>
    </row>
    <row r="47" spans="1:109" s="53" customFormat="1" ht="13.5">
      <c r="A47" s="54" t="s">
        <v>314</v>
      </c>
      <c r="B47" s="55" t="s">
        <v>778</v>
      </c>
      <c r="C47" s="56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0.31891033699954741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  <c r="BL47" s="57">
        <v>0</v>
      </c>
      <c r="BM47" s="57">
        <v>0</v>
      </c>
      <c r="BN47" s="57">
        <v>0</v>
      </c>
      <c r="BO47" s="57">
        <v>0</v>
      </c>
      <c r="BP47" s="57">
        <v>0</v>
      </c>
      <c r="BQ47" s="57">
        <v>0</v>
      </c>
      <c r="BR47" s="57">
        <v>0</v>
      </c>
      <c r="BS47" s="57">
        <v>0</v>
      </c>
      <c r="BT47" s="57">
        <v>0</v>
      </c>
      <c r="BU47" s="57">
        <v>0</v>
      </c>
      <c r="BV47" s="57">
        <v>0</v>
      </c>
      <c r="BW47" s="57">
        <v>0</v>
      </c>
      <c r="BX47" s="57">
        <v>0</v>
      </c>
      <c r="BY47" s="57">
        <v>0</v>
      </c>
      <c r="BZ47" s="57">
        <v>0</v>
      </c>
      <c r="CA47" s="57">
        <v>0</v>
      </c>
      <c r="CB47" s="57">
        <v>0</v>
      </c>
      <c r="CC47" s="57">
        <v>0</v>
      </c>
      <c r="CD47" s="57">
        <v>0</v>
      </c>
      <c r="CE47" s="57">
        <v>0</v>
      </c>
      <c r="CF47" s="57">
        <v>0</v>
      </c>
      <c r="CG47" s="57">
        <v>0</v>
      </c>
      <c r="CH47" s="57">
        <v>0</v>
      </c>
      <c r="CI47" s="57">
        <v>0</v>
      </c>
      <c r="CJ47" s="57">
        <v>0</v>
      </c>
      <c r="CK47" s="57">
        <v>0</v>
      </c>
      <c r="CL47" s="57">
        <v>0</v>
      </c>
      <c r="CM47" s="57">
        <v>0</v>
      </c>
      <c r="CN47" s="57">
        <v>0</v>
      </c>
      <c r="CO47" s="57">
        <v>0</v>
      </c>
      <c r="CP47" s="57">
        <v>0</v>
      </c>
      <c r="CQ47" s="57">
        <v>0</v>
      </c>
      <c r="CR47" s="57">
        <v>0</v>
      </c>
      <c r="CS47" s="57">
        <v>0</v>
      </c>
      <c r="CT47" s="57">
        <v>0</v>
      </c>
      <c r="CU47" s="57">
        <v>0</v>
      </c>
      <c r="CV47" s="57">
        <v>0</v>
      </c>
      <c r="CW47" s="57">
        <v>0</v>
      </c>
      <c r="CX47" s="57">
        <v>0</v>
      </c>
      <c r="CY47" s="57">
        <v>0</v>
      </c>
      <c r="CZ47" s="57">
        <v>0</v>
      </c>
      <c r="DA47" s="57">
        <v>0</v>
      </c>
      <c r="DB47" s="57">
        <v>0</v>
      </c>
      <c r="DC47" s="57">
        <v>0</v>
      </c>
      <c r="DD47" s="57">
        <v>0</v>
      </c>
      <c r="DE47" s="58">
        <v>0</v>
      </c>
    </row>
    <row r="48" spans="1:109" s="53" customFormat="1" ht="13.5">
      <c r="A48" s="54" t="s">
        <v>315</v>
      </c>
      <c r="B48" s="55" t="s">
        <v>569</v>
      </c>
      <c r="C48" s="56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0.39323392776861976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  <c r="BL48" s="57">
        <v>0</v>
      </c>
      <c r="BM48" s="57">
        <v>0</v>
      </c>
      <c r="BN48" s="57">
        <v>0</v>
      </c>
      <c r="BO48" s="57">
        <v>0</v>
      </c>
      <c r="BP48" s="57">
        <v>0</v>
      </c>
      <c r="BQ48" s="57">
        <v>0</v>
      </c>
      <c r="BR48" s="57">
        <v>0</v>
      </c>
      <c r="BS48" s="57">
        <v>0</v>
      </c>
      <c r="BT48" s="57">
        <v>0</v>
      </c>
      <c r="BU48" s="57">
        <v>0</v>
      </c>
      <c r="BV48" s="57">
        <v>0</v>
      </c>
      <c r="BW48" s="57">
        <v>0</v>
      </c>
      <c r="BX48" s="57">
        <v>0</v>
      </c>
      <c r="BY48" s="57">
        <v>0</v>
      </c>
      <c r="BZ48" s="57">
        <v>0</v>
      </c>
      <c r="CA48" s="57">
        <v>0</v>
      </c>
      <c r="CB48" s="57">
        <v>0</v>
      </c>
      <c r="CC48" s="57">
        <v>0</v>
      </c>
      <c r="CD48" s="57">
        <v>0</v>
      </c>
      <c r="CE48" s="57">
        <v>0</v>
      </c>
      <c r="CF48" s="57">
        <v>0</v>
      </c>
      <c r="CG48" s="57">
        <v>0</v>
      </c>
      <c r="CH48" s="57">
        <v>0</v>
      </c>
      <c r="CI48" s="57">
        <v>0</v>
      </c>
      <c r="CJ48" s="57">
        <v>0</v>
      </c>
      <c r="CK48" s="57">
        <v>0</v>
      </c>
      <c r="CL48" s="57">
        <v>0</v>
      </c>
      <c r="CM48" s="57">
        <v>0</v>
      </c>
      <c r="CN48" s="57">
        <v>0</v>
      </c>
      <c r="CO48" s="57">
        <v>0</v>
      </c>
      <c r="CP48" s="57">
        <v>0</v>
      </c>
      <c r="CQ48" s="57">
        <v>0</v>
      </c>
      <c r="CR48" s="57">
        <v>0</v>
      </c>
      <c r="CS48" s="57">
        <v>0</v>
      </c>
      <c r="CT48" s="57">
        <v>0</v>
      </c>
      <c r="CU48" s="57">
        <v>0</v>
      </c>
      <c r="CV48" s="57">
        <v>0</v>
      </c>
      <c r="CW48" s="57">
        <v>0</v>
      </c>
      <c r="CX48" s="57">
        <v>0</v>
      </c>
      <c r="CY48" s="57">
        <v>0</v>
      </c>
      <c r="CZ48" s="57">
        <v>0</v>
      </c>
      <c r="DA48" s="57">
        <v>0</v>
      </c>
      <c r="DB48" s="57">
        <v>0</v>
      </c>
      <c r="DC48" s="57">
        <v>0</v>
      </c>
      <c r="DD48" s="57">
        <v>0</v>
      </c>
      <c r="DE48" s="58">
        <v>0</v>
      </c>
    </row>
    <row r="49" spans="1:109" s="53" customFormat="1" ht="13.5">
      <c r="A49" s="59" t="s">
        <v>316</v>
      </c>
      <c r="B49" s="60" t="s">
        <v>570</v>
      </c>
      <c r="C49" s="61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0.49135188866799206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  <c r="CQ49" s="62">
        <v>0</v>
      </c>
      <c r="CR49" s="62">
        <v>0</v>
      </c>
      <c r="CS49" s="62">
        <v>0</v>
      </c>
      <c r="CT49" s="62">
        <v>0</v>
      </c>
      <c r="CU49" s="62">
        <v>0</v>
      </c>
      <c r="CV49" s="62">
        <v>0</v>
      </c>
      <c r="CW49" s="62">
        <v>0</v>
      </c>
      <c r="CX49" s="62">
        <v>0</v>
      </c>
      <c r="CY49" s="62">
        <v>0</v>
      </c>
      <c r="CZ49" s="62">
        <v>0</v>
      </c>
      <c r="DA49" s="62">
        <v>0</v>
      </c>
      <c r="DB49" s="62">
        <v>0</v>
      </c>
      <c r="DC49" s="62">
        <v>0</v>
      </c>
      <c r="DD49" s="62">
        <v>0</v>
      </c>
      <c r="DE49" s="63">
        <v>0</v>
      </c>
    </row>
    <row r="50" spans="1:109" s="53" customFormat="1" ht="13.5">
      <c r="A50" s="64" t="s">
        <v>317</v>
      </c>
      <c r="B50" s="65" t="s">
        <v>571</v>
      </c>
      <c r="C50" s="66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0.24436547273917519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0</v>
      </c>
      <c r="CQ50" s="67">
        <v>0</v>
      </c>
      <c r="CR50" s="67">
        <v>0</v>
      </c>
      <c r="CS50" s="67">
        <v>0</v>
      </c>
      <c r="CT50" s="67">
        <v>0</v>
      </c>
      <c r="CU50" s="67">
        <v>0</v>
      </c>
      <c r="CV50" s="67">
        <v>0</v>
      </c>
      <c r="CW50" s="67">
        <v>0</v>
      </c>
      <c r="CX50" s="67">
        <v>0</v>
      </c>
      <c r="CY50" s="67">
        <v>0</v>
      </c>
      <c r="CZ50" s="67">
        <v>0</v>
      </c>
      <c r="DA50" s="67">
        <v>0</v>
      </c>
      <c r="DB50" s="67">
        <v>0</v>
      </c>
      <c r="DC50" s="67">
        <v>0</v>
      </c>
      <c r="DD50" s="67">
        <v>0</v>
      </c>
      <c r="DE50" s="68">
        <v>0</v>
      </c>
    </row>
    <row r="51" spans="1:109" s="53" customFormat="1" ht="13.5">
      <c r="A51" s="54" t="s">
        <v>318</v>
      </c>
      <c r="B51" s="55" t="s">
        <v>572</v>
      </c>
      <c r="C51" s="56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3.8012746562777755E-3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57">
        <v>0</v>
      </c>
      <c r="BV51" s="57">
        <v>0</v>
      </c>
      <c r="BW51" s="57">
        <v>0</v>
      </c>
      <c r="BX51" s="57">
        <v>0</v>
      </c>
      <c r="BY51" s="57">
        <v>0</v>
      </c>
      <c r="BZ51" s="57">
        <v>0</v>
      </c>
      <c r="CA51" s="57">
        <v>0</v>
      </c>
      <c r="CB51" s="57">
        <v>0</v>
      </c>
      <c r="CC51" s="57">
        <v>0</v>
      </c>
      <c r="CD51" s="57">
        <v>0</v>
      </c>
      <c r="CE51" s="57">
        <v>0</v>
      </c>
      <c r="CF51" s="57">
        <v>0</v>
      </c>
      <c r="CG51" s="57">
        <v>0</v>
      </c>
      <c r="CH51" s="57">
        <v>0</v>
      </c>
      <c r="CI51" s="57">
        <v>0</v>
      </c>
      <c r="CJ51" s="57">
        <v>0</v>
      </c>
      <c r="CK51" s="57">
        <v>0</v>
      </c>
      <c r="CL51" s="57">
        <v>0</v>
      </c>
      <c r="CM51" s="57">
        <v>0</v>
      </c>
      <c r="CN51" s="57">
        <v>0</v>
      </c>
      <c r="CO51" s="57">
        <v>0</v>
      </c>
      <c r="CP51" s="57">
        <v>0</v>
      </c>
      <c r="CQ51" s="57">
        <v>0</v>
      </c>
      <c r="CR51" s="57">
        <v>0</v>
      </c>
      <c r="CS51" s="57">
        <v>0</v>
      </c>
      <c r="CT51" s="57">
        <v>0</v>
      </c>
      <c r="CU51" s="57">
        <v>0</v>
      </c>
      <c r="CV51" s="57">
        <v>0</v>
      </c>
      <c r="CW51" s="57">
        <v>0</v>
      </c>
      <c r="CX51" s="57">
        <v>0</v>
      </c>
      <c r="CY51" s="57">
        <v>0</v>
      </c>
      <c r="CZ51" s="57">
        <v>0</v>
      </c>
      <c r="DA51" s="57">
        <v>0</v>
      </c>
      <c r="DB51" s="57">
        <v>0</v>
      </c>
      <c r="DC51" s="57">
        <v>0</v>
      </c>
      <c r="DD51" s="57">
        <v>0</v>
      </c>
      <c r="DE51" s="58">
        <v>0</v>
      </c>
    </row>
    <row r="52" spans="1:109" s="53" customFormat="1" ht="13.5">
      <c r="A52" s="54" t="s">
        <v>319</v>
      </c>
      <c r="B52" s="55" t="s">
        <v>573</v>
      </c>
      <c r="C52" s="56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57">
        <v>0</v>
      </c>
      <c r="AW52" s="57">
        <v>0</v>
      </c>
      <c r="AX52" s="57">
        <v>0.62587752157385057</v>
      </c>
      <c r="AY52" s="57">
        <v>0</v>
      </c>
      <c r="AZ52" s="57">
        <v>0</v>
      </c>
      <c r="BA52" s="57">
        <v>0</v>
      </c>
      <c r="BB52" s="57">
        <v>0</v>
      </c>
      <c r="BC52" s="57">
        <v>0</v>
      </c>
      <c r="BD52" s="57">
        <v>0</v>
      </c>
      <c r="BE52" s="57">
        <v>0</v>
      </c>
      <c r="BF52" s="57">
        <v>0</v>
      </c>
      <c r="BG52" s="57">
        <v>0</v>
      </c>
      <c r="BH52" s="57">
        <v>0</v>
      </c>
      <c r="BI52" s="57">
        <v>0</v>
      </c>
      <c r="BJ52" s="57">
        <v>0</v>
      </c>
      <c r="BK52" s="57">
        <v>0</v>
      </c>
      <c r="BL52" s="57">
        <v>0</v>
      </c>
      <c r="BM52" s="57">
        <v>0</v>
      </c>
      <c r="BN52" s="57">
        <v>0</v>
      </c>
      <c r="BO52" s="57">
        <v>0</v>
      </c>
      <c r="BP52" s="57">
        <v>0</v>
      </c>
      <c r="BQ52" s="57">
        <v>0</v>
      </c>
      <c r="BR52" s="57">
        <v>0</v>
      </c>
      <c r="BS52" s="57">
        <v>0</v>
      </c>
      <c r="BT52" s="57">
        <v>0</v>
      </c>
      <c r="BU52" s="57">
        <v>0</v>
      </c>
      <c r="BV52" s="57">
        <v>0</v>
      </c>
      <c r="BW52" s="57">
        <v>0</v>
      </c>
      <c r="BX52" s="57">
        <v>0</v>
      </c>
      <c r="BY52" s="57">
        <v>0</v>
      </c>
      <c r="BZ52" s="57">
        <v>0</v>
      </c>
      <c r="CA52" s="57">
        <v>0</v>
      </c>
      <c r="CB52" s="57">
        <v>0</v>
      </c>
      <c r="CC52" s="57">
        <v>0</v>
      </c>
      <c r="CD52" s="57">
        <v>0</v>
      </c>
      <c r="CE52" s="57">
        <v>0</v>
      </c>
      <c r="CF52" s="57">
        <v>0</v>
      </c>
      <c r="CG52" s="57">
        <v>0</v>
      </c>
      <c r="CH52" s="57">
        <v>0</v>
      </c>
      <c r="CI52" s="57">
        <v>0</v>
      </c>
      <c r="CJ52" s="57">
        <v>0</v>
      </c>
      <c r="CK52" s="57">
        <v>0</v>
      </c>
      <c r="CL52" s="57">
        <v>0</v>
      </c>
      <c r="CM52" s="57">
        <v>0</v>
      </c>
      <c r="CN52" s="57">
        <v>0</v>
      </c>
      <c r="CO52" s="57">
        <v>0</v>
      </c>
      <c r="CP52" s="57">
        <v>0</v>
      </c>
      <c r="CQ52" s="57">
        <v>0</v>
      </c>
      <c r="CR52" s="57">
        <v>0</v>
      </c>
      <c r="CS52" s="57">
        <v>0</v>
      </c>
      <c r="CT52" s="57">
        <v>0</v>
      </c>
      <c r="CU52" s="57">
        <v>0</v>
      </c>
      <c r="CV52" s="57">
        <v>0</v>
      </c>
      <c r="CW52" s="57">
        <v>0</v>
      </c>
      <c r="CX52" s="57">
        <v>0</v>
      </c>
      <c r="CY52" s="57">
        <v>0</v>
      </c>
      <c r="CZ52" s="57">
        <v>0</v>
      </c>
      <c r="DA52" s="57">
        <v>0</v>
      </c>
      <c r="DB52" s="57">
        <v>0</v>
      </c>
      <c r="DC52" s="57">
        <v>0</v>
      </c>
      <c r="DD52" s="57">
        <v>0</v>
      </c>
      <c r="DE52" s="58">
        <v>0</v>
      </c>
    </row>
    <row r="53" spans="1:109" s="53" customFormat="1" ht="13.5">
      <c r="A53" s="54" t="s">
        <v>320</v>
      </c>
      <c r="B53" s="55" t="s">
        <v>574</v>
      </c>
      <c r="C53" s="56">
        <v>0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0.19610267628910105</v>
      </c>
      <c r="AZ53" s="57">
        <v>0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>
        <v>0</v>
      </c>
      <c r="BG53" s="57">
        <v>0</v>
      </c>
      <c r="BH53" s="57">
        <v>0</v>
      </c>
      <c r="BI53" s="57">
        <v>0</v>
      </c>
      <c r="BJ53" s="57">
        <v>0</v>
      </c>
      <c r="BK53" s="57">
        <v>0</v>
      </c>
      <c r="BL53" s="57">
        <v>0</v>
      </c>
      <c r="BM53" s="57">
        <v>0</v>
      </c>
      <c r="BN53" s="57">
        <v>0</v>
      </c>
      <c r="BO53" s="57">
        <v>0</v>
      </c>
      <c r="BP53" s="57">
        <v>0</v>
      </c>
      <c r="BQ53" s="57">
        <v>0</v>
      </c>
      <c r="BR53" s="57">
        <v>0</v>
      </c>
      <c r="BS53" s="57">
        <v>0</v>
      </c>
      <c r="BT53" s="57">
        <v>0</v>
      </c>
      <c r="BU53" s="57">
        <v>0</v>
      </c>
      <c r="BV53" s="57">
        <v>0</v>
      </c>
      <c r="BW53" s="57">
        <v>0</v>
      </c>
      <c r="BX53" s="57">
        <v>0</v>
      </c>
      <c r="BY53" s="57">
        <v>0</v>
      </c>
      <c r="BZ53" s="57">
        <v>0</v>
      </c>
      <c r="CA53" s="57">
        <v>0</v>
      </c>
      <c r="CB53" s="57">
        <v>0</v>
      </c>
      <c r="CC53" s="57">
        <v>0</v>
      </c>
      <c r="CD53" s="57">
        <v>0</v>
      </c>
      <c r="CE53" s="57">
        <v>0</v>
      </c>
      <c r="CF53" s="57">
        <v>0</v>
      </c>
      <c r="CG53" s="57">
        <v>0</v>
      </c>
      <c r="CH53" s="57">
        <v>0</v>
      </c>
      <c r="CI53" s="57">
        <v>0</v>
      </c>
      <c r="CJ53" s="57">
        <v>0</v>
      </c>
      <c r="CK53" s="57">
        <v>0</v>
      </c>
      <c r="CL53" s="57">
        <v>0</v>
      </c>
      <c r="CM53" s="57">
        <v>0</v>
      </c>
      <c r="CN53" s="57">
        <v>0</v>
      </c>
      <c r="CO53" s="57">
        <v>0</v>
      </c>
      <c r="CP53" s="57">
        <v>0</v>
      </c>
      <c r="CQ53" s="57">
        <v>0</v>
      </c>
      <c r="CR53" s="57">
        <v>0</v>
      </c>
      <c r="CS53" s="57">
        <v>0</v>
      </c>
      <c r="CT53" s="57">
        <v>0</v>
      </c>
      <c r="CU53" s="57">
        <v>0</v>
      </c>
      <c r="CV53" s="57">
        <v>0</v>
      </c>
      <c r="CW53" s="57">
        <v>0</v>
      </c>
      <c r="CX53" s="57">
        <v>0</v>
      </c>
      <c r="CY53" s="57">
        <v>0</v>
      </c>
      <c r="CZ53" s="57">
        <v>0</v>
      </c>
      <c r="DA53" s="57">
        <v>0</v>
      </c>
      <c r="DB53" s="57">
        <v>0</v>
      </c>
      <c r="DC53" s="57">
        <v>0</v>
      </c>
      <c r="DD53" s="57">
        <v>0</v>
      </c>
      <c r="DE53" s="58">
        <v>0</v>
      </c>
    </row>
    <row r="54" spans="1:109" s="53" customFormat="1" ht="13.5">
      <c r="A54" s="59" t="s">
        <v>321</v>
      </c>
      <c r="B54" s="60" t="s">
        <v>575</v>
      </c>
      <c r="C54" s="61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0.34151584696278647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  <c r="CV54" s="62">
        <v>0</v>
      </c>
      <c r="CW54" s="62">
        <v>0</v>
      </c>
      <c r="CX54" s="62">
        <v>0</v>
      </c>
      <c r="CY54" s="62">
        <v>0</v>
      </c>
      <c r="CZ54" s="62">
        <v>0</v>
      </c>
      <c r="DA54" s="62">
        <v>0</v>
      </c>
      <c r="DB54" s="62">
        <v>0</v>
      </c>
      <c r="DC54" s="62">
        <v>0</v>
      </c>
      <c r="DD54" s="62">
        <v>0</v>
      </c>
      <c r="DE54" s="63">
        <v>0</v>
      </c>
    </row>
    <row r="55" spans="1:109" s="53" customFormat="1" ht="13.5">
      <c r="A55" s="64" t="s">
        <v>322</v>
      </c>
      <c r="B55" s="65" t="s">
        <v>576</v>
      </c>
      <c r="C55" s="66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7">
        <v>0</v>
      </c>
      <c r="BA55" s="67">
        <v>3.9359427499236377E-2</v>
      </c>
      <c r="BB55" s="67">
        <v>0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0</v>
      </c>
      <c r="BX55" s="67">
        <v>0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0</v>
      </c>
      <c r="CH55" s="67">
        <v>0</v>
      </c>
      <c r="CI55" s="67">
        <v>0</v>
      </c>
      <c r="CJ55" s="67">
        <v>0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0</v>
      </c>
      <c r="CQ55" s="67">
        <v>0</v>
      </c>
      <c r="CR55" s="67">
        <v>0</v>
      </c>
      <c r="CS55" s="67">
        <v>0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8">
        <v>0</v>
      </c>
    </row>
    <row r="56" spans="1:109" s="53" customFormat="1" ht="13.5">
      <c r="A56" s="54" t="s">
        <v>323</v>
      </c>
      <c r="B56" s="55" t="s">
        <v>577</v>
      </c>
      <c r="C56" s="56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2.0783260285593075E-2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57">
        <v>0</v>
      </c>
      <c r="BV56" s="57">
        <v>0</v>
      </c>
      <c r="BW56" s="57">
        <v>0</v>
      </c>
      <c r="BX56" s="57">
        <v>0</v>
      </c>
      <c r="BY56" s="57">
        <v>0</v>
      </c>
      <c r="BZ56" s="57">
        <v>0</v>
      </c>
      <c r="CA56" s="57">
        <v>0</v>
      </c>
      <c r="CB56" s="57">
        <v>0</v>
      </c>
      <c r="CC56" s="57">
        <v>0</v>
      </c>
      <c r="CD56" s="57">
        <v>0</v>
      </c>
      <c r="CE56" s="57">
        <v>0</v>
      </c>
      <c r="CF56" s="57">
        <v>0</v>
      </c>
      <c r="CG56" s="57">
        <v>0</v>
      </c>
      <c r="CH56" s="57">
        <v>0</v>
      </c>
      <c r="CI56" s="57">
        <v>0</v>
      </c>
      <c r="CJ56" s="57">
        <v>0</v>
      </c>
      <c r="CK56" s="57">
        <v>0</v>
      </c>
      <c r="CL56" s="57">
        <v>0</v>
      </c>
      <c r="CM56" s="57">
        <v>0</v>
      </c>
      <c r="CN56" s="57">
        <v>0</v>
      </c>
      <c r="CO56" s="57">
        <v>0</v>
      </c>
      <c r="CP56" s="57">
        <v>0</v>
      </c>
      <c r="CQ56" s="57">
        <v>0</v>
      </c>
      <c r="CR56" s="57">
        <v>0</v>
      </c>
      <c r="CS56" s="57">
        <v>0</v>
      </c>
      <c r="CT56" s="57">
        <v>0</v>
      </c>
      <c r="CU56" s="57">
        <v>0</v>
      </c>
      <c r="CV56" s="57">
        <v>0</v>
      </c>
      <c r="CW56" s="57">
        <v>0</v>
      </c>
      <c r="CX56" s="57">
        <v>0</v>
      </c>
      <c r="CY56" s="57">
        <v>0</v>
      </c>
      <c r="CZ56" s="57">
        <v>0</v>
      </c>
      <c r="DA56" s="57">
        <v>0</v>
      </c>
      <c r="DB56" s="57">
        <v>0</v>
      </c>
      <c r="DC56" s="57">
        <v>0</v>
      </c>
      <c r="DD56" s="57">
        <v>0</v>
      </c>
      <c r="DE56" s="58">
        <v>0</v>
      </c>
    </row>
    <row r="57" spans="1:109" s="53" customFormat="1" ht="13.5">
      <c r="A57" s="54" t="s">
        <v>324</v>
      </c>
      <c r="B57" s="55" t="s">
        <v>578</v>
      </c>
      <c r="C57" s="56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8.1918986195971932E-2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7">
        <v>0</v>
      </c>
      <c r="BY57" s="57">
        <v>0</v>
      </c>
      <c r="BZ57" s="57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7">
        <v>0</v>
      </c>
      <c r="CG57" s="57">
        <v>0</v>
      </c>
      <c r="CH57" s="57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7">
        <v>0</v>
      </c>
      <c r="CO57" s="57">
        <v>0</v>
      </c>
      <c r="CP57" s="57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7">
        <v>0</v>
      </c>
      <c r="CW57" s="57">
        <v>0</v>
      </c>
      <c r="CX57" s="57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7">
        <v>0</v>
      </c>
      <c r="DE57" s="58">
        <v>0</v>
      </c>
    </row>
    <row r="58" spans="1:109" s="53" customFormat="1" ht="13.5">
      <c r="A58" s="54" t="s">
        <v>325</v>
      </c>
      <c r="B58" s="55" t="s">
        <v>579</v>
      </c>
      <c r="C58" s="56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6.9943732416379856E-3</v>
      </c>
      <c r="BE58" s="57">
        <v>0</v>
      </c>
      <c r="BF58" s="57">
        <v>0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  <c r="BM58" s="57">
        <v>0</v>
      </c>
      <c r="BN58" s="57">
        <v>0</v>
      </c>
      <c r="BO58" s="57">
        <v>0</v>
      </c>
      <c r="BP58" s="57">
        <v>0</v>
      </c>
      <c r="BQ58" s="57">
        <v>0</v>
      </c>
      <c r="BR58" s="57">
        <v>0</v>
      </c>
      <c r="BS58" s="57">
        <v>0</v>
      </c>
      <c r="BT58" s="57">
        <v>0</v>
      </c>
      <c r="BU58" s="57">
        <v>0</v>
      </c>
      <c r="BV58" s="57">
        <v>0</v>
      </c>
      <c r="BW58" s="57">
        <v>0</v>
      </c>
      <c r="BX58" s="57">
        <v>0</v>
      </c>
      <c r="BY58" s="57">
        <v>0</v>
      </c>
      <c r="BZ58" s="57">
        <v>0</v>
      </c>
      <c r="CA58" s="57">
        <v>0</v>
      </c>
      <c r="CB58" s="57">
        <v>0</v>
      </c>
      <c r="CC58" s="57">
        <v>0</v>
      </c>
      <c r="CD58" s="57">
        <v>0</v>
      </c>
      <c r="CE58" s="57">
        <v>0</v>
      </c>
      <c r="CF58" s="57">
        <v>0</v>
      </c>
      <c r="CG58" s="57">
        <v>0</v>
      </c>
      <c r="CH58" s="57">
        <v>0</v>
      </c>
      <c r="CI58" s="57">
        <v>0</v>
      </c>
      <c r="CJ58" s="57">
        <v>0</v>
      </c>
      <c r="CK58" s="57">
        <v>0</v>
      </c>
      <c r="CL58" s="57">
        <v>0</v>
      </c>
      <c r="CM58" s="57">
        <v>0</v>
      </c>
      <c r="CN58" s="57">
        <v>0</v>
      </c>
      <c r="CO58" s="57">
        <v>0</v>
      </c>
      <c r="CP58" s="57">
        <v>0</v>
      </c>
      <c r="CQ58" s="57">
        <v>0</v>
      </c>
      <c r="CR58" s="57">
        <v>0</v>
      </c>
      <c r="CS58" s="57">
        <v>0</v>
      </c>
      <c r="CT58" s="57">
        <v>0</v>
      </c>
      <c r="CU58" s="57">
        <v>0</v>
      </c>
      <c r="CV58" s="57">
        <v>0</v>
      </c>
      <c r="CW58" s="57">
        <v>0</v>
      </c>
      <c r="CX58" s="57">
        <v>0</v>
      </c>
      <c r="CY58" s="57">
        <v>0</v>
      </c>
      <c r="CZ58" s="57">
        <v>0</v>
      </c>
      <c r="DA58" s="57">
        <v>0</v>
      </c>
      <c r="DB58" s="57">
        <v>0</v>
      </c>
      <c r="DC58" s="57">
        <v>0</v>
      </c>
      <c r="DD58" s="57">
        <v>0</v>
      </c>
      <c r="DE58" s="58">
        <v>0</v>
      </c>
    </row>
    <row r="59" spans="1:109" s="53" customFormat="1" ht="13.5">
      <c r="A59" s="59" t="s">
        <v>326</v>
      </c>
      <c r="B59" s="60" t="s">
        <v>580</v>
      </c>
      <c r="C59" s="61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  <c r="CV59" s="62">
        <v>0</v>
      </c>
      <c r="CW59" s="62">
        <v>0</v>
      </c>
      <c r="CX59" s="62">
        <v>0</v>
      </c>
      <c r="CY59" s="62">
        <v>0</v>
      </c>
      <c r="CZ59" s="62">
        <v>0</v>
      </c>
      <c r="DA59" s="62">
        <v>0</v>
      </c>
      <c r="DB59" s="62">
        <v>0</v>
      </c>
      <c r="DC59" s="62">
        <v>0</v>
      </c>
      <c r="DD59" s="62">
        <v>0</v>
      </c>
      <c r="DE59" s="63">
        <v>0</v>
      </c>
    </row>
    <row r="60" spans="1:109" s="53" customFormat="1" ht="13.5">
      <c r="A60" s="64" t="s">
        <v>327</v>
      </c>
      <c r="B60" s="65" t="s">
        <v>581</v>
      </c>
      <c r="C60" s="66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0.18549605018587356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0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0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8">
        <v>0</v>
      </c>
    </row>
    <row r="61" spans="1:109" s="53" customFormat="1" ht="13.5">
      <c r="A61" s="54" t="s">
        <v>328</v>
      </c>
      <c r="B61" s="55" t="s">
        <v>582</v>
      </c>
      <c r="C61" s="56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0.17380832609259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7">
        <v>0</v>
      </c>
      <c r="BY61" s="57">
        <v>0</v>
      </c>
      <c r="BZ61" s="57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7">
        <v>0</v>
      </c>
      <c r="CG61" s="57">
        <v>0</v>
      </c>
      <c r="CH61" s="57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7">
        <v>0</v>
      </c>
      <c r="CO61" s="57">
        <v>0</v>
      </c>
      <c r="CP61" s="57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7">
        <v>0</v>
      </c>
      <c r="CW61" s="57">
        <v>0</v>
      </c>
      <c r="CX61" s="57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7">
        <v>0</v>
      </c>
      <c r="DE61" s="58">
        <v>0</v>
      </c>
    </row>
    <row r="62" spans="1:109" s="53" customFormat="1" ht="13.5">
      <c r="A62" s="54" t="s">
        <v>329</v>
      </c>
      <c r="B62" s="55" t="s">
        <v>583</v>
      </c>
      <c r="C62" s="56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S62" s="57">
        <v>0</v>
      </c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0.15238915195867409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7">
        <v>0</v>
      </c>
      <c r="BY62" s="57">
        <v>0</v>
      </c>
      <c r="BZ62" s="57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7">
        <v>0</v>
      </c>
      <c r="CG62" s="57">
        <v>0</v>
      </c>
      <c r="CH62" s="57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7">
        <v>0</v>
      </c>
      <c r="CO62" s="57">
        <v>0</v>
      </c>
      <c r="CP62" s="57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7">
        <v>0</v>
      </c>
      <c r="CW62" s="57">
        <v>0</v>
      </c>
      <c r="CX62" s="57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7">
        <v>0</v>
      </c>
      <c r="DE62" s="58">
        <v>0</v>
      </c>
    </row>
    <row r="63" spans="1:109" s="53" customFormat="1" ht="13.5">
      <c r="A63" s="54" t="s">
        <v>330</v>
      </c>
      <c r="B63" s="55" t="s">
        <v>584</v>
      </c>
      <c r="C63" s="56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7">
        <v>0</v>
      </c>
      <c r="BA63" s="57">
        <v>0</v>
      </c>
      <c r="BB63" s="57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7">
        <v>0</v>
      </c>
      <c r="BI63" s="57">
        <v>0.10673373203967285</v>
      </c>
      <c r="BJ63" s="57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7">
        <v>0</v>
      </c>
      <c r="BQ63" s="57">
        <v>0</v>
      </c>
      <c r="BR63" s="57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7">
        <v>0</v>
      </c>
      <c r="BY63" s="57">
        <v>0</v>
      </c>
      <c r="BZ63" s="57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7">
        <v>0</v>
      </c>
      <c r="CG63" s="57">
        <v>0</v>
      </c>
      <c r="CH63" s="57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7">
        <v>0</v>
      </c>
      <c r="CO63" s="57">
        <v>0</v>
      </c>
      <c r="CP63" s="57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7">
        <v>0</v>
      </c>
      <c r="CW63" s="57">
        <v>0</v>
      </c>
      <c r="CX63" s="57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7">
        <v>0</v>
      </c>
      <c r="DE63" s="58">
        <v>0</v>
      </c>
    </row>
    <row r="64" spans="1:109" s="53" customFormat="1" ht="13.5">
      <c r="A64" s="59" t="s">
        <v>331</v>
      </c>
      <c r="B64" s="60" t="s">
        <v>585</v>
      </c>
      <c r="C64" s="61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0.11152253349573693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  <c r="BR64" s="62">
        <v>0</v>
      </c>
      <c r="BS64" s="62">
        <v>0</v>
      </c>
      <c r="BT64" s="62">
        <v>0</v>
      </c>
      <c r="BU64" s="62">
        <v>0</v>
      </c>
      <c r="BV64" s="62">
        <v>0</v>
      </c>
      <c r="BW64" s="62">
        <v>0</v>
      </c>
      <c r="BX64" s="62">
        <v>0</v>
      </c>
      <c r="BY64" s="62">
        <v>0</v>
      </c>
      <c r="BZ64" s="62">
        <v>0</v>
      </c>
      <c r="CA64" s="62">
        <v>0</v>
      </c>
      <c r="CB64" s="62">
        <v>0</v>
      </c>
      <c r="CC64" s="62">
        <v>0</v>
      </c>
      <c r="CD64" s="62">
        <v>0</v>
      </c>
      <c r="CE64" s="62">
        <v>0</v>
      </c>
      <c r="CF64" s="62">
        <v>0</v>
      </c>
      <c r="CG64" s="62">
        <v>0</v>
      </c>
      <c r="CH64" s="62">
        <v>0</v>
      </c>
      <c r="CI64" s="62">
        <v>0</v>
      </c>
      <c r="CJ64" s="62">
        <v>0</v>
      </c>
      <c r="CK64" s="62">
        <v>0</v>
      </c>
      <c r="CL64" s="62">
        <v>0</v>
      </c>
      <c r="CM64" s="62">
        <v>0</v>
      </c>
      <c r="CN64" s="62">
        <v>0</v>
      </c>
      <c r="CO64" s="62">
        <v>0</v>
      </c>
      <c r="CP64" s="62">
        <v>0</v>
      </c>
      <c r="CQ64" s="62">
        <v>0</v>
      </c>
      <c r="CR64" s="62">
        <v>0</v>
      </c>
      <c r="CS64" s="62">
        <v>0</v>
      </c>
      <c r="CT64" s="62">
        <v>0</v>
      </c>
      <c r="CU64" s="62">
        <v>0</v>
      </c>
      <c r="CV64" s="62">
        <v>0</v>
      </c>
      <c r="CW64" s="62">
        <v>0</v>
      </c>
      <c r="CX64" s="62">
        <v>0</v>
      </c>
      <c r="CY64" s="62">
        <v>0</v>
      </c>
      <c r="CZ64" s="62">
        <v>0</v>
      </c>
      <c r="DA64" s="62">
        <v>0</v>
      </c>
      <c r="DB64" s="62">
        <v>0</v>
      </c>
      <c r="DC64" s="62">
        <v>0</v>
      </c>
      <c r="DD64" s="62">
        <v>0</v>
      </c>
      <c r="DE64" s="63">
        <v>0</v>
      </c>
    </row>
    <row r="65" spans="1:109" s="53" customFormat="1" ht="13.5">
      <c r="A65" s="64" t="s">
        <v>332</v>
      </c>
      <c r="B65" s="65" t="s">
        <v>586</v>
      </c>
      <c r="C65" s="66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8.0416976917349059E-3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0</v>
      </c>
      <c r="CH65" s="67">
        <v>0</v>
      </c>
      <c r="CI65" s="67">
        <v>0</v>
      </c>
      <c r="CJ65" s="67">
        <v>0</v>
      </c>
      <c r="CK65" s="67">
        <v>0</v>
      </c>
      <c r="CL65" s="67">
        <v>0</v>
      </c>
      <c r="CM65" s="67">
        <v>0</v>
      </c>
      <c r="CN65" s="67">
        <v>0</v>
      </c>
      <c r="CO65" s="67">
        <v>0</v>
      </c>
      <c r="CP65" s="67">
        <v>0</v>
      </c>
      <c r="CQ65" s="67">
        <v>0</v>
      </c>
      <c r="CR65" s="67">
        <v>0</v>
      </c>
      <c r="CS65" s="67">
        <v>0</v>
      </c>
      <c r="CT65" s="67">
        <v>0</v>
      </c>
      <c r="CU65" s="67">
        <v>0</v>
      </c>
      <c r="CV65" s="67">
        <v>0</v>
      </c>
      <c r="CW65" s="67">
        <v>0</v>
      </c>
      <c r="CX65" s="67">
        <v>0</v>
      </c>
      <c r="CY65" s="67">
        <v>0</v>
      </c>
      <c r="CZ65" s="67">
        <v>0</v>
      </c>
      <c r="DA65" s="67">
        <v>0</v>
      </c>
      <c r="DB65" s="67">
        <v>0</v>
      </c>
      <c r="DC65" s="67">
        <v>0</v>
      </c>
      <c r="DD65" s="67">
        <v>0</v>
      </c>
      <c r="DE65" s="68">
        <v>0</v>
      </c>
    </row>
    <row r="66" spans="1:109" s="53" customFormat="1" ht="13.5">
      <c r="A66" s="54" t="s">
        <v>333</v>
      </c>
      <c r="B66" s="55" t="s">
        <v>587</v>
      </c>
      <c r="C66" s="56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57">
        <v>0</v>
      </c>
      <c r="BA66" s="57">
        <v>0</v>
      </c>
      <c r="BB66" s="57">
        <v>0</v>
      </c>
      <c r="BC66" s="57">
        <v>0</v>
      </c>
      <c r="BD66" s="57">
        <v>0</v>
      </c>
      <c r="BE66" s="57">
        <v>0</v>
      </c>
      <c r="BF66" s="57">
        <v>0</v>
      </c>
      <c r="BG66" s="57">
        <v>0</v>
      </c>
      <c r="BH66" s="57">
        <v>0</v>
      </c>
      <c r="BI66" s="57">
        <v>0</v>
      </c>
      <c r="BJ66" s="57">
        <v>0</v>
      </c>
      <c r="BK66" s="57">
        <v>0</v>
      </c>
      <c r="BL66" s="57">
        <v>1</v>
      </c>
      <c r="BM66" s="57">
        <v>0</v>
      </c>
      <c r="BN66" s="57">
        <v>0</v>
      </c>
      <c r="BO66" s="57">
        <v>0</v>
      </c>
      <c r="BP66" s="57">
        <v>0</v>
      </c>
      <c r="BQ66" s="57">
        <v>0</v>
      </c>
      <c r="BR66" s="57">
        <v>0</v>
      </c>
      <c r="BS66" s="57">
        <v>0</v>
      </c>
      <c r="BT66" s="57">
        <v>0</v>
      </c>
      <c r="BU66" s="57">
        <v>0</v>
      </c>
      <c r="BV66" s="57">
        <v>0</v>
      </c>
      <c r="BW66" s="57">
        <v>0</v>
      </c>
      <c r="BX66" s="57">
        <v>0</v>
      </c>
      <c r="BY66" s="57">
        <v>0</v>
      </c>
      <c r="BZ66" s="57">
        <v>0</v>
      </c>
      <c r="CA66" s="57">
        <v>0</v>
      </c>
      <c r="CB66" s="57">
        <v>0</v>
      </c>
      <c r="CC66" s="57">
        <v>0</v>
      </c>
      <c r="CD66" s="57">
        <v>0</v>
      </c>
      <c r="CE66" s="57">
        <v>0</v>
      </c>
      <c r="CF66" s="57">
        <v>0</v>
      </c>
      <c r="CG66" s="57">
        <v>0</v>
      </c>
      <c r="CH66" s="57">
        <v>0</v>
      </c>
      <c r="CI66" s="57">
        <v>0</v>
      </c>
      <c r="CJ66" s="57">
        <v>0</v>
      </c>
      <c r="CK66" s="57">
        <v>0</v>
      </c>
      <c r="CL66" s="57">
        <v>0</v>
      </c>
      <c r="CM66" s="57">
        <v>0</v>
      </c>
      <c r="CN66" s="57">
        <v>0</v>
      </c>
      <c r="CO66" s="57">
        <v>0</v>
      </c>
      <c r="CP66" s="57">
        <v>0</v>
      </c>
      <c r="CQ66" s="57">
        <v>0</v>
      </c>
      <c r="CR66" s="57">
        <v>0</v>
      </c>
      <c r="CS66" s="57">
        <v>0</v>
      </c>
      <c r="CT66" s="57">
        <v>0</v>
      </c>
      <c r="CU66" s="57">
        <v>0</v>
      </c>
      <c r="CV66" s="57">
        <v>0</v>
      </c>
      <c r="CW66" s="57">
        <v>0</v>
      </c>
      <c r="CX66" s="57">
        <v>0</v>
      </c>
      <c r="CY66" s="57">
        <v>0</v>
      </c>
      <c r="CZ66" s="57">
        <v>0</v>
      </c>
      <c r="DA66" s="57">
        <v>0</v>
      </c>
      <c r="DB66" s="57">
        <v>0</v>
      </c>
      <c r="DC66" s="57">
        <v>0</v>
      </c>
      <c r="DD66" s="57">
        <v>0</v>
      </c>
      <c r="DE66" s="58">
        <v>0</v>
      </c>
    </row>
    <row r="67" spans="1:109" s="53" customFormat="1" ht="13.5">
      <c r="A67" s="54" t="s">
        <v>334</v>
      </c>
      <c r="B67" s="55" t="s">
        <v>588</v>
      </c>
      <c r="C67" s="56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7">
        <v>0</v>
      </c>
      <c r="BA67" s="57">
        <v>0</v>
      </c>
      <c r="BB67" s="57">
        <v>0</v>
      </c>
      <c r="BC67" s="57">
        <v>0</v>
      </c>
      <c r="BD67" s="57">
        <v>0</v>
      </c>
      <c r="BE67" s="57">
        <v>0</v>
      </c>
      <c r="BF67" s="57">
        <v>0</v>
      </c>
      <c r="BG67" s="57">
        <v>0</v>
      </c>
      <c r="BH67" s="57">
        <v>0</v>
      </c>
      <c r="BI67" s="57">
        <v>0</v>
      </c>
      <c r="BJ67" s="57">
        <v>0</v>
      </c>
      <c r="BK67" s="57">
        <v>0</v>
      </c>
      <c r="BL67" s="57">
        <v>0</v>
      </c>
      <c r="BM67" s="57">
        <v>1</v>
      </c>
      <c r="BN67" s="57">
        <v>0</v>
      </c>
      <c r="BO67" s="57">
        <v>0</v>
      </c>
      <c r="BP67" s="57">
        <v>0</v>
      </c>
      <c r="BQ67" s="57">
        <v>0</v>
      </c>
      <c r="BR67" s="57">
        <v>0</v>
      </c>
      <c r="BS67" s="57">
        <v>0</v>
      </c>
      <c r="BT67" s="57">
        <v>0</v>
      </c>
      <c r="BU67" s="57">
        <v>0</v>
      </c>
      <c r="BV67" s="57">
        <v>0</v>
      </c>
      <c r="BW67" s="57">
        <v>0</v>
      </c>
      <c r="BX67" s="57">
        <v>0</v>
      </c>
      <c r="BY67" s="57">
        <v>0</v>
      </c>
      <c r="BZ67" s="57">
        <v>0</v>
      </c>
      <c r="CA67" s="57">
        <v>0</v>
      </c>
      <c r="CB67" s="57">
        <v>0</v>
      </c>
      <c r="CC67" s="57">
        <v>0</v>
      </c>
      <c r="CD67" s="57">
        <v>0</v>
      </c>
      <c r="CE67" s="57">
        <v>0</v>
      </c>
      <c r="CF67" s="57">
        <v>0</v>
      </c>
      <c r="CG67" s="57">
        <v>0</v>
      </c>
      <c r="CH67" s="57">
        <v>0</v>
      </c>
      <c r="CI67" s="57">
        <v>0</v>
      </c>
      <c r="CJ67" s="57">
        <v>0</v>
      </c>
      <c r="CK67" s="57">
        <v>0</v>
      </c>
      <c r="CL67" s="57">
        <v>0</v>
      </c>
      <c r="CM67" s="57">
        <v>0</v>
      </c>
      <c r="CN67" s="57">
        <v>0</v>
      </c>
      <c r="CO67" s="57">
        <v>0</v>
      </c>
      <c r="CP67" s="57">
        <v>0</v>
      </c>
      <c r="CQ67" s="57">
        <v>0</v>
      </c>
      <c r="CR67" s="57">
        <v>0</v>
      </c>
      <c r="CS67" s="57">
        <v>0</v>
      </c>
      <c r="CT67" s="57">
        <v>0</v>
      </c>
      <c r="CU67" s="57">
        <v>0</v>
      </c>
      <c r="CV67" s="57">
        <v>0</v>
      </c>
      <c r="CW67" s="57">
        <v>0</v>
      </c>
      <c r="CX67" s="57">
        <v>0</v>
      </c>
      <c r="CY67" s="57">
        <v>0</v>
      </c>
      <c r="CZ67" s="57">
        <v>0</v>
      </c>
      <c r="DA67" s="57">
        <v>0</v>
      </c>
      <c r="DB67" s="57">
        <v>0</v>
      </c>
      <c r="DC67" s="57">
        <v>0</v>
      </c>
      <c r="DD67" s="57">
        <v>0</v>
      </c>
      <c r="DE67" s="58">
        <v>0</v>
      </c>
    </row>
    <row r="68" spans="1:109" s="53" customFormat="1" ht="13.5">
      <c r="A68" s="54" t="s">
        <v>335</v>
      </c>
      <c r="B68" s="55" t="s">
        <v>589</v>
      </c>
      <c r="C68" s="56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7"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  <c r="AG68" s="57">
        <v>0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S68" s="57">
        <v>0</v>
      </c>
      <c r="AT68" s="57">
        <v>0</v>
      </c>
      <c r="AU68" s="57">
        <v>0</v>
      </c>
      <c r="AV68" s="57">
        <v>0</v>
      </c>
      <c r="AW68" s="57">
        <v>0</v>
      </c>
      <c r="AX68" s="57">
        <v>0</v>
      </c>
      <c r="AY68" s="57">
        <v>0</v>
      </c>
      <c r="AZ68" s="57">
        <v>0</v>
      </c>
      <c r="BA68" s="57">
        <v>0</v>
      </c>
      <c r="BB68" s="57">
        <v>0</v>
      </c>
      <c r="BC68" s="57">
        <v>0</v>
      </c>
      <c r="BD68" s="57">
        <v>0</v>
      </c>
      <c r="BE68" s="57">
        <v>0</v>
      </c>
      <c r="BF68" s="57">
        <v>0</v>
      </c>
      <c r="BG68" s="57">
        <v>0</v>
      </c>
      <c r="BH68" s="57">
        <v>0</v>
      </c>
      <c r="BI68" s="57">
        <v>0</v>
      </c>
      <c r="BJ68" s="57">
        <v>0</v>
      </c>
      <c r="BK68" s="57">
        <v>0</v>
      </c>
      <c r="BL68" s="57">
        <v>0</v>
      </c>
      <c r="BM68" s="57">
        <v>0</v>
      </c>
      <c r="BN68" s="57">
        <v>1</v>
      </c>
      <c r="BO68" s="57">
        <v>0</v>
      </c>
      <c r="BP68" s="57">
        <v>0</v>
      </c>
      <c r="BQ68" s="57">
        <v>0</v>
      </c>
      <c r="BR68" s="57">
        <v>0</v>
      </c>
      <c r="BS68" s="57">
        <v>0</v>
      </c>
      <c r="BT68" s="57">
        <v>0</v>
      </c>
      <c r="BU68" s="57">
        <v>0</v>
      </c>
      <c r="BV68" s="57">
        <v>0</v>
      </c>
      <c r="BW68" s="57">
        <v>0</v>
      </c>
      <c r="BX68" s="57">
        <v>0</v>
      </c>
      <c r="BY68" s="57">
        <v>0</v>
      </c>
      <c r="BZ68" s="57">
        <v>0</v>
      </c>
      <c r="CA68" s="57">
        <v>0</v>
      </c>
      <c r="CB68" s="57">
        <v>0</v>
      </c>
      <c r="CC68" s="57">
        <v>0</v>
      </c>
      <c r="CD68" s="57">
        <v>0</v>
      </c>
      <c r="CE68" s="57">
        <v>0</v>
      </c>
      <c r="CF68" s="57">
        <v>0</v>
      </c>
      <c r="CG68" s="57">
        <v>0</v>
      </c>
      <c r="CH68" s="57">
        <v>0</v>
      </c>
      <c r="CI68" s="57">
        <v>0</v>
      </c>
      <c r="CJ68" s="57">
        <v>0</v>
      </c>
      <c r="CK68" s="57">
        <v>0</v>
      </c>
      <c r="CL68" s="57">
        <v>0</v>
      </c>
      <c r="CM68" s="57">
        <v>0</v>
      </c>
      <c r="CN68" s="57">
        <v>0</v>
      </c>
      <c r="CO68" s="57">
        <v>0</v>
      </c>
      <c r="CP68" s="57">
        <v>0</v>
      </c>
      <c r="CQ68" s="57">
        <v>0</v>
      </c>
      <c r="CR68" s="57">
        <v>0</v>
      </c>
      <c r="CS68" s="57">
        <v>0</v>
      </c>
      <c r="CT68" s="57">
        <v>0</v>
      </c>
      <c r="CU68" s="57">
        <v>0</v>
      </c>
      <c r="CV68" s="57">
        <v>0</v>
      </c>
      <c r="CW68" s="57">
        <v>0</v>
      </c>
      <c r="CX68" s="57">
        <v>0</v>
      </c>
      <c r="CY68" s="57">
        <v>0</v>
      </c>
      <c r="CZ68" s="57">
        <v>0</v>
      </c>
      <c r="DA68" s="57">
        <v>0</v>
      </c>
      <c r="DB68" s="57">
        <v>0</v>
      </c>
      <c r="DC68" s="57">
        <v>0</v>
      </c>
      <c r="DD68" s="57">
        <v>0</v>
      </c>
      <c r="DE68" s="58">
        <v>0</v>
      </c>
    </row>
    <row r="69" spans="1:109" s="53" customFormat="1" ht="13.5">
      <c r="A69" s="59" t="s">
        <v>336</v>
      </c>
      <c r="B69" s="60" t="s">
        <v>590</v>
      </c>
      <c r="C69" s="61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1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3">
        <v>0</v>
      </c>
    </row>
    <row r="70" spans="1:109" s="53" customFormat="1" ht="13.5">
      <c r="A70" s="64" t="s">
        <v>337</v>
      </c>
      <c r="B70" s="65" t="s">
        <v>591</v>
      </c>
      <c r="C70" s="66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0.88802816669466211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  <c r="CE70" s="67">
        <v>0</v>
      </c>
      <c r="CF70" s="67">
        <v>0</v>
      </c>
      <c r="CG70" s="67">
        <v>0</v>
      </c>
      <c r="CH70" s="67">
        <v>0</v>
      </c>
      <c r="CI70" s="67">
        <v>0</v>
      </c>
      <c r="CJ70" s="67">
        <v>0</v>
      </c>
      <c r="CK70" s="67">
        <v>0</v>
      </c>
      <c r="CL70" s="67">
        <v>0</v>
      </c>
      <c r="CM70" s="67">
        <v>0</v>
      </c>
      <c r="CN70" s="67">
        <v>0</v>
      </c>
      <c r="CO70" s="67">
        <v>0</v>
      </c>
      <c r="CP70" s="67">
        <v>0</v>
      </c>
      <c r="CQ70" s="67">
        <v>0</v>
      </c>
      <c r="CR70" s="67">
        <v>0</v>
      </c>
      <c r="CS70" s="67">
        <v>0</v>
      </c>
      <c r="CT70" s="67">
        <v>0</v>
      </c>
      <c r="CU70" s="67">
        <v>0</v>
      </c>
      <c r="CV70" s="67">
        <v>0</v>
      </c>
      <c r="CW70" s="67">
        <v>0</v>
      </c>
      <c r="CX70" s="67">
        <v>0</v>
      </c>
      <c r="CY70" s="67">
        <v>0</v>
      </c>
      <c r="CZ70" s="67">
        <v>0</v>
      </c>
      <c r="DA70" s="67">
        <v>0</v>
      </c>
      <c r="DB70" s="67">
        <v>0</v>
      </c>
      <c r="DC70" s="67">
        <v>0</v>
      </c>
      <c r="DD70" s="67">
        <v>0</v>
      </c>
      <c r="DE70" s="68">
        <v>0</v>
      </c>
    </row>
    <row r="71" spans="1:109" s="53" customFormat="1" ht="13.5">
      <c r="A71" s="54" t="s">
        <v>338</v>
      </c>
      <c r="B71" s="55" t="s">
        <v>592</v>
      </c>
      <c r="C71" s="56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v>0</v>
      </c>
      <c r="AQ71" s="57">
        <v>0</v>
      </c>
      <c r="AR71" s="57">
        <v>0</v>
      </c>
      <c r="AS71" s="57">
        <v>0</v>
      </c>
      <c r="AT71" s="57">
        <v>0</v>
      </c>
      <c r="AU71" s="57">
        <v>0</v>
      </c>
      <c r="AV71" s="57">
        <v>0</v>
      </c>
      <c r="AW71" s="57">
        <v>0</v>
      </c>
      <c r="AX71" s="57">
        <v>0</v>
      </c>
      <c r="AY71" s="57">
        <v>0</v>
      </c>
      <c r="AZ71" s="57">
        <v>0</v>
      </c>
      <c r="BA71" s="57">
        <v>0</v>
      </c>
      <c r="BB71" s="57">
        <v>0</v>
      </c>
      <c r="BC71" s="57">
        <v>0</v>
      </c>
      <c r="BD71" s="57">
        <v>0</v>
      </c>
      <c r="BE71" s="57">
        <v>0</v>
      </c>
      <c r="BF71" s="57">
        <v>0</v>
      </c>
      <c r="BG71" s="57">
        <v>0</v>
      </c>
      <c r="BH71" s="57">
        <v>0</v>
      </c>
      <c r="BI71" s="57">
        <v>0</v>
      </c>
      <c r="BJ71" s="57">
        <v>0</v>
      </c>
      <c r="BK71" s="57">
        <v>0</v>
      </c>
      <c r="BL71" s="57">
        <v>0</v>
      </c>
      <c r="BM71" s="57">
        <v>0</v>
      </c>
      <c r="BN71" s="57">
        <v>0</v>
      </c>
      <c r="BO71" s="57">
        <v>0</v>
      </c>
      <c r="BP71" s="57">
        <v>0</v>
      </c>
      <c r="BQ71" s="57">
        <v>0.63456646966409813</v>
      </c>
      <c r="BR71" s="57">
        <v>0</v>
      </c>
      <c r="BS71" s="57">
        <v>0</v>
      </c>
      <c r="BT71" s="57">
        <v>0</v>
      </c>
      <c r="BU71" s="57">
        <v>0</v>
      </c>
      <c r="BV71" s="57">
        <v>0</v>
      </c>
      <c r="BW71" s="57">
        <v>0</v>
      </c>
      <c r="BX71" s="57">
        <v>0</v>
      </c>
      <c r="BY71" s="57">
        <v>0</v>
      </c>
      <c r="BZ71" s="57">
        <v>0</v>
      </c>
      <c r="CA71" s="57">
        <v>0</v>
      </c>
      <c r="CB71" s="57">
        <v>0</v>
      </c>
      <c r="CC71" s="57">
        <v>0</v>
      </c>
      <c r="CD71" s="57">
        <v>0</v>
      </c>
      <c r="CE71" s="57">
        <v>0</v>
      </c>
      <c r="CF71" s="57">
        <v>0</v>
      </c>
      <c r="CG71" s="57">
        <v>0</v>
      </c>
      <c r="CH71" s="57">
        <v>0</v>
      </c>
      <c r="CI71" s="57">
        <v>0</v>
      </c>
      <c r="CJ71" s="57">
        <v>0</v>
      </c>
      <c r="CK71" s="57">
        <v>0</v>
      </c>
      <c r="CL71" s="57">
        <v>0</v>
      </c>
      <c r="CM71" s="57">
        <v>0</v>
      </c>
      <c r="CN71" s="57">
        <v>0</v>
      </c>
      <c r="CO71" s="57">
        <v>0</v>
      </c>
      <c r="CP71" s="57">
        <v>0</v>
      </c>
      <c r="CQ71" s="57">
        <v>0</v>
      </c>
      <c r="CR71" s="57">
        <v>0</v>
      </c>
      <c r="CS71" s="57">
        <v>0</v>
      </c>
      <c r="CT71" s="57">
        <v>0</v>
      </c>
      <c r="CU71" s="57">
        <v>0</v>
      </c>
      <c r="CV71" s="57">
        <v>0</v>
      </c>
      <c r="CW71" s="57">
        <v>0</v>
      </c>
      <c r="CX71" s="57">
        <v>0</v>
      </c>
      <c r="CY71" s="57">
        <v>0</v>
      </c>
      <c r="CZ71" s="57">
        <v>0</v>
      </c>
      <c r="DA71" s="57">
        <v>0</v>
      </c>
      <c r="DB71" s="57">
        <v>0</v>
      </c>
      <c r="DC71" s="57">
        <v>0</v>
      </c>
      <c r="DD71" s="57">
        <v>0</v>
      </c>
      <c r="DE71" s="58">
        <v>0</v>
      </c>
    </row>
    <row r="72" spans="1:109" s="53" customFormat="1" ht="13.5">
      <c r="A72" s="54" t="s">
        <v>339</v>
      </c>
      <c r="B72" s="55" t="s">
        <v>593</v>
      </c>
      <c r="C72" s="56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>
        <v>0</v>
      </c>
      <c r="X72" s="57">
        <v>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7">
        <v>0</v>
      </c>
      <c r="AR72" s="57">
        <v>0</v>
      </c>
      <c r="AS72" s="57">
        <v>0</v>
      </c>
      <c r="AT72" s="57">
        <v>0</v>
      </c>
      <c r="AU72" s="57">
        <v>0</v>
      </c>
      <c r="AV72" s="57">
        <v>0</v>
      </c>
      <c r="AW72" s="57">
        <v>0</v>
      </c>
      <c r="AX72" s="57">
        <v>0</v>
      </c>
      <c r="AY72" s="57">
        <v>0</v>
      </c>
      <c r="AZ72" s="57">
        <v>0</v>
      </c>
      <c r="BA72" s="57">
        <v>0</v>
      </c>
      <c r="BB72" s="57">
        <v>0</v>
      </c>
      <c r="BC72" s="57">
        <v>0</v>
      </c>
      <c r="BD72" s="57">
        <v>0</v>
      </c>
      <c r="BE72" s="57">
        <v>0</v>
      </c>
      <c r="BF72" s="57">
        <v>0</v>
      </c>
      <c r="BG72" s="57">
        <v>0</v>
      </c>
      <c r="BH72" s="57">
        <v>0</v>
      </c>
      <c r="BI72" s="57">
        <v>0</v>
      </c>
      <c r="BJ72" s="57">
        <v>0</v>
      </c>
      <c r="BK72" s="57">
        <v>0</v>
      </c>
      <c r="BL72" s="57">
        <v>0</v>
      </c>
      <c r="BM72" s="57">
        <v>0</v>
      </c>
      <c r="BN72" s="57">
        <v>0</v>
      </c>
      <c r="BO72" s="57">
        <v>0</v>
      </c>
      <c r="BP72" s="57">
        <v>0</v>
      </c>
      <c r="BQ72" s="57">
        <v>0</v>
      </c>
      <c r="BR72" s="57">
        <v>0.99964894419968053</v>
      </c>
      <c r="BS72" s="57">
        <v>0</v>
      </c>
      <c r="BT72" s="57">
        <v>0</v>
      </c>
      <c r="BU72" s="57">
        <v>0</v>
      </c>
      <c r="BV72" s="57">
        <v>0</v>
      </c>
      <c r="BW72" s="57">
        <v>0</v>
      </c>
      <c r="BX72" s="57">
        <v>0</v>
      </c>
      <c r="BY72" s="57">
        <v>0</v>
      </c>
      <c r="BZ72" s="57">
        <v>0</v>
      </c>
      <c r="CA72" s="57">
        <v>0</v>
      </c>
      <c r="CB72" s="57">
        <v>0</v>
      </c>
      <c r="CC72" s="57">
        <v>0</v>
      </c>
      <c r="CD72" s="57">
        <v>0</v>
      </c>
      <c r="CE72" s="57">
        <v>0</v>
      </c>
      <c r="CF72" s="57">
        <v>0</v>
      </c>
      <c r="CG72" s="57">
        <v>0</v>
      </c>
      <c r="CH72" s="57">
        <v>0</v>
      </c>
      <c r="CI72" s="57">
        <v>0</v>
      </c>
      <c r="CJ72" s="57">
        <v>0</v>
      </c>
      <c r="CK72" s="57">
        <v>0</v>
      </c>
      <c r="CL72" s="57">
        <v>0</v>
      </c>
      <c r="CM72" s="57">
        <v>0</v>
      </c>
      <c r="CN72" s="57">
        <v>0</v>
      </c>
      <c r="CO72" s="57">
        <v>0</v>
      </c>
      <c r="CP72" s="57">
        <v>0</v>
      </c>
      <c r="CQ72" s="57">
        <v>0</v>
      </c>
      <c r="CR72" s="57">
        <v>0</v>
      </c>
      <c r="CS72" s="57">
        <v>0</v>
      </c>
      <c r="CT72" s="57">
        <v>0</v>
      </c>
      <c r="CU72" s="57">
        <v>0</v>
      </c>
      <c r="CV72" s="57">
        <v>0</v>
      </c>
      <c r="CW72" s="57">
        <v>0</v>
      </c>
      <c r="CX72" s="57">
        <v>0</v>
      </c>
      <c r="CY72" s="57">
        <v>0</v>
      </c>
      <c r="CZ72" s="57">
        <v>0</v>
      </c>
      <c r="DA72" s="57">
        <v>0</v>
      </c>
      <c r="DB72" s="57">
        <v>0</v>
      </c>
      <c r="DC72" s="57">
        <v>0</v>
      </c>
      <c r="DD72" s="57">
        <v>0</v>
      </c>
      <c r="DE72" s="58">
        <v>0</v>
      </c>
    </row>
    <row r="73" spans="1:109" s="53" customFormat="1" ht="13.5">
      <c r="A73" s="54" t="s">
        <v>340</v>
      </c>
      <c r="B73" s="55" t="s">
        <v>594</v>
      </c>
      <c r="C73" s="56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</v>
      </c>
      <c r="AI73" s="57"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v>0</v>
      </c>
      <c r="AO73" s="57">
        <v>0</v>
      </c>
      <c r="AP73" s="57">
        <v>0</v>
      </c>
      <c r="AQ73" s="57">
        <v>0</v>
      </c>
      <c r="AR73" s="57">
        <v>0</v>
      </c>
      <c r="AS73" s="57">
        <v>0</v>
      </c>
      <c r="AT73" s="57">
        <v>0</v>
      </c>
      <c r="AU73" s="57">
        <v>0</v>
      </c>
      <c r="AV73" s="57">
        <v>0</v>
      </c>
      <c r="AW73" s="57">
        <v>0</v>
      </c>
      <c r="AX73" s="57">
        <v>0</v>
      </c>
      <c r="AY73" s="57">
        <v>0</v>
      </c>
      <c r="AZ73" s="57">
        <v>0</v>
      </c>
      <c r="BA73" s="57">
        <v>0</v>
      </c>
      <c r="BB73" s="57">
        <v>0</v>
      </c>
      <c r="BC73" s="57">
        <v>0</v>
      </c>
      <c r="BD73" s="57">
        <v>0</v>
      </c>
      <c r="BE73" s="57">
        <v>0</v>
      </c>
      <c r="BF73" s="57">
        <v>0</v>
      </c>
      <c r="BG73" s="57">
        <v>0</v>
      </c>
      <c r="BH73" s="57">
        <v>0</v>
      </c>
      <c r="BI73" s="57">
        <v>0</v>
      </c>
      <c r="BJ73" s="57">
        <v>0</v>
      </c>
      <c r="BK73" s="57">
        <v>0</v>
      </c>
      <c r="BL73" s="57">
        <v>0</v>
      </c>
      <c r="BM73" s="57">
        <v>0</v>
      </c>
      <c r="BN73" s="57">
        <v>0</v>
      </c>
      <c r="BO73" s="57">
        <v>0</v>
      </c>
      <c r="BP73" s="57">
        <v>0</v>
      </c>
      <c r="BQ73" s="57">
        <v>0</v>
      </c>
      <c r="BR73" s="57">
        <v>0</v>
      </c>
      <c r="BS73" s="57">
        <v>0.99344738234456187</v>
      </c>
      <c r="BT73" s="57">
        <v>0</v>
      </c>
      <c r="BU73" s="57">
        <v>0</v>
      </c>
      <c r="BV73" s="57">
        <v>0</v>
      </c>
      <c r="BW73" s="57">
        <v>0</v>
      </c>
      <c r="BX73" s="57">
        <v>0</v>
      </c>
      <c r="BY73" s="57">
        <v>0</v>
      </c>
      <c r="BZ73" s="57">
        <v>0</v>
      </c>
      <c r="CA73" s="57">
        <v>0</v>
      </c>
      <c r="CB73" s="57">
        <v>0</v>
      </c>
      <c r="CC73" s="57">
        <v>0</v>
      </c>
      <c r="CD73" s="57">
        <v>0</v>
      </c>
      <c r="CE73" s="57">
        <v>0</v>
      </c>
      <c r="CF73" s="57">
        <v>0</v>
      </c>
      <c r="CG73" s="57">
        <v>0</v>
      </c>
      <c r="CH73" s="57">
        <v>0</v>
      </c>
      <c r="CI73" s="57">
        <v>0</v>
      </c>
      <c r="CJ73" s="57">
        <v>0</v>
      </c>
      <c r="CK73" s="57">
        <v>0</v>
      </c>
      <c r="CL73" s="57">
        <v>0</v>
      </c>
      <c r="CM73" s="57">
        <v>0</v>
      </c>
      <c r="CN73" s="57">
        <v>0</v>
      </c>
      <c r="CO73" s="57">
        <v>0</v>
      </c>
      <c r="CP73" s="57">
        <v>0</v>
      </c>
      <c r="CQ73" s="57">
        <v>0</v>
      </c>
      <c r="CR73" s="57">
        <v>0</v>
      </c>
      <c r="CS73" s="57">
        <v>0</v>
      </c>
      <c r="CT73" s="57">
        <v>0</v>
      </c>
      <c r="CU73" s="57">
        <v>0</v>
      </c>
      <c r="CV73" s="57">
        <v>0</v>
      </c>
      <c r="CW73" s="57">
        <v>0</v>
      </c>
      <c r="CX73" s="57">
        <v>0</v>
      </c>
      <c r="CY73" s="57">
        <v>0</v>
      </c>
      <c r="CZ73" s="57">
        <v>0</v>
      </c>
      <c r="DA73" s="57">
        <v>0</v>
      </c>
      <c r="DB73" s="57">
        <v>0</v>
      </c>
      <c r="DC73" s="57">
        <v>0</v>
      </c>
      <c r="DD73" s="57">
        <v>0</v>
      </c>
      <c r="DE73" s="58">
        <v>0</v>
      </c>
    </row>
    <row r="74" spans="1:109" s="53" customFormat="1" ht="13.5">
      <c r="A74" s="59" t="s">
        <v>341</v>
      </c>
      <c r="B74" s="60" t="s">
        <v>595</v>
      </c>
      <c r="C74" s="61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  <c r="BR74" s="62">
        <v>0</v>
      </c>
      <c r="BS74" s="62">
        <v>0</v>
      </c>
      <c r="BT74" s="62">
        <v>0.64729345495365298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>
        <v>0</v>
      </c>
      <c r="CC74" s="62">
        <v>0</v>
      </c>
      <c r="CD74" s="62">
        <v>0</v>
      </c>
      <c r="CE74" s="62">
        <v>0</v>
      </c>
      <c r="CF74" s="62">
        <v>0</v>
      </c>
      <c r="CG74" s="62">
        <v>0</v>
      </c>
      <c r="CH74" s="62">
        <v>0</v>
      </c>
      <c r="CI74" s="62">
        <v>0</v>
      </c>
      <c r="CJ74" s="62">
        <v>0</v>
      </c>
      <c r="CK74" s="62">
        <v>0</v>
      </c>
      <c r="CL74" s="62">
        <v>0</v>
      </c>
      <c r="CM74" s="62">
        <v>0</v>
      </c>
      <c r="CN74" s="62">
        <v>0</v>
      </c>
      <c r="CO74" s="62">
        <v>0</v>
      </c>
      <c r="CP74" s="62">
        <v>0</v>
      </c>
      <c r="CQ74" s="62">
        <v>0</v>
      </c>
      <c r="CR74" s="62">
        <v>0</v>
      </c>
      <c r="CS74" s="62">
        <v>0</v>
      </c>
      <c r="CT74" s="62">
        <v>0</v>
      </c>
      <c r="CU74" s="62">
        <v>0</v>
      </c>
      <c r="CV74" s="62">
        <v>0</v>
      </c>
      <c r="CW74" s="62">
        <v>0</v>
      </c>
      <c r="CX74" s="62">
        <v>0</v>
      </c>
      <c r="CY74" s="62">
        <v>0</v>
      </c>
      <c r="CZ74" s="62">
        <v>0</v>
      </c>
      <c r="DA74" s="62">
        <v>0</v>
      </c>
      <c r="DB74" s="62">
        <v>0</v>
      </c>
      <c r="DC74" s="62">
        <v>0</v>
      </c>
      <c r="DD74" s="62">
        <v>0</v>
      </c>
      <c r="DE74" s="63">
        <v>0</v>
      </c>
    </row>
    <row r="75" spans="1:109" s="53" customFormat="1" ht="13.5">
      <c r="A75" s="64" t="s">
        <v>342</v>
      </c>
      <c r="B75" s="65" t="s">
        <v>596</v>
      </c>
      <c r="C75" s="66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0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0</v>
      </c>
      <c r="BQ75" s="67">
        <v>0</v>
      </c>
      <c r="BR75" s="67">
        <v>0</v>
      </c>
      <c r="BS75" s="67">
        <v>0</v>
      </c>
      <c r="BT75" s="67">
        <v>0</v>
      </c>
      <c r="BU75" s="67">
        <v>0.85276331245661185</v>
      </c>
      <c r="BV75" s="67">
        <v>0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0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0</v>
      </c>
      <c r="CJ75" s="67">
        <v>0</v>
      </c>
      <c r="CK75" s="67">
        <v>0</v>
      </c>
      <c r="CL75" s="67">
        <v>0</v>
      </c>
      <c r="CM75" s="67">
        <v>0</v>
      </c>
      <c r="CN75" s="67">
        <v>0</v>
      </c>
      <c r="CO75" s="67">
        <v>0</v>
      </c>
      <c r="CP75" s="67">
        <v>0</v>
      </c>
      <c r="CQ75" s="67">
        <v>0</v>
      </c>
      <c r="CR75" s="67">
        <v>0</v>
      </c>
      <c r="CS75" s="67">
        <v>0</v>
      </c>
      <c r="CT75" s="67">
        <v>0</v>
      </c>
      <c r="CU75" s="67">
        <v>0</v>
      </c>
      <c r="CV75" s="67">
        <v>0</v>
      </c>
      <c r="CW75" s="67">
        <v>0</v>
      </c>
      <c r="CX75" s="67">
        <v>0</v>
      </c>
      <c r="CY75" s="67">
        <v>0</v>
      </c>
      <c r="CZ75" s="67">
        <v>0</v>
      </c>
      <c r="DA75" s="67">
        <v>0</v>
      </c>
      <c r="DB75" s="67">
        <v>0</v>
      </c>
      <c r="DC75" s="67">
        <v>0</v>
      </c>
      <c r="DD75" s="67">
        <v>0</v>
      </c>
      <c r="DE75" s="68">
        <v>0</v>
      </c>
    </row>
    <row r="76" spans="1:109" s="53" customFormat="1" ht="13.5">
      <c r="A76" s="54" t="s">
        <v>343</v>
      </c>
      <c r="B76" s="55" t="s">
        <v>597</v>
      </c>
      <c r="C76" s="56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7">
        <v>0</v>
      </c>
      <c r="AS76" s="57">
        <v>0</v>
      </c>
      <c r="AT76" s="57">
        <v>0</v>
      </c>
      <c r="AU76" s="57">
        <v>0</v>
      </c>
      <c r="AV76" s="57">
        <v>0</v>
      </c>
      <c r="AW76" s="57">
        <v>0</v>
      </c>
      <c r="AX76" s="57">
        <v>0</v>
      </c>
      <c r="AY76" s="57">
        <v>0</v>
      </c>
      <c r="AZ76" s="57">
        <v>0</v>
      </c>
      <c r="BA76" s="57">
        <v>0</v>
      </c>
      <c r="BB76" s="57">
        <v>0</v>
      </c>
      <c r="BC76" s="57">
        <v>0</v>
      </c>
      <c r="BD76" s="57">
        <v>0</v>
      </c>
      <c r="BE76" s="57">
        <v>0</v>
      </c>
      <c r="BF76" s="57">
        <v>0</v>
      </c>
      <c r="BG76" s="57">
        <v>0</v>
      </c>
      <c r="BH76" s="57">
        <v>0</v>
      </c>
      <c r="BI76" s="57">
        <v>0</v>
      </c>
      <c r="BJ76" s="57">
        <v>0</v>
      </c>
      <c r="BK76" s="57">
        <v>0</v>
      </c>
      <c r="BL76" s="57">
        <v>0</v>
      </c>
      <c r="BM76" s="57">
        <v>0</v>
      </c>
      <c r="BN76" s="57">
        <v>0</v>
      </c>
      <c r="BO76" s="57">
        <v>0</v>
      </c>
      <c r="BP76" s="57">
        <v>0</v>
      </c>
      <c r="BQ76" s="57">
        <v>0</v>
      </c>
      <c r="BR76" s="57">
        <v>0</v>
      </c>
      <c r="BS76" s="57">
        <v>0</v>
      </c>
      <c r="BT76" s="57">
        <v>0</v>
      </c>
      <c r="BU76" s="57">
        <v>0</v>
      </c>
      <c r="BV76" s="57">
        <v>0.91288591647873085</v>
      </c>
      <c r="BW76" s="57">
        <v>0</v>
      </c>
      <c r="BX76" s="57">
        <v>0</v>
      </c>
      <c r="BY76" s="57">
        <v>0</v>
      </c>
      <c r="BZ76" s="57">
        <v>0</v>
      </c>
      <c r="CA76" s="57">
        <v>0</v>
      </c>
      <c r="CB76" s="57">
        <v>0</v>
      </c>
      <c r="CC76" s="57">
        <v>0</v>
      </c>
      <c r="CD76" s="57">
        <v>0</v>
      </c>
      <c r="CE76" s="57">
        <v>0</v>
      </c>
      <c r="CF76" s="57">
        <v>0</v>
      </c>
      <c r="CG76" s="57">
        <v>0</v>
      </c>
      <c r="CH76" s="57">
        <v>0</v>
      </c>
      <c r="CI76" s="57">
        <v>0</v>
      </c>
      <c r="CJ76" s="57">
        <v>0</v>
      </c>
      <c r="CK76" s="57">
        <v>0</v>
      </c>
      <c r="CL76" s="57">
        <v>0</v>
      </c>
      <c r="CM76" s="57">
        <v>0</v>
      </c>
      <c r="CN76" s="57">
        <v>0</v>
      </c>
      <c r="CO76" s="57">
        <v>0</v>
      </c>
      <c r="CP76" s="57">
        <v>0</v>
      </c>
      <c r="CQ76" s="57">
        <v>0</v>
      </c>
      <c r="CR76" s="57">
        <v>0</v>
      </c>
      <c r="CS76" s="57">
        <v>0</v>
      </c>
      <c r="CT76" s="57">
        <v>0</v>
      </c>
      <c r="CU76" s="57">
        <v>0</v>
      </c>
      <c r="CV76" s="57">
        <v>0</v>
      </c>
      <c r="CW76" s="57">
        <v>0</v>
      </c>
      <c r="CX76" s="57">
        <v>0</v>
      </c>
      <c r="CY76" s="57">
        <v>0</v>
      </c>
      <c r="CZ76" s="57">
        <v>0</v>
      </c>
      <c r="DA76" s="57">
        <v>0</v>
      </c>
      <c r="DB76" s="57">
        <v>0</v>
      </c>
      <c r="DC76" s="57">
        <v>0</v>
      </c>
      <c r="DD76" s="57">
        <v>0</v>
      </c>
      <c r="DE76" s="58">
        <v>0</v>
      </c>
    </row>
    <row r="77" spans="1:109" s="53" customFormat="1" ht="13.5">
      <c r="A77" s="54" t="s">
        <v>344</v>
      </c>
      <c r="B77" s="55" t="s">
        <v>598</v>
      </c>
      <c r="C77" s="56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7">
        <v>0</v>
      </c>
      <c r="AS77" s="57">
        <v>0</v>
      </c>
      <c r="AT77" s="57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7">
        <v>0</v>
      </c>
      <c r="BA77" s="57">
        <v>0</v>
      </c>
      <c r="BB77" s="57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7">
        <v>0</v>
      </c>
      <c r="BI77" s="57">
        <v>0</v>
      </c>
      <c r="BJ77" s="57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7">
        <v>0</v>
      </c>
      <c r="BQ77" s="57">
        <v>0</v>
      </c>
      <c r="BR77" s="57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0.99955410549211532</v>
      </c>
      <c r="BX77" s="57">
        <v>0</v>
      </c>
      <c r="BY77" s="57">
        <v>0</v>
      </c>
      <c r="BZ77" s="57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7">
        <v>0</v>
      </c>
      <c r="CG77" s="57">
        <v>0</v>
      </c>
      <c r="CH77" s="57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7">
        <v>0</v>
      </c>
      <c r="CO77" s="57">
        <v>0</v>
      </c>
      <c r="CP77" s="57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8">
        <v>0</v>
      </c>
    </row>
    <row r="78" spans="1:109" s="53" customFormat="1" ht="13.5">
      <c r="A78" s="54" t="s">
        <v>345</v>
      </c>
      <c r="B78" s="55" t="s">
        <v>599</v>
      </c>
      <c r="C78" s="56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1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7">
        <v>0</v>
      </c>
      <c r="CO78" s="57">
        <v>0</v>
      </c>
      <c r="CP78" s="57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7">
        <v>0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8">
        <v>0</v>
      </c>
    </row>
    <row r="79" spans="1:109" s="53" customFormat="1" ht="13.5">
      <c r="A79" s="59" t="s">
        <v>346</v>
      </c>
      <c r="B79" s="60" t="s">
        <v>600</v>
      </c>
      <c r="C79" s="61">
        <v>0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0.39862648763705</v>
      </c>
      <c r="BZ79" s="62">
        <v>0</v>
      </c>
      <c r="CA79" s="62">
        <v>0</v>
      </c>
      <c r="CB79" s="62">
        <v>0</v>
      </c>
      <c r="CC79" s="62">
        <v>0</v>
      </c>
      <c r="CD79" s="62">
        <v>0</v>
      </c>
      <c r="CE79" s="62">
        <v>0</v>
      </c>
      <c r="CF79" s="62">
        <v>0</v>
      </c>
      <c r="CG79" s="62">
        <v>0</v>
      </c>
      <c r="CH79" s="62">
        <v>0</v>
      </c>
      <c r="CI79" s="62">
        <v>0</v>
      </c>
      <c r="CJ79" s="62">
        <v>0</v>
      </c>
      <c r="CK79" s="62">
        <v>0</v>
      </c>
      <c r="CL79" s="62">
        <v>0</v>
      </c>
      <c r="CM79" s="62">
        <v>0</v>
      </c>
      <c r="CN79" s="62">
        <v>0</v>
      </c>
      <c r="CO79" s="62">
        <v>0</v>
      </c>
      <c r="CP79" s="62">
        <v>0</v>
      </c>
      <c r="CQ79" s="62">
        <v>0</v>
      </c>
      <c r="CR79" s="62">
        <v>0</v>
      </c>
      <c r="CS79" s="62">
        <v>0</v>
      </c>
      <c r="CT79" s="62">
        <v>0</v>
      </c>
      <c r="CU79" s="62">
        <v>0</v>
      </c>
      <c r="CV79" s="62">
        <v>0</v>
      </c>
      <c r="CW79" s="62">
        <v>0</v>
      </c>
      <c r="CX79" s="62">
        <v>0</v>
      </c>
      <c r="CY79" s="62">
        <v>0</v>
      </c>
      <c r="CZ79" s="62">
        <v>0</v>
      </c>
      <c r="DA79" s="62">
        <v>0</v>
      </c>
      <c r="DB79" s="62">
        <v>0</v>
      </c>
      <c r="DC79" s="62">
        <v>0</v>
      </c>
      <c r="DD79" s="62">
        <v>0</v>
      </c>
      <c r="DE79" s="63">
        <v>0</v>
      </c>
    </row>
    <row r="80" spans="1:109" s="53" customFormat="1" ht="13.5">
      <c r="A80" s="64" t="s">
        <v>347</v>
      </c>
      <c r="B80" s="65" t="s">
        <v>601</v>
      </c>
      <c r="C80" s="66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0</v>
      </c>
      <c r="BC80" s="67">
        <v>0</v>
      </c>
      <c r="BD80" s="67">
        <v>0</v>
      </c>
      <c r="BE80" s="67">
        <v>0</v>
      </c>
      <c r="BF80" s="67">
        <v>0</v>
      </c>
      <c r="BG80" s="67">
        <v>0</v>
      </c>
      <c r="BH80" s="67">
        <v>0</v>
      </c>
      <c r="BI80" s="67">
        <v>0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0</v>
      </c>
      <c r="BQ80" s="67">
        <v>0</v>
      </c>
      <c r="BR80" s="67">
        <v>0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</v>
      </c>
      <c r="BZ80" s="67">
        <v>0.97067305100885781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0</v>
      </c>
      <c r="CG80" s="67">
        <v>0</v>
      </c>
      <c r="CH80" s="67">
        <v>0</v>
      </c>
      <c r="CI80" s="67">
        <v>0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0</v>
      </c>
      <c r="CP80" s="67">
        <v>0</v>
      </c>
      <c r="CQ80" s="67">
        <v>0</v>
      </c>
      <c r="CR80" s="67">
        <v>0</v>
      </c>
      <c r="CS80" s="67">
        <v>0</v>
      </c>
      <c r="CT80" s="67">
        <v>0</v>
      </c>
      <c r="CU80" s="67">
        <v>0</v>
      </c>
      <c r="CV80" s="67">
        <v>0</v>
      </c>
      <c r="CW80" s="67">
        <v>0</v>
      </c>
      <c r="CX80" s="67">
        <v>0</v>
      </c>
      <c r="CY80" s="67">
        <v>0</v>
      </c>
      <c r="CZ80" s="67">
        <v>0</v>
      </c>
      <c r="DA80" s="67">
        <v>0</v>
      </c>
      <c r="DB80" s="67">
        <v>0</v>
      </c>
      <c r="DC80" s="67">
        <v>0</v>
      </c>
      <c r="DD80" s="67">
        <v>0</v>
      </c>
      <c r="DE80" s="68">
        <v>0</v>
      </c>
    </row>
    <row r="81" spans="1:109" s="53" customFormat="1" ht="13.5">
      <c r="A81" s="54" t="s">
        <v>348</v>
      </c>
      <c r="B81" s="55" t="s">
        <v>602</v>
      </c>
      <c r="C81" s="56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7">
        <v>0</v>
      </c>
      <c r="U81" s="57">
        <v>0</v>
      </c>
      <c r="V81" s="57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7">
        <v>0</v>
      </c>
      <c r="AS81" s="57">
        <v>0</v>
      </c>
      <c r="AT81" s="57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7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57">
        <v>0</v>
      </c>
      <c r="BR81" s="57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7">
        <v>0</v>
      </c>
      <c r="BY81" s="57">
        <v>0</v>
      </c>
      <c r="BZ81" s="57">
        <v>0</v>
      </c>
      <c r="CA81" s="57">
        <v>1</v>
      </c>
      <c r="CB81" s="57">
        <v>0</v>
      </c>
      <c r="CC81" s="57">
        <v>0</v>
      </c>
      <c r="CD81" s="57">
        <v>0</v>
      </c>
      <c r="CE81" s="57">
        <v>0</v>
      </c>
      <c r="CF81" s="57">
        <v>0</v>
      </c>
      <c r="CG81" s="57">
        <v>0</v>
      </c>
      <c r="CH81" s="57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7">
        <v>0</v>
      </c>
      <c r="CO81" s="57">
        <v>0</v>
      </c>
      <c r="CP81" s="57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7">
        <v>0</v>
      </c>
      <c r="CW81" s="57">
        <v>0</v>
      </c>
      <c r="CX81" s="57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7">
        <v>0</v>
      </c>
      <c r="DE81" s="58">
        <v>0</v>
      </c>
    </row>
    <row r="82" spans="1:109" s="53" customFormat="1" ht="13.5">
      <c r="A82" s="54" t="s">
        <v>349</v>
      </c>
      <c r="B82" s="55" t="s">
        <v>603</v>
      </c>
      <c r="C82" s="56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  <c r="S82" s="57">
        <v>0</v>
      </c>
      <c r="T82" s="57">
        <v>0</v>
      </c>
      <c r="U82" s="57">
        <v>0</v>
      </c>
      <c r="V82" s="57">
        <v>0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7">
        <v>0</v>
      </c>
      <c r="AR82" s="57">
        <v>0</v>
      </c>
      <c r="AS82" s="57">
        <v>0</v>
      </c>
      <c r="AT82" s="57">
        <v>0</v>
      </c>
      <c r="AU82" s="57">
        <v>0</v>
      </c>
      <c r="AV82" s="57">
        <v>0</v>
      </c>
      <c r="AW82" s="57">
        <v>0</v>
      </c>
      <c r="AX82" s="57">
        <v>0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57">
        <v>0</v>
      </c>
      <c r="BV82" s="57">
        <v>0</v>
      </c>
      <c r="BW82" s="57">
        <v>0</v>
      </c>
      <c r="BX82" s="57">
        <v>0</v>
      </c>
      <c r="BY82" s="57">
        <v>0</v>
      </c>
      <c r="BZ82" s="57">
        <v>0</v>
      </c>
      <c r="CA82" s="57">
        <v>0</v>
      </c>
      <c r="CB82" s="57">
        <v>1.1373976342129222E-2</v>
      </c>
      <c r="CC82" s="57">
        <v>0</v>
      </c>
      <c r="CD82" s="57">
        <v>0</v>
      </c>
      <c r="CE82" s="57">
        <v>0</v>
      </c>
      <c r="CF82" s="57">
        <v>0</v>
      </c>
      <c r="CG82" s="57">
        <v>0</v>
      </c>
      <c r="CH82" s="57">
        <v>0</v>
      </c>
      <c r="CI82" s="57">
        <v>0</v>
      </c>
      <c r="CJ82" s="57">
        <v>0</v>
      </c>
      <c r="CK82" s="57">
        <v>0</v>
      </c>
      <c r="CL82" s="57">
        <v>0</v>
      </c>
      <c r="CM82" s="57">
        <v>0</v>
      </c>
      <c r="CN82" s="57">
        <v>0</v>
      </c>
      <c r="CO82" s="57">
        <v>0</v>
      </c>
      <c r="CP82" s="57">
        <v>0</v>
      </c>
      <c r="CQ82" s="57">
        <v>0</v>
      </c>
      <c r="CR82" s="57">
        <v>0</v>
      </c>
      <c r="CS82" s="57">
        <v>0</v>
      </c>
      <c r="CT82" s="57">
        <v>0</v>
      </c>
      <c r="CU82" s="57">
        <v>0</v>
      </c>
      <c r="CV82" s="57">
        <v>0</v>
      </c>
      <c r="CW82" s="57">
        <v>0</v>
      </c>
      <c r="CX82" s="57">
        <v>0</v>
      </c>
      <c r="CY82" s="57">
        <v>0</v>
      </c>
      <c r="CZ82" s="57">
        <v>0</v>
      </c>
      <c r="DA82" s="57">
        <v>0</v>
      </c>
      <c r="DB82" s="57">
        <v>0</v>
      </c>
      <c r="DC82" s="57">
        <v>0</v>
      </c>
      <c r="DD82" s="57">
        <v>0</v>
      </c>
      <c r="DE82" s="58">
        <v>0</v>
      </c>
    </row>
    <row r="83" spans="1:109" s="53" customFormat="1" ht="13.5">
      <c r="A83" s="54" t="s">
        <v>350</v>
      </c>
      <c r="B83" s="55" t="s">
        <v>604</v>
      </c>
      <c r="C83" s="56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7">
        <v>0</v>
      </c>
      <c r="U83" s="57">
        <v>0</v>
      </c>
      <c r="V83" s="57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7">
        <v>0</v>
      </c>
      <c r="AK83" s="57">
        <v>0</v>
      </c>
      <c r="AL83" s="57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7">
        <v>0</v>
      </c>
      <c r="AS83" s="57">
        <v>0</v>
      </c>
      <c r="AT83" s="57">
        <v>0</v>
      </c>
      <c r="AU83" s="57">
        <v>0</v>
      </c>
      <c r="AV83" s="57">
        <v>0</v>
      </c>
      <c r="AW83" s="57">
        <v>0</v>
      </c>
      <c r="AX83" s="57">
        <v>0</v>
      </c>
      <c r="AY83" s="57">
        <v>0</v>
      </c>
      <c r="AZ83" s="57">
        <v>0</v>
      </c>
      <c r="BA83" s="57">
        <v>0</v>
      </c>
      <c r="BB83" s="57">
        <v>0</v>
      </c>
      <c r="BC83" s="57">
        <v>0</v>
      </c>
      <c r="BD83" s="57">
        <v>0</v>
      </c>
      <c r="BE83" s="57">
        <v>0</v>
      </c>
      <c r="BF83" s="57">
        <v>0</v>
      </c>
      <c r="BG83" s="57">
        <v>0</v>
      </c>
      <c r="BH83" s="57">
        <v>0</v>
      </c>
      <c r="BI83" s="57">
        <v>0</v>
      </c>
      <c r="BJ83" s="57">
        <v>0</v>
      </c>
      <c r="BK83" s="57">
        <v>0</v>
      </c>
      <c r="BL83" s="57">
        <v>0</v>
      </c>
      <c r="BM83" s="57">
        <v>0</v>
      </c>
      <c r="BN83" s="57">
        <v>0</v>
      </c>
      <c r="BO83" s="57">
        <v>0</v>
      </c>
      <c r="BP83" s="57">
        <v>0</v>
      </c>
      <c r="BQ83" s="57">
        <v>0</v>
      </c>
      <c r="BR83" s="57">
        <v>0</v>
      </c>
      <c r="BS83" s="57">
        <v>0</v>
      </c>
      <c r="BT83" s="57">
        <v>0</v>
      </c>
      <c r="BU83" s="57">
        <v>0</v>
      </c>
      <c r="BV83" s="57">
        <v>0</v>
      </c>
      <c r="BW83" s="57">
        <v>0</v>
      </c>
      <c r="BX83" s="57">
        <v>0</v>
      </c>
      <c r="BY83" s="57">
        <v>0</v>
      </c>
      <c r="BZ83" s="57">
        <v>0</v>
      </c>
      <c r="CA83" s="57">
        <v>0</v>
      </c>
      <c r="CB83" s="57">
        <v>0</v>
      </c>
      <c r="CC83" s="57">
        <v>6.1696933930632802E-4</v>
      </c>
      <c r="CD83" s="57">
        <v>0</v>
      </c>
      <c r="CE83" s="57">
        <v>0</v>
      </c>
      <c r="CF83" s="57">
        <v>0</v>
      </c>
      <c r="CG83" s="57">
        <v>0</v>
      </c>
      <c r="CH83" s="57">
        <v>0</v>
      </c>
      <c r="CI83" s="57">
        <v>0</v>
      </c>
      <c r="CJ83" s="57">
        <v>0</v>
      </c>
      <c r="CK83" s="57">
        <v>0</v>
      </c>
      <c r="CL83" s="57">
        <v>0</v>
      </c>
      <c r="CM83" s="57">
        <v>0</v>
      </c>
      <c r="CN83" s="57">
        <v>0</v>
      </c>
      <c r="CO83" s="57">
        <v>0</v>
      </c>
      <c r="CP83" s="57">
        <v>0</v>
      </c>
      <c r="CQ83" s="57">
        <v>0</v>
      </c>
      <c r="CR83" s="57">
        <v>0</v>
      </c>
      <c r="CS83" s="57">
        <v>0</v>
      </c>
      <c r="CT83" s="57">
        <v>0</v>
      </c>
      <c r="CU83" s="57">
        <v>0</v>
      </c>
      <c r="CV83" s="57">
        <v>0</v>
      </c>
      <c r="CW83" s="57">
        <v>0</v>
      </c>
      <c r="CX83" s="57">
        <v>0</v>
      </c>
      <c r="CY83" s="57">
        <v>0</v>
      </c>
      <c r="CZ83" s="57">
        <v>0</v>
      </c>
      <c r="DA83" s="57">
        <v>0</v>
      </c>
      <c r="DB83" s="57">
        <v>0</v>
      </c>
      <c r="DC83" s="57">
        <v>0</v>
      </c>
      <c r="DD83" s="57">
        <v>0</v>
      </c>
      <c r="DE83" s="58">
        <v>0</v>
      </c>
    </row>
    <row r="84" spans="1:109" s="53" customFormat="1" ht="13.5">
      <c r="A84" s="59" t="s">
        <v>351</v>
      </c>
      <c r="B84" s="60" t="s">
        <v>605</v>
      </c>
      <c r="C84" s="61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  <c r="BD84" s="62">
        <v>0</v>
      </c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0</v>
      </c>
      <c r="BR84" s="62">
        <v>0</v>
      </c>
      <c r="BS84" s="62">
        <v>0</v>
      </c>
      <c r="BT84" s="62">
        <v>0</v>
      </c>
      <c r="BU84" s="62">
        <v>0</v>
      </c>
      <c r="BV84" s="62">
        <v>0</v>
      </c>
      <c r="BW84" s="62">
        <v>0</v>
      </c>
      <c r="BX84" s="62">
        <v>0</v>
      </c>
      <c r="BY84" s="62">
        <v>0</v>
      </c>
      <c r="BZ84" s="62">
        <v>0</v>
      </c>
      <c r="CA84" s="62">
        <v>0</v>
      </c>
      <c r="CB84" s="62">
        <v>0</v>
      </c>
      <c r="CC84" s="62">
        <v>0</v>
      </c>
      <c r="CD84" s="62">
        <v>0.40253666270313115</v>
      </c>
      <c r="CE84" s="62">
        <v>0</v>
      </c>
      <c r="CF84" s="62">
        <v>0</v>
      </c>
      <c r="CG84" s="62">
        <v>0</v>
      </c>
      <c r="CH84" s="62">
        <v>0</v>
      </c>
      <c r="CI84" s="62">
        <v>0</v>
      </c>
      <c r="CJ84" s="62">
        <v>0</v>
      </c>
      <c r="CK84" s="62">
        <v>0</v>
      </c>
      <c r="CL84" s="62">
        <v>0</v>
      </c>
      <c r="CM84" s="62">
        <v>0</v>
      </c>
      <c r="CN84" s="62">
        <v>0</v>
      </c>
      <c r="CO84" s="62">
        <v>0</v>
      </c>
      <c r="CP84" s="62">
        <v>0</v>
      </c>
      <c r="CQ84" s="62">
        <v>0</v>
      </c>
      <c r="CR84" s="62">
        <v>0</v>
      </c>
      <c r="CS84" s="62">
        <v>0</v>
      </c>
      <c r="CT84" s="62">
        <v>0</v>
      </c>
      <c r="CU84" s="62">
        <v>0</v>
      </c>
      <c r="CV84" s="62">
        <v>0</v>
      </c>
      <c r="CW84" s="62">
        <v>0</v>
      </c>
      <c r="CX84" s="62">
        <v>0</v>
      </c>
      <c r="CY84" s="62">
        <v>0</v>
      </c>
      <c r="CZ84" s="62">
        <v>0</v>
      </c>
      <c r="DA84" s="62">
        <v>0</v>
      </c>
      <c r="DB84" s="62">
        <v>0</v>
      </c>
      <c r="DC84" s="62">
        <v>0</v>
      </c>
      <c r="DD84" s="62">
        <v>0</v>
      </c>
      <c r="DE84" s="63">
        <v>0</v>
      </c>
    </row>
    <row r="85" spans="1:109" s="53" customFormat="1" ht="13.5">
      <c r="A85" s="64" t="s">
        <v>352</v>
      </c>
      <c r="B85" s="65" t="s">
        <v>606</v>
      </c>
      <c r="C85" s="66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0.24432441213499578</v>
      </c>
      <c r="CF85" s="67">
        <v>0</v>
      </c>
      <c r="CG85" s="67">
        <v>0</v>
      </c>
      <c r="CH85" s="67">
        <v>0</v>
      </c>
      <c r="CI85" s="67">
        <v>0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8">
        <v>0</v>
      </c>
    </row>
    <row r="86" spans="1:109" s="53" customFormat="1" ht="13.5">
      <c r="A86" s="54" t="s">
        <v>353</v>
      </c>
      <c r="B86" s="55" t="s">
        <v>607</v>
      </c>
      <c r="C86" s="56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57">
        <v>0</v>
      </c>
      <c r="T86" s="57">
        <v>0</v>
      </c>
      <c r="U86" s="57">
        <v>0</v>
      </c>
      <c r="V86" s="57">
        <v>0</v>
      </c>
      <c r="W86" s="57">
        <v>0</v>
      </c>
      <c r="X86" s="57"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S86" s="57">
        <v>0</v>
      </c>
      <c r="AT86" s="57">
        <v>0</v>
      </c>
      <c r="AU86" s="57">
        <v>0</v>
      </c>
      <c r="AV86" s="57">
        <v>0</v>
      </c>
      <c r="AW86" s="57">
        <v>0</v>
      </c>
      <c r="AX86" s="57">
        <v>0</v>
      </c>
      <c r="AY86" s="57">
        <v>0</v>
      </c>
      <c r="AZ86" s="57">
        <v>0</v>
      </c>
      <c r="BA86" s="57">
        <v>0</v>
      </c>
      <c r="BB86" s="57">
        <v>0</v>
      </c>
      <c r="BC86" s="57">
        <v>0</v>
      </c>
      <c r="BD86" s="57">
        <v>0</v>
      </c>
      <c r="BE86" s="57">
        <v>0</v>
      </c>
      <c r="BF86" s="57">
        <v>0</v>
      </c>
      <c r="BG86" s="57">
        <v>0</v>
      </c>
      <c r="BH86" s="57">
        <v>0</v>
      </c>
      <c r="BI86" s="57">
        <v>0</v>
      </c>
      <c r="BJ86" s="57">
        <v>0</v>
      </c>
      <c r="BK86" s="57">
        <v>0</v>
      </c>
      <c r="BL86" s="57">
        <v>0</v>
      </c>
      <c r="BM86" s="57">
        <v>0</v>
      </c>
      <c r="BN86" s="57">
        <v>0</v>
      </c>
      <c r="BO86" s="57">
        <v>0</v>
      </c>
      <c r="BP86" s="57">
        <v>0</v>
      </c>
      <c r="BQ86" s="57">
        <v>0</v>
      </c>
      <c r="BR86" s="57">
        <v>0</v>
      </c>
      <c r="BS86" s="57">
        <v>0</v>
      </c>
      <c r="BT86" s="57">
        <v>0</v>
      </c>
      <c r="BU86" s="57">
        <v>0</v>
      </c>
      <c r="BV86" s="57">
        <v>0</v>
      </c>
      <c r="BW86" s="57">
        <v>0</v>
      </c>
      <c r="BX86" s="57">
        <v>0</v>
      </c>
      <c r="BY86" s="57">
        <v>0</v>
      </c>
      <c r="BZ86" s="57">
        <v>0</v>
      </c>
      <c r="CA86" s="57">
        <v>0</v>
      </c>
      <c r="CB86" s="57">
        <v>0</v>
      </c>
      <c r="CC86" s="57">
        <v>0</v>
      </c>
      <c r="CD86" s="57">
        <v>0</v>
      </c>
      <c r="CE86" s="57">
        <v>0</v>
      </c>
      <c r="CF86" s="57">
        <v>0.95307681842916747</v>
      </c>
      <c r="CG86" s="57">
        <v>0</v>
      </c>
      <c r="CH86" s="57">
        <v>0</v>
      </c>
      <c r="CI86" s="57">
        <v>0</v>
      </c>
      <c r="CJ86" s="57">
        <v>0</v>
      </c>
      <c r="CK86" s="57">
        <v>0</v>
      </c>
      <c r="CL86" s="57">
        <v>0</v>
      </c>
      <c r="CM86" s="57">
        <v>0</v>
      </c>
      <c r="CN86" s="57">
        <v>0</v>
      </c>
      <c r="CO86" s="57">
        <v>0</v>
      </c>
      <c r="CP86" s="57">
        <v>0</v>
      </c>
      <c r="CQ86" s="57">
        <v>0</v>
      </c>
      <c r="CR86" s="57">
        <v>0</v>
      </c>
      <c r="CS86" s="57">
        <v>0</v>
      </c>
      <c r="CT86" s="57">
        <v>0</v>
      </c>
      <c r="CU86" s="57">
        <v>0</v>
      </c>
      <c r="CV86" s="57">
        <v>0</v>
      </c>
      <c r="CW86" s="57">
        <v>0</v>
      </c>
      <c r="CX86" s="57">
        <v>0</v>
      </c>
      <c r="CY86" s="57">
        <v>0</v>
      </c>
      <c r="CZ86" s="57">
        <v>0</v>
      </c>
      <c r="DA86" s="57">
        <v>0</v>
      </c>
      <c r="DB86" s="57">
        <v>0</v>
      </c>
      <c r="DC86" s="57">
        <v>0</v>
      </c>
      <c r="DD86" s="57">
        <v>0</v>
      </c>
      <c r="DE86" s="58">
        <v>0</v>
      </c>
    </row>
    <row r="87" spans="1:109" s="53" customFormat="1" ht="13.5">
      <c r="A87" s="54" t="s">
        <v>354</v>
      </c>
      <c r="B87" s="55" t="s">
        <v>608</v>
      </c>
      <c r="C87" s="56">
        <v>0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57">
        <v>0</v>
      </c>
      <c r="S87" s="57">
        <v>0</v>
      </c>
      <c r="T87" s="57">
        <v>0</v>
      </c>
      <c r="U87" s="57">
        <v>0</v>
      </c>
      <c r="V87" s="57">
        <v>0</v>
      </c>
      <c r="W87" s="57">
        <v>0</v>
      </c>
      <c r="X87" s="57">
        <v>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  <c r="AR87" s="57">
        <v>0</v>
      </c>
      <c r="AS87" s="57">
        <v>0</v>
      </c>
      <c r="AT87" s="57">
        <v>0</v>
      </c>
      <c r="AU87" s="57">
        <v>0</v>
      </c>
      <c r="AV87" s="57">
        <v>0</v>
      </c>
      <c r="AW87" s="57">
        <v>0</v>
      </c>
      <c r="AX87" s="57">
        <v>0</v>
      </c>
      <c r="AY87" s="57">
        <v>0</v>
      </c>
      <c r="AZ87" s="57">
        <v>0</v>
      </c>
      <c r="BA87" s="57">
        <v>0</v>
      </c>
      <c r="BB87" s="57">
        <v>0</v>
      </c>
      <c r="BC87" s="57">
        <v>0</v>
      </c>
      <c r="BD87" s="57">
        <v>0</v>
      </c>
      <c r="BE87" s="57">
        <v>0</v>
      </c>
      <c r="BF87" s="57">
        <v>0</v>
      </c>
      <c r="BG87" s="57">
        <v>0</v>
      </c>
      <c r="BH87" s="57">
        <v>0</v>
      </c>
      <c r="BI87" s="57">
        <v>0</v>
      </c>
      <c r="BJ87" s="57">
        <v>0</v>
      </c>
      <c r="BK87" s="57">
        <v>0</v>
      </c>
      <c r="BL87" s="57">
        <v>0</v>
      </c>
      <c r="BM87" s="57">
        <v>0</v>
      </c>
      <c r="BN87" s="57">
        <v>0</v>
      </c>
      <c r="BO87" s="57">
        <v>0</v>
      </c>
      <c r="BP87" s="57">
        <v>0</v>
      </c>
      <c r="BQ87" s="57">
        <v>0</v>
      </c>
      <c r="BR87" s="57">
        <v>0</v>
      </c>
      <c r="BS87" s="57">
        <v>0</v>
      </c>
      <c r="BT87" s="57">
        <v>0</v>
      </c>
      <c r="BU87" s="57">
        <v>0</v>
      </c>
      <c r="BV87" s="57">
        <v>0</v>
      </c>
      <c r="BW87" s="57">
        <v>0</v>
      </c>
      <c r="BX87" s="57">
        <v>0</v>
      </c>
      <c r="BY87" s="57">
        <v>0</v>
      </c>
      <c r="BZ87" s="57">
        <v>0</v>
      </c>
      <c r="CA87" s="57">
        <v>0</v>
      </c>
      <c r="CB87" s="57">
        <v>0</v>
      </c>
      <c r="CC87" s="57">
        <v>0</v>
      </c>
      <c r="CD87" s="57">
        <v>0</v>
      </c>
      <c r="CE87" s="57">
        <v>0</v>
      </c>
      <c r="CF87" s="57">
        <v>0</v>
      </c>
      <c r="CG87" s="57">
        <v>0.90065272707157873</v>
      </c>
      <c r="CH87" s="57">
        <v>0</v>
      </c>
      <c r="CI87" s="57">
        <v>0</v>
      </c>
      <c r="CJ87" s="57">
        <v>0</v>
      </c>
      <c r="CK87" s="57">
        <v>0</v>
      </c>
      <c r="CL87" s="57">
        <v>0</v>
      </c>
      <c r="CM87" s="57">
        <v>0</v>
      </c>
      <c r="CN87" s="57">
        <v>0</v>
      </c>
      <c r="CO87" s="57">
        <v>0</v>
      </c>
      <c r="CP87" s="57">
        <v>0</v>
      </c>
      <c r="CQ87" s="57">
        <v>0</v>
      </c>
      <c r="CR87" s="57">
        <v>0</v>
      </c>
      <c r="CS87" s="57">
        <v>0</v>
      </c>
      <c r="CT87" s="57">
        <v>0</v>
      </c>
      <c r="CU87" s="57">
        <v>0</v>
      </c>
      <c r="CV87" s="57">
        <v>0</v>
      </c>
      <c r="CW87" s="57">
        <v>0</v>
      </c>
      <c r="CX87" s="57">
        <v>0</v>
      </c>
      <c r="CY87" s="57">
        <v>0</v>
      </c>
      <c r="CZ87" s="57">
        <v>0</v>
      </c>
      <c r="DA87" s="57">
        <v>0</v>
      </c>
      <c r="DB87" s="57">
        <v>0</v>
      </c>
      <c r="DC87" s="57">
        <v>0</v>
      </c>
      <c r="DD87" s="57">
        <v>0</v>
      </c>
      <c r="DE87" s="58">
        <v>0</v>
      </c>
    </row>
    <row r="88" spans="1:109" s="53" customFormat="1" ht="13.5">
      <c r="A88" s="54" t="s">
        <v>355</v>
      </c>
      <c r="B88" s="55" t="s">
        <v>609</v>
      </c>
      <c r="C88" s="56">
        <v>0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  <c r="S88" s="57">
        <v>0</v>
      </c>
      <c r="T88" s="57">
        <v>0</v>
      </c>
      <c r="U88" s="57">
        <v>0</v>
      </c>
      <c r="V88" s="57">
        <v>0</v>
      </c>
      <c r="W88" s="57">
        <v>0</v>
      </c>
      <c r="X88" s="57"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S88" s="57">
        <v>0</v>
      </c>
      <c r="AT88" s="57">
        <v>0</v>
      </c>
      <c r="AU88" s="57">
        <v>0</v>
      </c>
      <c r="AV88" s="57">
        <v>0</v>
      </c>
      <c r="AW88" s="57">
        <v>0</v>
      </c>
      <c r="AX88" s="57">
        <v>0</v>
      </c>
      <c r="AY88" s="57">
        <v>0</v>
      </c>
      <c r="AZ88" s="57">
        <v>0</v>
      </c>
      <c r="BA88" s="57">
        <v>0</v>
      </c>
      <c r="BB88" s="57">
        <v>0</v>
      </c>
      <c r="BC88" s="57">
        <v>0</v>
      </c>
      <c r="BD88" s="57">
        <v>0</v>
      </c>
      <c r="BE88" s="57">
        <v>0</v>
      </c>
      <c r="BF88" s="57">
        <v>0</v>
      </c>
      <c r="BG88" s="57">
        <v>0</v>
      </c>
      <c r="BH88" s="57">
        <v>0</v>
      </c>
      <c r="BI88" s="57">
        <v>0</v>
      </c>
      <c r="BJ88" s="57">
        <v>0</v>
      </c>
      <c r="BK88" s="57">
        <v>0</v>
      </c>
      <c r="BL88" s="57">
        <v>0</v>
      </c>
      <c r="BM88" s="57">
        <v>0</v>
      </c>
      <c r="BN88" s="57">
        <v>0</v>
      </c>
      <c r="BO88" s="57">
        <v>0</v>
      </c>
      <c r="BP88" s="57">
        <v>0</v>
      </c>
      <c r="BQ88" s="57">
        <v>0</v>
      </c>
      <c r="BR88" s="57">
        <v>0</v>
      </c>
      <c r="BS88" s="57">
        <v>0</v>
      </c>
      <c r="BT88" s="57">
        <v>0</v>
      </c>
      <c r="BU88" s="57">
        <v>0</v>
      </c>
      <c r="BV88" s="57">
        <v>0</v>
      </c>
      <c r="BW88" s="57">
        <v>0</v>
      </c>
      <c r="BX88" s="57">
        <v>0</v>
      </c>
      <c r="BY88" s="57">
        <v>0</v>
      </c>
      <c r="BZ88" s="57">
        <v>0</v>
      </c>
      <c r="CA88" s="57">
        <v>0</v>
      </c>
      <c r="CB88" s="57">
        <v>0</v>
      </c>
      <c r="CC88" s="57">
        <v>0</v>
      </c>
      <c r="CD88" s="57">
        <v>0</v>
      </c>
      <c r="CE88" s="57">
        <v>0</v>
      </c>
      <c r="CF88" s="57">
        <v>0</v>
      </c>
      <c r="CG88" s="57">
        <v>0</v>
      </c>
      <c r="CH88" s="57">
        <v>0.98074274530649719</v>
      </c>
      <c r="CI88" s="57">
        <v>0</v>
      </c>
      <c r="CJ88" s="57">
        <v>0</v>
      </c>
      <c r="CK88" s="57">
        <v>0</v>
      </c>
      <c r="CL88" s="57">
        <v>0</v>
      </c>
      <c r="CM88" s="57">
        <v>0</v>
      </c>
      <c r="CN88" s="57">
        <v>0</v>
      </c>
      <c r="CO88" s="57">
        <v>0</v>
      </c>
      <c r="CP88" s="57">
        <v>0</v>
      </c>
      <c r="CQ88" s="57">
        <v>0</v>
      </c>
      <c r="CR88" s="57">
        <v>0</v>
      </c>
      <c r="CS88" s="57">
        <v>0</v>
      </c>
      <c r="CT88" s="57">
        <v>0</v>
      </c>
      <c r="CU88" s="57">
        <v>0</v>
      </c>
      <c r="CV88" s="57">
        <v>0</v>
      </c>
      <c r="CW88" s="57">
        <v>0</v>
      </c>
      <c r="CX88" s="57">
        <v>0</v>
      </c>
      <c r="CY88" s="57">
        <v>0</v>
      </c>
      <c r="CZ88" s="57">
        <v>0</v>
      </c>
      <c r="DA88" s="57">
        <v>0</v>
      </c>
      <c r="DB88" s="57">
        <v>0</v>
      </c>
      <c r="DC88" s="57">
        <v>0</v>
      </c>
      <c r="DD88" s="57">
        <v>0</v>
      </c>
      <c r="DE88" s="58">
        <v>0</v>
      </c>
    </row>
    <row r="89" spans="1:109" s="53" customFormat="1" ht="13.5">
      <c r="A89" s="59" t="s">
        <v>356</v>
      </c>
      <c r="B89" s="60" t="s">
        <v>610</v>
      </c>
      <c r="C89" s="61">
        <v>0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0.90655245674973861</v>
      </c>
      <c r="CJ89" s="62">
        <v>0</v>
      </c>
      <c r="CK89" s="62">
        <v>0</v>
      </c>
      <c r="CL89" s="62">
        <v>0</v>
      </c>
      <c r="CM89" s="62">
        <v>0</v>
      </c>
      <c r="CN89" s="62">
        <v>0</v>
      </c>
      <c r="CO89" s="62">
        <v>0</v>
      </c>
      <c r="CP89" s="62">
        <v>0</v>
      </c>
      <c r="CQ89" s="62">
        <v>0</v>
      </c>
      <c r="CR89" s="62">
        <v>0</v>
      </c>
      <c r="CS89" s="62">
        <v>0</v>
      </c>
      <c r="CT89" s="62">
        <v>0</v>
      </c>
      <c r="CU89" s="62">
        <v>0</v>
      </c>
      <c r="CV89" s="62">
        <v>0</v>
      </c>
      <c r="CW89" s="62">
        <v>0</v>
      </c>
      <c r="CX89" s="62">
        <v>0</v>
      </c>
      <c r="CY89" s="62">
        <v>0</v>
      </c>
      <c r="CZ89" s="62">
        <v>0</v>
      </c>
      <c r="DA89" s="62">
        <v>0</v>
      </c>
      <c r="DB89" s="62">
        <v>0</v>
      </c>
      <c r="DC89" s="62">
        <v>0</v>
      </c>
      <c r="DD89" s="62">
        <v>0</v>
      </c>
      <c r="DE89" s="63">
        <v>0</v>
      </c>
    </row>
    <row r="90" spans="1:109" s="53" customFormat="1" ht="13.5">
      <c r="A90" s="64" t="s">
        <v>357</v>
      </c>
      <c r="B90" s="65" t="s">
        <v>611</v>
      </c>
      <c r="C90" s="66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0</v>
      </c>
      <c r="CJ90" s="67">
        <v>0.27432689055955883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0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8">
        <v>0</v>
      </c>
    </row>
    <row r="91" spans="1:109" s="53" customFormat="1" ht="13.5">
      <c r="A91" s="54" t="s">
        <v>358</v>
      </c>
      <c r="B91" s="55" t="s">
        <v>612</v>
      </c>
      <c r="C91" s="56">
        <v>0</v>
      </c>
      <c r="D91" s="57">
        <v>0</v>
      </c>
      <c r="E91" s="57">
        <v>0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7">
        <v>0</v>
      </c>
      <c r="U91" s="57">
        <v>0</v>
      </c>
      <c r="V91" s="57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7">
        <v>0</v>
      </c>
      <c r="AC91" s="57">
        <v>0</v>
      </c>
      <c r="AD91" s="57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7">
        <v>0</v>
      </c>
      <c r="AK91" s="57">
        <v>0</v>
      </c>
      <c r="AL91" s="57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7">
        <v>0</v>
      </c>
      <c r="AS91" s="57">
        <v>0</v>
      </c>
      <c r="AT91" s="57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7">
        <v>0</v>
      </c>
      <c r="BA91" s="57">
        <v>0</v>
      </c>
      <c r="BB91" s="57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0</v>
      </c>
      <c r="BH91" s="57">
        <v>0</v>
      </c>
      <c r="BI91" s="57">
        <v>0</v>
      </c>
      <c r="BJ91" s="57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7">
        <v>0</v>
      </c>
      <c r="BQ91" s="57">
        <v>0</v>
      </c>
      <c r="BR91" s="57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7">
        <v>0</v>
      </c>
      <c r="BY91" s="57">
        <v>0</v>
      </c>
      <c r="BZ91" s="57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7">
        <v>0</v>
      </c>
      <c r="CG91" s="57">
        <v>0</v>
      </c>
      <c r="CH91" s="57">
        <v>0</v>
      </c>
      <c r="CI91" s="57">
        <v>0</v>
      </c>
      <c r="CJ91" s="57">
        <v>0</v>
      </c>
      <c r="CK91" s="57">
        <v>0.33748249076785941</v>
      </c>
      <c r="CL91" s="57">
        <v>0</v>
      </c>
      <c r="CM91" s="57">
        <v>0</v>
      </c>
      <c r="CN91" s="57">
        <v>0</v>
      </c>
      <c r="CO91" s="57">
        <v>0</v>
      </c>
      <c r="CP91" s="57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7">
        <v>0</v>
      </c>
      <c r="CW91" s="57">
        <v>0</v>
      </c>
      <c r="CX91" s="57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7">
        <v>0</v>
      </c>
      <c r="DE91" s="58">
        <v>0</v>
      </c>
    </row>
    <row r="92" spans="1:109" s="53" customFormat="1" ht="13.5">
      <c r="A92" s="54" t="s">
        <v>359</v>
      </c>
      <c r="B92" s="55" t="s">
        <v>613</v>
      </c>
      <c r="C92" s="56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7">
        <v>0</v>
      </c>
      <c r="U92" s="57">
        <v>0</v>
      </c>
      <c r="V92" s="57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57">
        <v>0</v>
      </c>
      <c r="AD92" s="57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7">
        <v>0</v>
      </c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7">
        <v>0</v>
      </c>
      <c r="AS92" s="57">
        <v>0</v>
      </c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7">
        <v>0</v>
      </c>
      <c r="BY92" s="57">
        <v>0</v>
      </c>
      <c r="BZ92" s="57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7">
        <v>0</v>
      </c>
      <c r="CG92" s="57">
        <v>0</v>
      </c>
      <c r="CH92" s="57">
        <v>0</v>
      </c>
      <c r="CI92" s="57">
        <v>0</v>
      </c>
      <c r="CJ92" s="57">
        <v>0</v>
      </c>
      <c r="CK92" s="57">
        <v>0</v>
      </c>
      <c r="CL92" s="57">
        <v>0.48782226643455195</v>
      </c>
      <c r="CM92" s="57">
        <v>0</v>
      </c>
      <c r="CN92" s="57">
        <v>0</v>
      </c>
      <c r="CO92" s="57">
        <v>0</v>
      </c>
      <c r="CP92" s="57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7">
        <v>0</v>
      </c>
      <c r="CW92" s="57">
        <v>0</v>
      </c>
      <c r="CX92" s="57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7">
        <v>0</v>
      </c>
      <c r="DE92" s="58">
        <v>0</v>
      </c>
    </row>
    <row r="93" spans="1:109" s="53" customFormat="1" ht="13.5">
      <c r="A93" s="54" t="s">
        <v>360</v>
      </c>
      <c r="B93" s="55" t="s">
        <v>614</v>
      </c>
      <c r="C93" s="56">
        <v>0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7">
        <v>0</v>
      </c>
      <c r="U93" s="57">
        <v>0</v>
      </c>
      <c r="V93" s="57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7">
        <v>0</v>
      </c>
      <c r="AC93" s="57">
        <v>0</v>
      </c>
      <c r="AD93" s="57">
        <v>0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7">
        <v>0</v>
      </c>
      <c r="AK93" s="57">
        <v>0</v>
      </c>
      <c r="AL93" s="57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7">
        <v>0</v>
      </c>
      <c r="AS93" s="57">
        <v>0</v>
      </c>
      <c r="AT93" s="57">
        <v>0</v>
      </c>
      <c r="AU93" s="57">
        <v>0</v>
      </c>
      <c r="AV93" s="57">
        <v>0</v>
      </c>
      <c r="AW93" s="57">
        <v>0</v>
      </c>
      <c r="AX93" s="57">
        <v>0</v>
      </c>
      <c r="AY93" s="57">
        <v>0</v>
      </c>
      <c r="AZ93" s="57">
        <v>0</v>
      </c>
      <c r="BA93" s="57">
        <v>0</v>
      </c>
      <c r="BB93" s="57">
        <v>0</v>
      </c>
      <c r="BC93" s="57">
        <v>0</v>
      </c>
      <c r="BD93" s="57">
        <v>0</v>
      </c>
      <c r="BE93" s="57">
        <v>0</v>
      </c>
      <c r="BF93" s="57">
        <v>0</v>
      </c>
      <c r="BG93" s="57">
        <v>0</v>
      </c>
      <c r="BH93" s="57">
        <v>0</v>
      </c>
      <c r="BI93" s="57">
        <v>0</v>
      </c>
      <c r="BJ93" s="57">
        <v>0</v>
      </c>
      <c r="BK93" s="57">
        <v>0</v>
      </c>
      <c r="BL93" s="57">
        <v>0</v>
      </c>
      <c r="BM93" s="57">
        <v>0</v>
      </c>
      <c r="BN93" s="57">
        <v>0</v>
      </c>
      <c r="BO93" s="57">
        <v>0</v>
      </c>
      <c r="BP93" s="57">
        <v>0</v>
      </c>
      <c r="BQ93" s="57">
        <v>0</v>
      </c>
      <c r="BR93" s="57">
        <v>0</v>
      </c>
      <c r="BS93" s="57">
        <v>0</v>
      </c>
      <c r="BT93" s="57">
        <v>0</v>
      </c>
      <c r="BU93" s="57">
        <v>0</v>
      </c>
      <c r="BV93" s="57">
        <v>0</v>
      </c>
      <c r="BW93" s="57">
        <v>0</v>
      </c>
      <c r="BX93" s="57">
        <v>0</v>
      </c>
      <c r="BY93" s="57">
        <v>0</v>
      </c>
      <c r="BZ93" s="57">
        <v>0</v>
      </c>
      <c r="CA93" s="57">
        <v>0</v>
      </c>
      <c r="CB93" s="57">
        <v>0</v>
      </c>
      <c r="CC93" s="57">
        <v>0</v>
      </c>
      <c r="CD93" s="57">
        <v>0</v>
      </c>
      <c r="CE93" s="57">
        <v>0</v>
      </c>
      <c r="CF93" s="57">
        <v>0</v>
      </c>
      <c r="CG93" s="57">
        <v>0</v>
      </c>
      <c r="CH93" s="57">
        <v>0</v>
      </c>
      <c r="CI93" s="57">
        <v>0</v>
      </c>
      <c r="CJ93" s="57">
        <v>0</v>
      </c>
      <c r="CK93" s="57">
        <v>0</v>
      </c>
      <c r="CL93" s="57">
        <v>0</v>
      </c>
      <c r="CM93" s="57">
        <v>1</v>
      </c>
      <c r="CN93" s="57">
        <v>0</v>
      </c>
      <c r="CO93" s="57">
        <v>0</v>
      </c>
      <c r="CP93" s="57">
        <v>0</v>
      </c>
      <c r="CQ93" s="57">
        <v>0</v>
      </c>
      <c r="CR93" s="57">
        <v>0</v>
      </c>
      <c r="CS93" s="57">
        <v>0</v>
      </c>
      <c r="CT93" s="57">
        <v>0</v>
      </c>
      <c r="CU93" s="57">
        <v>0</v>
      </c>
      <c r="CV93" s="57">
        <v>0</v>
      </c>
      <c r="CW93" s="57">
        <v>0</v>
      </c>
      <c r="CX93" s="57">
        <v>0</v>
      </c>
      <c r="CY93" s="57">
        <v>0</v>
      </c>
      <c r="CZ93" s="57">
        <v>0</v>
      </c>
      <c r="DA93" s="57">
        <v>0</v>
      </c>
      <c r="DB93" s="57">
        <v>0</v>
      </c>
      <c r="DC93" s="57">
        <v>0</v>
      </c>
      <c r="DD93" s="57">
        <v>0</v>
      </c>
      <c r="DE93" s="58">
        <v>0</v>
      </c>
    </row>
    <row r="94" spans="1:109" s="53" customFormat="1" ht="13.5">
      <c r="A94" s="59" t="s">
        <v>361</v>
      </c>
      <c r="B94" s="60" t="s">
        <v>615</v>
      </c>
      <c r="C94" s="61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  <c r="CF94" s="62">
        <v>0</v>
      </c>
      <c r="CG94" s="62">
        <v>0</v>
      </c>
      <c r="CH94" s="62">
        <v>0</v>
      </c>
      <c r="CI94" s="62">
        <v>0</v>
      </c>
      <c r="CJ94" s="62">
        <v>0</v>
      </c>
      <c r="CK94" s="62">
        <v>0</v>
      </c>
      <c r="CL94" s="62">
        <v>0</v>
      </c>
      <c r="CM94" s="62">
        <v>0</v>
      </c>
      <c r="CN94" s="62">
        <v>0.97755328921415818</v>
      </c>
      <c r="CO94" s="62">
        <v>0</v>
      </c>
      <c r="CP94" s="62">
        <v>0</v>
      </c>
      <c r="CQ94" s="62">
        <v>0</v>
      </c>
      <c r="CR94" s="62">
        <v>0</v>
      </c>
      <c r="CS94" s="62">
        <v>0</v>
      </c>
      <c r="CT94" s="62">
        <v>0</v>
      </c>
      <c r="CU94" s="62">
        <v>0</v>
      </c>
      <c r="CV94" s="62">
        <v>0</v>
      </c>
      <c r="CW94" s="62">
        <v>0</v>
      </c>
      <c r="CX94" s="62">
        <v>0</v>
      </c>
      <c r="CY94" s="62">
        <v>0</v>
      </c>
      <c r="CZ94" s="62">
        <v>0</v>
      </c>
      <c r="DA94" s="62">
        <v>0</v>
      </c>
      <c r="DB94" s="62">
        <v>0</v>
      </c>
      <c r="DC94" s="62">
        <v>0</v>
      </c>
      <c r="DD94" s="62">
        <v>0</v>
      </c>
      <c r="DE94" s="63">
        <v>0</v>
      </c>
    </row>
    <row r="95" spans="1:109" s="53" customFormat="1" ht="13.5">
      <c r="A95" s="64" t="s">
        <v>362</v>
      </c>
      <c r="B95" s="65" t="s">
        <v>777</v>
      </c>
      <c r="C95" s="66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67">
        <v>0</v>
      </c>
      <c r="BM95" s="67">
        <v>0</v>
      </c>
      <c r="BN95" s="67">
        <v>0</v>
      </c>
      <c r="BO95" s="67">
        <v>0</v>
      </c>
      <c r="BP95" s="67">
        <v>0</v>
      </c>
      <c r="BQ95" s="67">
        <v>0</v>
      </c>
      <c r="BR95" s="67">
        <v>0</v>
      </c>
      <c r="BS95" s="67">
        <v>0</v>
      </c>
      <c r="BT95" s="67">
        <v>0</v>
      </c>
      <c r="BU95" s="67">
        <v>0</v>
      </c>
      <c r="BV95" s="67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0</v>
      </c>
      <c r="CB95" s="67">
        <v>0</v>
      </c>
      <c r="CC95" s="67">
        <v>0</v>
      </c>
      <c r="CD95" s="67">
        <v>0</v>
      </c>
      <c r="CE95" s="67">
        <v>0</v>
      </c>
      <c r="CF95" s="67">
        <v>0</v>
      </c>
      <c r="CG95" s="67">
        <v>0</v>
      </c>
      <c r="CH95" s="67">
        <v>0</v>
      </c>
      <c r="CI95" s="67">
        <v>0</v>
      </c>
      <c r="CJ95" s="67">
        <v>0</v>
      </c>
      <c r="CK95" s="67">
        <v>0</v>
      </c>
      <c r="CL95" s="67">
        <v>0</v>
      </c>
      <c r="CM95" s="67">
        <v>0</v>
      </c>
      <c r="CN95" s="67">
        <v>0</v>
      </c>
      <c r="CO95" s="67">
        <v>0.92402198900549726</v>
      </c>
      <c r="CP95" s="67">
        <v>0</v>
      </c>
      <c r="CQ95" s="67">
        <v>0</v>
      </c>
      <c r="CR95" s="67">
        <v>0</v>
      </c>
      <c r="CS95" s="67">
        <v>0</v>
      </c>
      <c r="CT95" s="67">
        <v>0</v>
      </c>
      <c r="CU95" s="67">
        <v>0</v>
      </c>
      <c r="CV95" s="67">
        <v>0</v>
      </c>
      <c r="CW95" s="67">
        <v>0</v>
      </c>
      <c r="CX95" s="67">
        <v>0</v>
      </c>
      <c r="CY95" s="67">
        <v>0</v>
      </c>
      <c r="CZ95" s="67">
        <v>0</v>
      </c>
      <c r="DA95" s="67">
        <v>0</v>
      </c>
      <c r="DB95" s="67">
        <v>0</v>
      </c>
      <c r="DC95" s="67">
        <v>0</v>
      </c>
      <c r="DD95" s="67">
        <v>0</v>
      </c>
      <c r="DE95" s="68">
        <v>0</v>
      </c>
    </row>
    <row r="96" spans="1:109" s="53" customFormat="1" ht="13.5">
      <c r="A96" s="54" t="s">
        <v>363</v>
      </c>
      <c r="B96" s="55" t="s">
        <v>776</v>
      </c>
      <c r="C96" s="56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0</v>
      </c>
      <c r="T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57">
        <v>0</v>
      </c>
      <c r="AE96" s="57">
        <v>0</v>
      </c>
      <c r="AF96" s="57">
        <v>0</v>
      </c>
      <c r="AG96" s="57">
        <v>0</v>
      </c>
      <c r="AH96" s="57">
        <v>0</v>
      </c>
      <c r="AI96" s="57">
        <v>0</v>
      </c>
      <c r="AJ96" s="57">
        <v>0</v>
      </c>
      <c r="AK96" s="57">
        <v>0</v>
      </c>
      <c r="AL96" s="57">
        <v>0</v>
      </c>
      <c r="AM96" s="57">
        <v>0</v>
      </c>
      <c r="AN96" s="57">
        <v>0</v>
      </c>
      <c r="AO96" s="57">
        <v>0</v>
      </c>
      <c r="AP96" s="57">
        <v>0</v>
      </c>
      <c r="AQ96" s="57">
        <v>0</v>
      </c>
      <c r="AR96" s="57">
        <v>0</v>
      </c>
      <c r="AS96" s="57">
        <v>0</v>
      </c>
      <c r="AT96" s="57">
        <v>0</v>
      </c>
      <c r="AU96" s="57">
        <v>0</v>
      </c>
      <c r="AV96" s="57">
        <v>0</v>
      </c>
      <c r="AW96" s="57">
        <v>0</v>
      </c>
      <c r="AX96" s="57">
        <v>0</v>
      </c>
      <c r="AY96" s="57">
        <v>0</v>
      </c>
      <c r="AZ96" s="57">
        <v>0</v>
      </c>
      <c r="BA96" s="57">
        <v>0</v>
      </c>
      <c r="BB96" s="57">
        <v>0</v>
      </c>
      <c r="BC96" s="57">
        <v>0</v>
      </c>
      <c r="BD96" s="57">
        <v>0</v>
      </c>
      <c r="BE96" s="57">
        <v>0</v>
      </c>
      <c r="BF96" s="57">
        <v>0</v>
      </c>
      <c r="BG96" s="57">
        <v>0</v>
      </c>
      <c r="BH96" s="57">
        <v>0</v>
      </c>
      <c r="BI96" s="57">
        <v>0</v>
      </c>
      <c r="BJ96" s="57">
        <v>0</v>
      </c>
      <c r="BK96" s="57">
        <v>0</v>
      </c>
      <c r="BL96" s="57">
        <v>0</v>
      </c>
      <c r="BM96" s="57">
        <v>0</v>
      </c>
      <c r="BN96" s="57">
        <v>0</v>
      </c>
      <c r="BO96" s="57">
        <v>0</v>
      </c>
      <c r="BP96" s="57">
        <v>0</v>
      </c>
      <c r="BQ96" s="57">
        <v>0</v>
      </c>
      <c r="BR96" s="57">
        <v>0</v>
      </c>
      <c r="BS96" s="57">
        <v>0</v>
      </c>
      <c r="BT96" s="57">
        <v>0</v>
      </c>
      <c r="BU96" s="57">
        <v>0</v>
      </c>
      <c r="BV96" s="57">
        <v>0</v>
      </c>
      <c r="BW96" s="57">
        <v>0</v>
      </c>
      <c r="BX96" s="57">
        <v>0</v>
      </c>
      <c r="BY96" s="57">
        <v>0</v>
      </c>
      <c r="BZ96" s="57">
        <v>0</v>
      </c>
      <c r="CA96" s="57">
        <v>0</v>
      </c>
      <c r="CB96" s="57">
        <v>0</v>
      </c>
      <c r="CC96" s="57">
        <v>0</v>
      </c>
      <c r="CD96" s="57">
        <v>0</v>
      </c>
      <c r="CE96" s="57">
        <v>0</v>
      </c>
      <c r="CF96" s="57">
        <v>0</v>
      </c>
      <c r="CG96" s="57">
        <v>0</v>
      </c>
      <c r="CH96" s="57">
        <v>0</v>
      </c>
      <c r="CI96" s="57">
        <v>0</v>
      </c>
      <c r="CJ96" s="57">
        <v>0</v>
      </c>
      <c r="CK96" s="57">
        <v>0</v>
      </c>
      <c r="CL96" s="57">
        <v>0</v>
      </c>
      <c r="CM96" s="57">
        <v>0</v>
      </c>
      <c r="CN96" s="57">
        <v>0</v>
      </c>
      <c r="CO96" s="57">
        <v>0</v>
      </c>
      <c r="CP96" s="57">
        <v>0.99445687909067515</v>
      </c>
      <c r="CQ96" s="57">
        <v>0</v>
      </c>
      <c r="CR96" s="57">
        <v>0</v>
      </c>
      <c r="CS96" s="57">
        <v>0</v>
      </c>
      <c r="CT96" s="57">
        <v>0</v>
      </c>
      <c r="CU96" s="57">
        <v>0</v>
      </c>
      <c r="CV96" s="57">
        <v>0</v>
      </c>
      <c r="CW96" s="57">
        <v>0</v>
      </c>
      <c r="CX96" s="57">
        <v>0</v>
      </c>
      <c r="CY96" s="57">
        <v>0</v>
      </c>
      <c r="CZ96" s="57">
        <v>0</v>
      </c>
      <c r="DA96" s="57">
        <v>0</v>
      </c>
      <c r="DB96" s="57">
        <v>0</v>
      </c>
      <c r="DC96" s="57">
        <v>0</v>
      </c>
      <c r="DD96" s="57">
        <v>0</v>
      </c>
      <c r="DE96" s="58">
        <v>0</v>
      </c>
    </row>
    <row r="97" spans="1:109" s="53" customFormat="1" ht="13.5">
      <c r="A97" s="54" t="s">
        <v>364</v>
      </c>
      <c r="B97" s="55" t="s">
        <v>618</v>
      </c>
      <c r="C97" s="56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  <c r="P97" s="57">
        <v>0</v>
      </c>
      <c r="Q97" s="57">
        <v>0</v>
      </c>
      <c r="R97" s="57">
        <v>0</v>
      </c>
      <c r="S97" s="57">
        <v>0</v>
      </c>
      <c r="T97" s="57">
        <v>0</v>
      </c>
      <c r="U97" s="57">
        <v>0</v>
      </c>
      <c r="V97" s="57">
        <v>0</v>
      </c>
      <c r="W97" s="57">
        <v>0</v>
      </c>
      <c r="X97" s="57">
        <v>0</v>
      </c>
      <c r="Y97" s="57">
        <v>0</v>
      </c>
      <c r="Z97" s="57">
        <v>0</v>
      </c>
      <c r="AA97" s="57">
        <v>0</v>
      </c>
      <c r="AB97" s="57">
        <v>0</v>
      </c>
      <c r="AC97" s="57">
        <v>0</v>
      </c>
      <c r="AD97" s="57">
        <v>0</v>
      </c>
      <c r="AE97" s="57">
        <v>0</v>
      </c>
      <c r="AF97" s="57">
        <v>0</v>
      </c>
      <c r="AG97" s="57">
        <v>0</v>
      </c>
      <c r="AH97" s="57">
        <v>0</v>
      </c>
      <c r="AI97" s="57">
        <v>0</v>
      </c>
      <c r="AJ97" s="57">
        <v>0</v>
      </c>
      <c r="AK97" s="57">
        <v>0</v>
      </c>
      <c r="AL97" s="57">
        <v>0</v>
      </c>
      <c r="AM97" s="57">
        <v>0</v>
      </c>
      <c r="AN97" s="57">
        <v>0</v>
      </c>
      <c r="AO97" s="57">
        <v>0</v>
      </c>
      <c r="AP97" s="57">
        <v>0</v>
      </c>
      <c r="AQ97" s="57">
        <v>0</v>
      </c>
      <c r="AR97" s="57">
        <v>0</v>
      </c>
      <c r="AS97" s="57">
        <v>0</v>
      </c>
      <c r="AT97" s="57">
        <v>0</v>
      </c>
      <c r="AU97" s="57">
        <v>0</v>
      </c>
      <c r="AV97" s="57">
        <v>0</v>
      </c>
      <c r="AW97" s="57">
        <v>0</v>
      </c>
      <c r="AX97" s="57">
        <v>0</v>
      </c>
      <c r="AY97" s="57">
        <v>0</v>
      </c>
      <c r="AZ97" s="57">
        <v>0</v>
      </c>
      <c r="BA97" s="57">
        <v>0</v>
      </c>
      <c r="BB97" s="57">
        <v>0</v>
      </c>
      <c r="BC97" s="57">
        <v>0</v>
      </c>
      <c r="BD97" s="57">
        <v>0</v>
      </c>
      <c r="BE97" s="57">
        <v>0</v>
      </c>
      <c r="BF97" s="57">
        <v>0</v>
      </c>
      <c r="BG97" s="57">
        <v>0</v>
      </c>
      <c r="BH97" s="57">
        <v>0</v>
      </c>
      <c r="BI97" s="57">
        <v>0</v>
      </c>
      <c r="BJ97" s="57">
        <v>0</v>
      </c>
      <c r="BK97" s="57">
        <v>0</v>
      </c>
      <c r="BL97" s="57">
        <v>0</v>
      </c>
      <c r="BM97" s="57">
        <v>0</v>
      </c>
      <c r="BN97" s="57">
        <v>0</v>
      </c>
      <c r="BO97" s="57">
        <v>0</v>
      </c>
      <c r="BP97" s="57">
        <v>0</v>
      </c>
      <c r="BQ97" s="57">
        <v>0</v>
      </c>
      <c r="BR97" s="57">
        <v>0</v>
      </c>
      <c r="BS97" s="57">
        <v>0</v>
      </c>
      <c r="BT97" s="57">
        <v>0</v>
      </c>
      <c r="BU97" s="57">
        <v>0</v>
      </c>
      <c r="BV97" s="57">
        <v>0</v>
      </c>
      <c r="BW97" s="57">
        <v>0</v>
      </c>
      <c r="BX97" s="57">
        <v>0</v>
      </c>
      <c r="BY97" s="57">
        <v>0</v>
      </c>
      <c r="BZ97" s="57">
        <v>0</v>
      </c>
      <c r="CA97" s="57">
        <v>0</v>
      </c>
      <c r="CB97" s="57">
        <v>0</v>
      </c>
      <c r="CC97" s="57">
        <v>0</v>
      </c>
      <c r="CD97" s="57">
        <v>0</v>
      </c>
      <c r="CE97" s="57">
        <v>0</v>
      </c>
      <c r="CF97" s="57">
        <v>0</v>
      </c>
      <c r="CG97" s="57">
        <v>0</v>
      </c>
      <c r="CH97" s="57">
        <v>0</v>
      </c>
      <c r="CI97" s="57">
        <v>0</v>
      </c>
      <c r="CJ97" s="57">
        <v>0</v>
      </c>
      <c r="CK97" s="57">
        <v>0</v>
      </c>
      <c r="CL97" s="57">
        <v>0</v>
      </c>
      <c r="CM97" s="57">
        <v>0</v>
      </c>
      <c r="CN97" s="57">
        <v>0</v>
      </c>
      <c r="CO97" s="57">
        <v>0</v>
      </c>
      <c r="CP97" s="57">
        <v>0</v>
      </c>
      <c r="CQ97" s="57">
        <v>0.94115601307644159</v>
      </c>
      <c r="CR97" s="57">
        <v>0</v>
      </c>
      <c r="CS97" s="57">
        <v>0</v>
      </c>
      <c r="CT97" s="57">
        <v>0</v>
      </c>
      <c r="CU97" s="57">
        <v>0</v>
      </c>
      <c r="CV97" s="57">
        <v>0</v>
      </c>
      <c r="CW97" s="57">
        <v>0</v>
      </c>
      <c r="CX97" s="57">
        <v>0</v>
      </c>
      <c r="CY97" s="57">
        <v>0</v>
      </c>
      <c r="CZ97" s="57">
        <v>0</v>
      </c>
      <c r="DA97" s="57">
        <v>0</v>
      </c>
      <c r="DB97" s="57">
        <v>0</v>
      </c>
      <c r="DC97" s="57">
        <v>0</v>
      </c>
      <c r="DD97" s="57">
        <v>0</v>
      </c>
      <c r="DE97" s="58">
        <v>0</v>
      </c>
    </row>
    <row r="98" spans="1:109" s="53" customFormat="1" ht="13.5">
      <c r="A98" s="54" t="s">
        <v>365</v>
      </c>
      <c r="B98" s="55" t="s">
        <v>619</v>
      </c>
      <c r="C98" s="56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7">
        <v>0</v>
      </c>
      <c r="T98" s="57">
        <v>0</v>
      </c>
      <c r="U98" s="57">
        <v>0</v>
      </c>
      <c r="V98" s="57">
        <v>0</v>
      </c>
      <c r="W98" s="57">
        <v>0</v>
      </c>
      <c r="X98" s="57">
        <v>0</v>
      </c>
      <c r="Y98" s="57">
        <v>0</v>
      </c>
      <c r="Z98" s="57">
        <v>0</v>
      </c>
      <c r="AA98" s="57">
        <v>0</v>
      </c>
      <c r="AB98" s="57">
        <v>0</v>
      </c>
      <c r="AC98" s="57">
        <v>0</v>
      </c>
      <c r="AD98" s="57">
        <v>0</v>
      </c>
      <c r="AE98" s="57">
        <v>0</v>
      </c>
      <c r="AF98" s="57">
        <v>0</v>
      </c>
      <c r="AG98" s="57">
        <v>0</v>
      </c>
      <c r="AH98" s="57">
        <v>0</v>
      </c>
      <c r="AI98" s="57">
        <v>0</v>
      </c>
      <c r="AJ98" s="57">
        <v>0</v>
      </c>
      <c r="AK98" s="57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S98" s="57">
        <v>0</v>
      </c>
      <c r="AT98" s="57">
        <v>0</v>
      </c>
      <c r="AU98" s="57">
        <v>0</v>
      </c>
      <c r="AV98" s="57">
        <v>0</v>
      </c>
      <c r="AW98" s="57">
        <v>0</v>
      </c>
      <c r="AX98" s="57">
        <v>0</v>
      </c>
      <c r="AY98" s="57">
        <v>0</v>
      </c>
      <c r="AZ98" s="57">
        <v>0</v>
      </c>
      <c r="BA98" s="57">
        <v>0</v>
      </c>
      <c r="BB98" s="57">
        <v>0</v>
      </c>
      <c r="BC98" s="57">
        <v>0</v>
      </c>
      <c r="BD98" s="57">
        <v>0</v>
      </c>
      <c r="BE98" s="57">
        <v>0</v>
      </c>
      <c r="BF98" s="57">
        <v>0</v>
      </c>
      <c r="BG98" s="57">
        <v>0</v>
      </c>
      <c r="BH98" s="57">
        <v>0</v>
      </c>
      <c r="BI98" s="57">
        <v>0</v>
      </c>
      <c r="BJ98" s="57">
        <v>0</v>
      </c>
      <c r="BK98" s="57">
        <v>0</v>
      </c>
      <c r="BL98" s="57">
        <v>0</v>
      </c>
      <c r="BM98" s="57">
        <v>0</v>
      </c>
      <c r="BN98" s="57">
        <v>0</v>
      </c>
      <c r="BO98" s="57">
        <v>0</v>
      </c>
      <c r="BP98" s="57">
        <v>0</v>
      </c>
      <c r="BQ98" s="57">
        <v>0</v>
      </c>
      <c r="BR98" s="57">
        <v>0</v>
      </c>
      <c r="BS98" s="57">
        <v>0</v>
      </c>
      <c r="BT98" s="57">
        <v>0</v>
      </c>
      <c r="BU98" s="57">
        <v>0</v>
      </c>
      <c r="BV98" s="57">
        <v>0</v>
      </c>
      <c r="BW98" s="57">
        <v>0</v>
      </c>
      <c r="BX98" s="57">
        <v>0</v>
      </c>
      <c r="BY98" s="57">
        <v>0</v>
      </c>
      <c r="BZ98" s="57">
        <v>0</v>
      </c>
      <c r="CA98" s="57">
        <v>0</v>
      </c>
      <c r="CB98" s="57">
        <v>0</v>
      </c>
      <c r="CC98" s="57">
        <v>0</v>
      </c>
      <c r="CD98" s="57">
        <v>0</v>
      </c>
      <c r="CE98" s="57">
        <v>0</v>
      </c>
      <c r="CF98" s="57">
        <v>0</v>
      </c>
      <c r="CG98" s="57">
        <v>0</v>
      </c>
      <c r="CH98" s="57">
        <v>0</v>
      </c>
      <c r="CI98" s="57">
        <v>0</v>
      </c>
      <c r="CJ98" s="57">
        <v>0</v>
      </c>
      <c r="CK98" s="57">
        <v>0</v>
      </c>
      <c r="CL98" s="57">
        <v>0</v>
      </c>
      <c r="CM98" s="57">
        <v>0</v>
      </c>
      <c r="CN98" s="57">
        <v>0</v>
      </c>
      <c r="CO98" s="57">
        <v>0</v>
      </c>
      <c r="CP98" s="57">
        <v>0</v>
      </c>
      <c r="CQ98" s="57">
        <v>0</v>
      </c>
      <c r="CR98" s="57">
        <v>1</v>
      </c>
      <c r="CS98" s="57">
        <v>0</v>
      </c>
      <c r="CT98" s="57">
        <v>0</v>
      </c>
      <c r="CU98" s="57">
        <v>0</v>
      </c>
      <c r="CV98" s="57">
        <v>0</v>
      </c>
      <c r="CW98" s="57">
        <v>0</v>
      </c>
      <c r="CX98" s="57">
        <v>0</v>
      </c>
      <c r="CY98" s="57">
        <v>0</v>
      </c>
      <c r="CZ98" s="57">
        <v>0</v>
      </c>
      <c r="DA98" s="57">
        <v>0</v>
      </c>
      <c r="DB98" s="57">
        <v>0</v>
      </c>
      <c r="DC98" s="57">
        <v>0</v>
      </c>
      <c r="DD98" s="57">
        <v>0</v>
      </c>
      <c r="DE98" s="58">
        <v>0</v>
      </c>
    </row>
    <row r="99" spans="1:109" s="53" customFormat="1" ht="13.5">
      <c r="A99" s="59" t="s">
        <v>366</v>
      </c>
      <c r="B99" s="60" t="s">
        <v>620</v>
      </c>
      <c r="C99" s="61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0</v>
      </c>
      <c r="BY99" s="62">
        <v>0</v>
      </c>
      <c r="BZ99" s="62">
        <v>0</v>
      </c>
      <c r="CA99" s="62">
        <v>0</v>
      </c>
      <c r="CB99" s="62">
        <v>0</v>
      </c>
      <c r="CC99" s="62">
        <v>0</v>
      </c>
      <c r="CD99" s="62">
        <v>0</v>
      </c>
      <c r="CE99" s="62">
        <v>0</v>
      </c>
      <c r="CF99" s="62">
        <v>0</v>
      </c>
      <c r="CG99" s="62">
        <v>0</v>
      </c>
      <c r="CH99" s="62">
        <v>0</v>
      </c>
      <c r="CI99" s="62">
        <v>0</v>
      </c>
      <c r="CJ99" s="62">
        <v>0</v>
      </c>
      <c r="CK99" s="62">
        <v>0</v>
      </c>
      <c r="CL99" s="62">
        <v>0</v>
      </c>
      <c r="CM99" s="62">
        <v>0</v>
      </c>
      <c r="CN99" s="62">
        <v>0</v>
      </c>
      <c r="CO99" s="62">
        <v>0</v>
      </c>
      <c r="CP99" s="62">
        <v>0</v>
      </c>
      <c r="CQ99" s="62">
        <v>0</v>
      </c>
      <c r="CR99" s="62">
        <v>0</v>
      </c>
      <c r="CS99" s="62">
        <v>1</v>
      </c>
      <c r="CT99" s="62">
        <v>0</v>
      </c>
      <c r="CU99" s="62">
        <v>0</v>
      </c>
      <c r="CV99" s="62">
        <v>0</v>
      </c>
      <c r="CW99" s="62">
        <v>0</v>
      </c>
      <c r="CX99" s="62">
        <v>0</v>
      </c>
      <c r="CY99" s="62">
        <v>0</v>
      </c>
      <c r="CZ99" s="62">
        <v>0</v>
      </c>
      <c r="DA99" s="62">
        <v>0</v>
      </c>
      <c r="DB99" s="62">
        <v>0</v>
      </c>
      <c r="DC99" s="62">
        <v>0</v>
      </c>
      <c r="DD99" s="62">
        <v>0</v>
      </c>
      <c r="DE99" s="63">
        <v>0</v>
      </c>
    </row>
    <row r="100" spans="1:109" s="53" customFormat="1" ht="13.5">
      <c r="A100" s="64" t="s">
        <v>367</v>
      </c>
      <c r="B100" s="65" t="s">
        <v>775</v>
      </c>
      <c r="C100" s="66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0.97706518474016224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8">
        <v>0</v>
      </c>
    </row>
    <row r="101" spans="1:109" s="53" customFormat="1" ht="13.5">
      <c r="A101" s="54" t="s">
        <v>368</v>
      </c>
      <c r="B101" s="55" t="s">
        <v>621</v>
      </c>
      <c r="C101" s="56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  <c r="S101" s="57">
        <v>0</v>
      </c>
      <c r="T101" s="57">
        <v>0</v>
      </c>
      <c r="U101" s="57">
        <v>0</v>
      </c>
      <c r="V101" s="57">
        <v>0</v>
      </c>
      <c r="W101" s="57">
        <v>0</v>
      </c>
      <c r="X101" s="57">
        <v>0</v>
      </c>
      <c r="Y101" s="57">
        <v>0</v>
      </c>
      <c r="Z101" s="57">
        <v>0</v>
      </c>
      <c r="AA101" s="57">
        <v>0</v>
      </c>
      <c r="AB101" s="57">
        <v>0</v>
      </c>
      <c r="AC101" s="57">
        <v>0</v>
      </c>
      <c r="AD101" s="57">
        <v>0</v>
      </c>
      <c r="AE101" s="57">
        <v>0</v>
      </c>
      <c r="AF101" s="57">
        <v>0</v>
      </c>
      <c r="AG101" s="57">
        <v>0</v>
      </c>
      <c r="AH101" s="57">
        <v>0</v>
      </c>
      <c r="AI101" s="57">
        <v>0</v>
      </c>
      <c r="AJ101" s="57">
        <v>0</v>
      </c>
      <c r="AK101" s="57">
        <v>0</v>
      </c>
      <c r="AL101" s="57">
        <v>0</v>
      </c>
      <c r="AM101" s="57">
        <v>0</v>
      </c>
      <c r="AN101" s="57">
        <v>0</v>
      </c>
      <c r="AO101" s="57">
        <v>0</v>
      </c>
      <c r="AP101" s="57">
        <v>0</v>
      </c>
      <c r="AQ101" s="57">
        <v>0</v>
      </c>
      <c r="AR101" s="57">
        <v>0</v>
      </c>
      <c r="AS101" s="57">
        <v>0</v>
      </c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0</v>
      </c>
      <c r="AZ101" s="57">
        <v>0</v>
      </c>
      <c r="BA101" s="57">
        <v>0</v>
      </c>
      <c r="BB101" s="57">
        <v>0</v>
      </c>
      <c r="BC101" s="57">
        <v>0</v>
      </c>
      <c r="BD101" s="57">
        <v>0</v>
      </c>
      <c r="BE101" s="57">
        <v>0</v>
      </c>
      <c r="BF101" s="57">
        <v>0</v>
      </c>
      <c r="BG101" s="57">
        <v>0</v>
      </c>
      <c r="BH101" s="57">
        <v>0</v>
      </c>
      <c r="BI101" s="57">
        <v>0</v>
      </c>
      <c r="BJ101" s="57">
        <v>0</v>
      </c>
      <c r="BK101" s="57">
        <v>0</v>
      </c>
      <c r="BL101" s="57">
        <v>0</v>
      </c>
      <c r="BM101" s="57">
        <v>0</v>
      </c>
      <c r="BN101" s="57">
        <v>0</v>
      </c>
      <c r="BO101" s="57">
        <v>0</v>
      </c>
      <c r="BP101" s="57">
        <v>0</v>
      </c>
      <c r="BQ101" s="57">
        <v>0</v>
      </c>
      <c r="BR101" s="57">
        <v>0</v>
      </c>
      <c r="BS101" s="57">
        <v>0</v>
      </c>
      <c r="BT101" s="57">
        <v>0</v>
      </c>
      <c r="BU101" s="57">
        <v>0</v>
      </c>
      <c r="BV101" s="57">
        <v>0</v>
      </c>
      <c r="BW101" s="57">
        <v>0</v>
      </c>
      <c r="BX101" s="57">
        <v>0</v>
      </c>
      <c r="BY101" s="57">
        <v>0</v>
      </c>
      <c r="BZ101" s="57">
        <v>0</v>
      </c>
      <c r="CA101" s="57">
        <v>0</v>
      </c>
      <c r="CB101" s="57">
        <v>0</v>
      </c>
      <c r="CC101" s="57">
        <v>0</v>
      </c>
      <c r="CD101" s="57">
        <v>0</v>
      </c>
      <c r="CE101" s="57">
        <v>0</v>
      </c>
      <c r="CF101" s="57">
        <v>0</v>
      </c>
      <c r="CG101" s="57">
        <v>0</v>
      </c>
      <c r="CH101" s="57">
        <v>0</v>
      </c>
      <c r="CI101" s="57">
        <v>0</v>
      </c>
      <c r="CJ101" s="57">
        <v>0</v>
      </c>
      <c r="CK101" s="57">
        <v>0</v>
      </c>
      <c r="CL101" s="57">
        <v>0</v>
      </c>
      <c r="CM101" s="57">
        <v>0</v>
      </c>
      <c r="CN101" s="57">
        <v>0</v>
      </c>
      <c r="CO101" s="57">
        <v>0</v>
      </c>
      <c r="CP101" s="57">
        <v>0</v>
      </c>
      <c r="CQ101" s="57">
        <v>0</v>
      </c>
      <c r="CR101" s="57">
        <v>0</v>
      </c>
      <c r="CS101" s="57">
        <v>0</v>
      </c>
      <c r="CT101" s="57">
        <v>0</v>
      </c>
      <c r="CU101" s="57">
        <v>0.48492317373747973</v>
      </c>
      <c r="CV101" s="57">
        <v>0</v>
      </c>
      <c r="CW101" s="57">
        <v>0</v>
      </c>
      <c r="CX101" s="57">
        <v>0</v>
      </c>
      <c r="CY101" s="57">
        <v>0</v>
      </c>
      <c r="CZ101" s="57">
        <v>0</v>
      </c>
      <c r="DA101" s="57">
        <v>0</v>
      </c>
      <c r="DB101" s="57">
        <v>0</v>
      </c>
      <c r="DC101" s="57">
        <v>0</v>
      </c>
      <c r="DD101" s="57">
        <v>0</v>
      </c>
      <c r="DE101" s="58">
        <v>0</v>
      </c>
    </row>
    <row r="102" spans="1:109" s="53" customFormat="1" ht="13.5">
      <c r="A102" s="54" t="s">
        <v>369</v>
      </c>
      <c r="B102" s="55" t="s">
        <v>622</v>
      </c>
      <c r="C102" s="56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57">
        <v>0</v>
      </c>
      <c r="T102" s="57">
        <v>0</v>
      </c>
      <c r="U102" s="57">
        <v>0</v>
      </c>
      <c r="V102" s="57">
        <v>0</v>
      </c>
      <c r="W102" s="57">
        <v>0</v>
      </c>
      <c r="X102" s="57">
        <v>0</v>
      </c>
      <c r="Y102" s="57">
        <v>0</v>
      </c>
      <c r="Z102" s="57">
        <v>0</v>
      </c>
      <c r="AA102" s="57">
        <v>0</v>
      </c>
      <c r="AB102" s="57">
        <v>0</v>
      </c>
      <c r="AC102" s="57">
        <v>0</v>
      </c>
      <c r="AD102" s="57">
        <v>0</v>
      </c>
      <c r="AE102" s="57">
        <v>0</v>
      </c>
      <c r="AF102" s="57">
        <v>0</v>
      </c>
      <c r="AG102" s="57">
        <v>0</v>
      </c>
      <c r="AH102" s="57">
        <v>0</v>
      </c>
      <c r="AI102" s="57">
        <v>0</v>
      </c>
      <c r="AJ102" s="57">
        <v>0</v>
      </c>
      <c r="AK102" s="57">
        <v>0</v>
      </c>
      <c r="AL102" s="57">
        <v>0</v>
      </c>
      <c r="AM102" s="57">
        <v>0</v>
      </c>
      <c r="AN102" s="57">
        <v>0</v>
      </c>
      <c r="AO102" s="57">
        <v>0</v>
      </c>
      <c r="AP102" s="57">
        <v>0</v>
      </c>
      <c r="AQ102" s="57">
        <v>0</v>
      </c>
      <c r="AR102" s="57">
        <v>0</v>
      </c>
      <c r="AS102" s="57">
        <v>0</v>
      </c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57">
        <v>0</v>
      </c>
      <c r="BV102" s="57">
        <v>0</v>
      </c>
      <c r="BW102" s="57">
        <v>0</v>
      </c>
      <c r="BX102" s="57">
        <v>0</v>
      </c>
      <c r="BY102" s="57">
        <v>0</v>
      </c>
      <c r="BZ102" s="57">
        <v>0</v>
      </c>
      <c r="CA102" s="57">
        <v>0</v>
      </c>
      <c r="CB102" s="57">
        <v>0</v>
      </c>
      <c r="CC102" s="57">
        <v>0</v>
      </c>
      <c r="CD102" s="57">
        <v>0</v>
      </c>
      <c r="CE102" s="57">
        <v>0</v>
      </c>
      <c r="CF102" s="57">
        <v>0</v>
      </c>
      <c r="CG102" s="57">
        <v>0</v>
      </c>
      <c r="CH102" s="57">
        <v>0</v>
      </c>
      <c r="CI102" s="57">
        <v>0</v>
      </c>
      <c r="CJ102" s="57">
        <v>0</v>
      </c>
      <c r="CK102" s="57">
        <v>0</v>
      </c>
      <c r="CL102" s="57">
        <v>0</v>
      </c>
      <c r="CM102" s="57">
        <v>0</v>
      </c>
      <c r="CN102" s="57">
        <v>0</v>
      </c>
      <c r="CO102" s="57">
        <v>0</v>
      </c>
      <c r="CP102" s="57">
        <v>0</v>
      </c>
      <c r="CQ102" s="57">
        <v>0</v>
      </c>
      <c r="CR102" s="57">
        <v>0</v>
      </c>
      <c r="CS102" s="57">
        <v>0</v>
      </c>
      <c r="CT102" s="57">
        <v>0</v>
      </c>
      <c r="CU102" s="57">
        <v>0</v>
      </c>
      <c r="CV102" s="57">
        <v>0.20193151887620719</v>
      </c>
      <c r="CW102" s="57">
        <v>0</v>
      </c>
      <c r="CX102" s="57">
        <v>0</v>
      </c>
      <c r="CY102" s="57">
        <v>0</v>
      </c>
      <c r="CZ102" s="57">
        <v>0</v>
      </c>
      <c r="DA102" s="57">
        <v>0</v>
      </c>
      <c r="DB102" s="57">
        <v>0</v>
      </c>
      <c r="DC102" s="57">
        <v>0</v>
      </c>
      <c r="DD102" s="57">
        <v>0</v>
      </c>
      <c r="DE102" s="58">
        <v>0</v>
      </c>
    </row>
    <row r="103" spans="1:109" s="53" customFormat="1" ht="13.5">
      <c r="A103" s="54" t="s">
        <v>370</v>
      </c>
      <c r="B103" s="55" t="s">
        <v>623</v>
      </c>
      <c r="C103" s="56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  <c r="S103" s="57">
        <v>0</v>
      </c>
      <c r="T103" s="57">
        <v>0</v>
      </c>
      <c r="U103" s="57">
        <v>0</v>
      </c>
      <c r="V103" s="57">
        <v>0</v>
      </c>
      <c r="W103" s="57">
        <v>0</v>
      </c>
      <c r="X103" s="57">
        <v>0</v>
      </c>
      <c r="Y103" s="57">
        <v>0</v>
      </c>
      <c r="Z103" s="57">
        <v>0</v>
      </c>
      <c r="AA103" s="57">
        <v>0</v>
      </c>
      <c r="AB103" s="57">
        <v>0</v>
      </c>
      <c r="AC103" s="57">
        <v>0</v>
      </c>
      <c r="AD103" s="57">
        <v>0</v>
      </c>
      <c r="AE103" s="57">
        <v>0</v>
      </c>
      <c r="AF103" s="57">
        <v>0</v>
      </c>
      <c r="AG103" s="57">
        <v>0</v>
      </c>
      <c r="AH103" s="57">
        <v>0</v>
      </c>
      <c r="AI103" s="57">
        <v>0</v>
      </c>
      <c r="AJ103" s="57">
        <v>0</v>
      </c>
      <c r="AK103" s="57">
        <v>0</v>
      </c>
      <c r="AL103" s="57">
        <v>0</v>
      </c>
      <c r="AM103" s="57">
        <v>0</v>
      </c>
      <c r="AN103" s="57">
        <v>0</v>
      </c>
      <c r="AO103" s="57">
        <v>0</v>
      </c>
      <c r="AP103" s="57">
        <v>0</v>
      </c>
      <c r="AQ103" s="57">
        <v>0</v>
      </c>
      <c r="AR103" s="57">
        <v>0</v>
      </c>
      <c r="AS103" s="57">
        <v>0</v>
      </c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0</v>
      </c>
      <c r="BH103" s="57">
        <v>0</v>
      </c>
      <c r="BI103" s="57">
        <v>0</v>
      </c>
      <c r="BJ103" s="57">
        <v>0</v>
      </c>
      <c r="BK103" s="57">
        <v>0</v>
      </c>
      <c r="BL103" s="57">
        <v>0</v>
      </c>
      <c r="BM103" s="57">
        <v>0</v>
      </c>
      <c r="BN103" s="57">
        <v>0</v>
      </c>
      <c r="BO103" s="57">
        <v>0</v>
      </c>
      <c r="BP103" s="57">
        <v>0</v>
      </c>
      <c r="BQ103" s="57">
        <v>0</v>
      </c>
      <c r="BR103" s="57">
        <v>0</v>
      </c>
      <c r="BS103" s="57">
        <v>0</v>
      </c>
      <c r="BT103" s="57">
        <v>0</v>
      </c>
      <c r="BU103" s="57">
        <v>0</v>
      </c>
      <c r="BV103" s="57">
        <v>0</v>
      </c>
      <c r="BW103" s="57">
        <v>0</v>
      </c>
      <c r="BX103" s="57">
        <v>0</v>
      </c>
      <c r="BY103" s="57">
        <v>0</v>
      </c>
      <c r="BZ103" s="57">
        <v>0</v>
      </c>
      <c r="CA103" s="57">
        <v>0</v>
      </c>
      <c r="CB103" s="57">
        <v>0</v>
      </c>
      <c r="CC103" s="57">
        <v>0</v>
      </c>
      <c r="CD103" s="57">
        <v>0</v>
      </c>
      <c r="CE103" s="57">
        <v>0</v>
      </c>
      <c r="CF103" s="57">
        <v>0</v>
      </c>
      <c r="CG103" s="57">
        <v>0</v>
      </c>
      <c r="CH103" s="57">
        <v>0</v>
      </c>
      <c r="CI103" s="57">
        <v>0</v>
      </c>
      <c r="CJ103" s="57">
        <v>0</v>
      </c>
      <c r="CK103" s="57">
        <v>0</v>
      </c>
      <c r="CL103" s="57">
        <v>0</v>
      </c>
      <c r="CM103" s="57">
        <v>0</v>
      </c>
      <c r="CN103" s="57">
        <v>0</v>
      </c>
      <c r="CO103" s="57">
        <v>0</v>
      </c>
      <c r="CP103" s="57">
        <v>0</v>
      </c>
      <c r="CQ103" s="57">
        <v>0</v>
      </c>
      <c r="CR103" s="57">
        <v>0</v>
      </c>
      <c r="CS103" s="57">
        <v>0</v>
      </c>
      <c r="CT103" s="57">
        <v>0</v>
      </c>
      <c r="CU103" s="57">
        <v>0</v>
      </c>
      <c r="CV103" s="57">
        <v>0</v>
      </c>
      <c r="CW103" s="57">
        <v>0.94360453843035175</v>
      </c>
      <c r="CX103" s="57">
        <v>0</v>
      </c>
      <c r="CY103" s="57">
        <v>0</v>
      </c>
      <c r="CZ103" s="57">
        <v>0</v>
      </c>
      <c r="DA103" s="57">
        <v>0</v>
      </c>
      <c r="DB103" s="57">
        <v>0</v>
      </c>
      <c r="DC103" s="57">
        <v>0</v>
      </c>
      <c r="DD103" s="57">
        <v>0</v>
      </c>
      <c r="DE103" s="58">
        <v>0</v>
      </c>
    </row>
    <row r="104" spans="1:109" s="53" customFormat="1" ht="13.5">
      <c r="A104" s="59" t="s">
        <v>371</v>
      </c>
      <c r="B104" s="60" t="s">
        <v>624</v>
      </c>
      <c r="C104" s="61">
        <v>0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0</v>
      </c>
      <c r="CO104" s="62">
        <v>0</v>
      </c>
      <c r="CP104" s="62">
        <v>0</v>
      </c>
      <c r="CQ104" s="62">
        <v>0</v>
      </c>
      <c r="CR104" s="62">
        <v>0</v>
      </c>
      <c r="CS104" s="62">
        <v>0</v>
      </c>
      <c r="CT104" s="62">
        <v>0</v>
      </c>
      <c r="CU104" s="62">
        <v>0</v>
      </c>
      <c r="CV104" s="62">
        <v>0</v>
      </c>
      <c r="CW104" s="62">
        <v>0</v>
      </c>
      <c r="CX104" s="62">
        <v>0.61272542428766386</v>
      </c>
      <c r="CY104" s="62">
        <v>0</v>
      </c>
      <c r="CZ104" s="62">
        <v>0</v>
      </c>
      <c r="DA104" s="62">
        <v>0</v>
      </c>
      <c r="DB104" s="62">
        <v>0</v>
      </c>
      <c r="DC104" s="62">
        <v>0</v>
      </c>
      <c r="DD104" s="62">
        <v>0</v>
      </c>
      <c r="DE104" s="63">
        <v>0</v>
      </c>
    </row>
    <row r="105" spans="1:109" s="53" customFormat="1" ht="13.5">
      <c r="A105" s="64" t="s">
        <v>372</v>
      </c>
      <c r="B105" s="65" t="s">
        <v>625</v>
      </c>
      <c r="C105" s="66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7">
        <v>0</v>
      </c>
      <c r="AV105" s="67">
        <v>0</v>
      </c>
      <c r="AW105" s="67">
        <v>0</v>
      </c>
      <c r="AX105" s="67">
        <v>0</v>
      </c>
      <c r="AY105" s="67">
        <v>0</v>
      </c>
      <c r="AZ105" s="67">
        <v>0</v>
      </c>
      <c r="BA105" s="67">
        <v>0</v>
      </c>
      <c r="BB105" s="67">
        <v>0</v>
      </c>
      <c r="BC105" s="67">
        <v>0</v>
      </c>
      <c r="BD105" s="67">
        <v>0</v>
      </c>
      <c r="BE105" s="67">
        <v>0</v>
      </c>
      <c r="BF105" s="67">
        <v>0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0</v>
      </c>
      <c r="BW105" s="67">
        <v>0</v>
      </c>
      <c r="BX105" s="67">
        <v>0</v>
      </c>
      <c r="BY105" s="67">
        <v>0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0</v>
      </c>
      <c r="CG105" s="67">
        <v>0</v>
      </c>
      <c r="CH105" s="67">
        <v>0</v>
      </c>
      <c r="CI105" s="67">
        <v>0</v>
      </c>
      <c r="CJ105" s="67">
        <v>0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0</v>
      </c>
      <c r="CQ105" s="67">
        <v>0</v>
      </c>
      <c r="CR105" s="67">
        <v>0</v>
      </c>
      <c r="CS105" s="67">
        <v>0</v>
      </c>
      <c r="CT105" s="67">
        <v>0</v>
      </c>
      <c r="CU105" s="67">
        <v>0</v>
      </c>
      <c r="CV105" s="67">
        <v>0</v>
      </c>
      <c r="CW105" s="67">
        <v>0</v>
      </c>
      <c r="CX105" s="67">
        <v>0</v>
      </c>
      <c r="CY105" s="67">
        <v>0.37451945398829978</v>
      </c>
      <c r="CZ105" s="67">
        <v>0</v>
      </c>
      <c r="DA105" s="67">
        <v>0</v>
      </c>
      <c r="DB105" s="67">
        <v>0</v>
      </c>
      <c r="DC105" s="67">
        <v>0</v>
      </c>
      <c r="DD105" s="67">
        <v>0</v>
      </c>
      <c r="DE105" s="68">
        <v>0</v>
      </c>
    </row>
    <row r="106" spans="1:109" s="53" customFormat="1" ht="13.5">
      <c r="A106" s="54" t="s">
        <v>373</v>
      </c>
      <c r="B106" s="55" t="s">
        <v>626</v>
      </c>
      <c r="C106" s="56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  <c r="S106" s="57">
        <v>0</v>
      </c>
      <c r="T106" s="57">
        <v>0</v>
      </c>
      <c r="U106" s="57">
        <v>0</v>
      </c>
      <c r="V106" s="57">
        <v>0</v>
      </c>
      <c r="W106" s="57">
        <v>0</v>
      </c>
      <c r="X106" s="57">
        <v>0</v>
      </c>
      <c r="Y106" s="57">
        <v>0</v>
      </c>
      <c r="Z106" s="57">
        <v>0</v>
      </c>
      <c r="AA106" s="57">
        <v>0</v>
      </c>
      <c r="AB106" s="57">
        <v>0</v>
      </c>
      <c r="AC106" s="57">
        <v>0</v>
      </c>
      <c r="AD106" s="57">
        <v>0</v>
      </c>
      <c r="AE106" s="57">
        <v>0</v>
      </c>
      <c r="AF106" s="57">
        <v>0</v>
      </c>
      <c r="AG106" s="57">
        <v>0</v>
      </c>
      <c r="AH106" s="57">
        <v>0</v>
      </c>
      <c r="AI106" s="57">
        <v>0</v>
      </c>
      <c r="AJ106" s="57">
        <v>0</v>
      </c>
      <c r="AK106" s="57">
        <v>0</v>
      </c>
      <c r="AL106" s="57">
        <v>0</v>
      </c>
      <c r="AM106" s="57">
        <v>0</v>
      </c>
      <c r="AN106" s="57">
        <v>0</v>
      </c>
      <c r="AO106" s="57">
        <v>0</v>
      </c>
      <c r="AP106" s="57">
        <v>0</v>
      </c>
      <c r="AQ106" s="57">
        <v>0</v>
      </c>
      <c r="AR106" s="57">
        <v>0</v>
      </c>
      <c r="AS106" s="57">
        <v>0</v>
      </c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0</v>
      </c>
      <c r="AZ106" s="57">
        <v>0</v>
      </c>
      <c r="BA106" s="57">
        <v>0</v>
      </c>
      <c r="BB106" s="57">
        <v>0</v>
      </c>
      <c r="BC106" s="57">
        <v>0</v>
      </c>
      <c r="BD106" s="57">
        <v>0</v>
      </c>
      <c r="BE106" s="57">
        <v>0</v>
      </c>
      <c r="BF106" s="57">
        <v>0</v>
      </c>
      <c r="BG106" s="57">
        <v>0</v>
      </c>
      <c r="BH106" s="57">
        <v>0</v>
      </c>
      <c r="BI106" s="57">
        <v>0</v>
      </c>
      <c r="BJ106" s="57">
        <v>0</v>
      </c>
      <c r="BK106" s="57">
        <v>0</v>
      </c>
      <c r="BL106" s="57">
        <v>0</v>
      </c>
      <c r="BM106" s="57">
        <v>0</v>
      </c>
      <c r="BN106" s="57">
        <v>0</v>
      </c>
      <c r="BO106" s="57">
        <v>0</v>
      </c>
      <c r="BP106" s="57">
        <v>0</v>
      </c>
      <c r="BQ106" s="57">
        <v>0</v>
      </c>
      <c r="BR106" s="57">
        <v>0</v>
      </c>
      <c r="BS106" s="57">
        <v>0</v>
      </c>
      <c r="BT106" s="57">
        <v>0</v>
      </c>
      <c r="BU106" s="57">
        <v>0</v>
      </c>
      <c r="BV106" s="57">
        <v>0</v>
      </c>
      <c r="BW106" s="57">
        <v>0</v>
      </c>
      <c r="BX106" s="57">
        <v>0</v>
      </c>
      <c r="BY106" s="57">
        <v>0</v>
      </c>
      <c r="BZ106" s="57">
        <v>0</v>
      </c>
      <c r="CA106" s="57">
        <v>0</v>
      </c>
      <c r="CB106" s="57">
        <v>0</v>
      </c>
      <c r="CC106" s="57">
        <v>0</v>
      </c>
      <c r="CD106" s="57">
        <v>0</v>
      </c>
      <c r="CE106" s="57">
        <v>0</v>
      </c>
      <c r="CF106" s="57">
        <v>0</v>
      </c>
      <c r="CG106" s="57">
        <v>0</v>
      </c>
      <c r="CH106" s="57">
        <v>0</v>
      </c>
      <c r="CI106" s="57">
        <v>0</v>
      </c>
      <c r="CJ106" s="57">
        <v>0</v>
      </c>
      <c r="CK106" s="57">
        <v>0</v>
      </c>
      <c r="CL106" s="57">
        <v>0</v>
      </c>
      <c r="CM106" s="57">
        <v>0</v>
      </c>
      <c r="CN106" s="57">
        <v>0</v>
      </c>
      <c r="CO106" s="57">
        <v>0</v>
      </c>
      <c r="CP106" s="57">
        <v>0</v>
      </c>
      <c r="CQ106" s="57">
        <v>0</v>
      </c>
      <c r="CR106" s="57">
        <v>0</v>
      </c>
      <c r="CS106" s="57">
        <v>0</v>
      </c>
      <c r="CT106" s="57">
        <v>0</v>
      </c>
      <c r="CU106" s="57">
        <v>0</v>
      </c>
      <c r="CV106" s="57">
        <v>0</v>
      </c>
      <c r="CW106" s="57">
        <v>0</v>
      </c>
      <c r="CX106" s="57">
        <v>0</v>
      </c>
      <c r="CY106" s="57">
        <v>0</v>
      </c>
      <c r="CZ106" s="57">
        <v>0.92675289703238461</v>
      </c>
      <c r="DA106" s="57">
        <v>0</v>
      </c>
      <c r="DB106" s="57">
        <v>0</v>
      </c>
      <c r="DC106" s="57">
        <v>0</v>
      </c>
      <c r="DD106" s="57">
        <v>0</v>
      </c>
      <c r="DE106" s="58">
        <v>0</v>
      </c>
    </row>
    <row r="107" spans="1:109" s="53" customFormat="1" ht="13.5">
      <c r="A107" s="54" t="s">
        <v>374</v>
      </c>
      <c r="B107" s="55" t="s">
        <v>627</v>
      </c>
      <c r="C107" s="56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7">
        <v>0</v>
      </c>
      <c r="T107" s="57">
        <v>0</v>
      </c>
      <c r="U107" s="57">
        <v>0</v>
      </c>
      <c r="V107" s="57">
        <v>0</v>
      </c>
      <c r="W107" s="57">
        <v>0</v>
      </c>
      <c r="X107" s="57">
        <v>0</v>
      </c>
      <c r="Y107" s="57">
        <v>0</v>
      </c>
      <c r="Z107" s="57">
        <v>0</v>
      </c>
      <c r="AA107" s="57">
        <v>0</v>
      </c>
      <c r="AB107" s="57">
        <v>0</v>
      </c>
      <c r="AC107" s="57">
        <v>0</v>
      </c>
      <c r="AD107" s="57">
        <v>0</v>
      </c>
      <c r="AE107" s="57">
        <v>0</v>
      </c>
      <c r="AF107" s="57">
        <v>0</v>
      </c>
      <c r="AG107" s="57">
        <v>0</v>
      </c>
      <c r="AH107" s="57">
        <v>0</v>
      </c>
      <c r="AI107" s="57">
        <v>0</v>
      </c>
      <c r="AJ107" s="57">
        <v>0</v>
      </c>
      <c r="AK107" s="57">
        <v>0</v>
      </c>
      <c r="AL107" s="57">
        <v>0</v>
      </c>
      <c r="AM107" s="57">
        <v>0</v>
      </c>
      <c r="AN107" s="57">
        <v>0</v>
      </c>
      <c r="AO107" s="57">
        <v>0</v>
      </c>
      <c r="AP107" s="57">
        <v>0</v>
      </c>
      <c r="AQ107" s="57">
        <v>0</v>
      </c>
      <c r="AR107" s="57">
        <v>0</v>
      </c>
      <c r="AS107" s="57">
        <v>0</v>
      </c>
      <c r="AT107" s="57">
        <v>0</v>
      </c>
      <c r="AU107" s="57">
        <v>0</v>
      </c>
      <c r="AV107" s="57">
        <v>0</v>
      </c>
      <c r="AW107" s="57">
        <v>0</v>
      </c>
      <c r="AX107" s="57">
        <v>0</v>
      </c>
      <c r="AY107" s="57">
        <v>0</v>
      </c>
      <c r="AZ107" s="57">
        <v>0</v>
      </c>
      <c r="BA107" s="57">
        <v>0</v>
      </c>
      <c r="BB107" s="57">
        <v>0</v>
      </c>
      <c r="BC107" s="57">
        <v>0</v>
      </c>
      <c r="BD107" s="57">
        <v>0</v>
      </c>
      <c r="BE107" s="57">
        <v>0</v>
      </c>
      <c r="BF107" s="57">
        <v>0</v>
      </c>
      <c r="BG107" s="57">
        <v>0</v>
      </c>
      <c r="BH107" s="57">
        <v>0</v>
      </c>
      <c r="BI107" s="57">
        <v>0</v>
      </c>
      <c r="BJ107" s="57">
        <v>0</v>
      </c>
      <c r="BK107" s="57">
        <v>0</v>
      </c>
      <c r="BL107" s="57">
        <v>0</v>
      </c>
      <c r="BM107" s="57">
        <v>0</v>
      </c>
      <c r="BN107" s="57">
        <v>0</v>
      </c>
      <c r="BO107" s="57">
        <v>0</v>
      </c>
      <c r="BP107" s="57">
        <v>0</v>
      </c>
      <c r="BQ107" s="57">
        <v>0</v>
      </c>
      <c r="BR107" s="57">
        <v>0</v>
      </c>
      <c r="BS107" s="57">
        <v>0</v>
      </c>
      <c r="BT107" s="57">
        <v>0</v>
      </c>
      <c r="BU107" s="57">
        <v>0</v>
      </c>
      <c r="BV107" s="57">
        <v>0</v>
      </c>
      <c r="BW107" s="57">
        <v>0</v>
      </c>
      <c r="BX107" s="57">
        <v>0</v>
      </c>
      <c r="BY107" s="57">
        <v>0</v>
      </c>
      <c r="BZ107" s="57">
        <v>0</v>
      </c>
      <c r="CA107" s="57">
        <v>0</v>
      </c>
      <c r="CB107" s="57">
        <v>0</v>
      </c>
      <c r="CC107" s="57">
        <v>0</v>
      </c>
      <c r="CD107" s="57">
        <v>0</v>
      </c>
      <c r="CE107" s="57">
        <v>0</v>
      </c>
      <c r="CF107" s="57">
        <v>0</v>
      </c>
      <c r="CG107" s="57">
        <v>0</v>
      </c>
      <c r="CH107" s="57">
        <v>0</v>
      </c>
      <c r="CI107" s="57">
        <v>0</v>
      </c>
      <c r="CJ107" s="57">
        <v>0</v>
      </c>
      <c r="CK107" s="57">
        <v>0</v>
      </c>
      <c r="CL107" s="57">
        <v>0</v>
      </c>
      <c r="CM107" s="57">
        <v>0</v>
      </c>
      <c r="CN107" s="57">
        <v>0</v>
      </c>
      <c r="CO107" s="57">
        <v>0</v>
      </c>
      <c r="CP107" s="57">
        <v>0</v>
      </c>
      <c r="CQ107" s="57">
        <v>0</v>
      </c>
      <c r="CR107" s="57">
        <v>0</v>
      </c>
      <c r="CS107" s="57">
        <v>0</v>
      </c>
      <c r="CT107" s="57">
        <v>0</v>
      </c>
      <c r="CU107" s="57">
        <v>0</v>
      </c>
      <c r="CV107" s="57">
        <v>0</v>
      </c>
      <c r="CW107" s="57">
        <v>0</v>
      </c>
      <c r="CX107" s="57">
        <v>0</v>
      </c>
      <c r="CY107" s="57">
        <v>0</v>
      </c>
      <c r="CZ107" s="57">
        <v>0</v>
      </c>
      <c r="DA107" s="57">
        <v>0.99352623967779863</v>
      </c>
      <c r="DB107" s="57">
        <v>0</v>
      </c>
      <c r="DC107" s="57">
        <v>0</v>
      </c>
      <c r="DD107" s="57">
        <v>0</v>
      </c>
      <c r="DE107" s="58">
        <v>0</v>
      </c>
    </row>
    <row r="108" spans="1:109" s="53" customFormat="1" ht="13.5">
      <c r="A108" s="54" t="s">
        <v>375</v>
      </c>
      <c r="B108" s="55" t="s">
        <v>628</v>
      </c>
      <c r="C108" s="56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0</v>
      </c>
      <c r="T108" s="57">
        <v>0</v>
      </c>
      <c r="U108" s="57">
        <v>0</v>
      </c>
      <c r="V108" s="57">
        <v>0</v>
      </c>
      <c r="W108" s="57">
        <v>0</v>
      </c>
      <c r="X108" s="57">
        <v>0</v>
      </c>
      <c r="Y108" s="57">
        <v>0</v>
      </c>
      <c r="Z108" s="57">
        <v>0</v>
      </c>
      <c r="AA108" s="57">
        <v>0</v>
      </c>
      <c r="AB108" s="57">
        <v>0</v>
      </c>
      <c r="AC108" s="57">
        <v>0</v>
      </c>
      <c r="AD108" s="57">
        <v>0</v>
      </c>
      <c r="AE108" s="57">
        <v>0</v>
      </c>
      <c r="AF108" s="57">
        <v>0</v>
      </c>
      <c r="AG108" s="57">
        <v>0</v>
      </c>
      <c r="AH108" s="57">
        <v>0</v>
      </c>
      <c r="AI108" s="57">
        <v>0</v>
      </c>
      <c r="AJ108" s="57">
        <v>0</v>
      </c>
      <c r="AK108" s="57">
        <v>0</v>
      </c>
      <c r="AL108" s="57">
        <v>0</v>
      </c>
      <c r="AM108" s="57">
        <v>0</v>
      </c>
      <c r="AN108" s="57">
        <v>0</v>
      </c>
      <c r="AO108" s="57">
        <v>0</v>
      </c>
      <c r="AP108" s="57">
        <v>0</v>
      </c>
      <c r="AQ108" s="57">
        <v>0</v>
      </c>
      <c r="AR108" s="57">
        <v>0</v>
      </c>
      <c r="AS108" s="57">
        <v>0</v>
      </c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57">
        <v>0</v>
      </c>
      <c r="BV108" s="57">
        <v>0</v>
      </c>
      <c r="BW108" s="57">
        <v>0</v>
      </c>
      <c r="BX108" s="57">
        <v>0</v>
      </c>
      <c r="BY108" s="57">
        <v>0</v>
      </c>
      <c r="BZ108" s="57">
        <v>0</v>
      </c>
      <c r="CA108" s="57">
        <v>0</v>
      </c>
      <c r="CB108" s="57">
        <v>0</v>
      </c>
      <c r="CC108" s="57">
        <v>0</v>
      </c>
      <c r="CD108" s="57">
        <v>0</v>
      </c>
      <c r="CE108" s="57">
        <v>0</v>
      </c>
      <c r="CF108" s="57">
        <v>0</v>
      </c>
      <c r="CG108" s="57">
        <v>0</v>
      </c>
      <c r="CH108" s="57">
        <v>0</v>
      </c>
      <c r="CI108" s="57">
        <v>0</v>
      </c>
      <c r="CJ108" s="57">
        <v>0</v>
      </c>
      <c r="CK108" s="57">
        <v>0</v>
      </c>
      <c r="CL108" s="57">
        <v>0</v>
      </c>
      <c r="CM108" s="57">
        <v>0</v>
      </c>
      <c r="CN108" s="57">
        <v>0</v>
      </c>
      <c r="CO108" s="57">
        <v>0</v>
      </c>
      <c r="CP108" s="57">
        <v>0</v>
      </c>
      <c r="CQ108" s="57">
        <v>0</v>
      </c>
      <c r="CR108" s="57">
        <v>0</v>
      </c>
      <c r="CS108" s="57">
        <v>0</v>
      </c>
      <c r="CT108" s="57">
        <v>0</v>
      </c>
      <c r="CU108" s="57">
        <v>0</v>
      </c>
      <c r="CV108" s="57">
        <v>0</v>
      </c>
      <c r="CW108" s="57">
        <v>0</v>
      </c>
      <c r="CX108" s="57">
        <v>0</v>
      </c>
      <c r="CY108" s="57">
        <v>0</v>
      </c>
      <c r="CZ108" s="57">
        <v>0</v>
      </c>
      <c r="DA108" s="57">
        <v>0</v>
      </c>
      <c r="DB108" s="57">
        <v>0.77568870344934826</v>
      </c>
      <c r="DC108" s="57">
        <v>0</v>
      </c>
      <c r="DD108" s="57">
        <v>0</v>
      </c>
      <c r="DE108" s="58">
        <v>0</v>
      </c>
    </row>
    <row r="109" spans="1:109" s="53" customFormat="1" ht="13.5">
      <c r="A109" s="59" t="s">
        <v>376</v>
      </c>
      <c r="B109" s="60" t="s">
        <v>629</v>
      </c>
      <c r="C109" s="61">
        <v>0</v>
      </c>
      <c r="D109" s="62">
        <v>0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v>0</v>
      </c>
      <c r="AF109" s="62">
        <v>0</v>
      </c>
      <c r="AG109" s="62">
        <v>0</v>
      </c>
      <c r="AH109" s="62">
        <v>0</v>
      </c>
      <c r="AI109" s="62">
        <v>0</v>
      </c>
      <c r="AJ109" s="62">
        <v>0</v>
      </c>
      <c r="AK109" s="62">
        <v>0</v>
      </c>
      <c r="AL109" s="62">
        <v>0</v>
      </c>
      <c r="AM109" s="62">
        <v>0</v>
      </c>
      <c r="AN109" s="62">
        <v>0</v>
      </c>
      <c r="AO109" s="62">
        <v>0</v>
      </c>
      <c r="AP109" s="62">
        <v>0</v>
      </c>
      <c r="AQ109" s="62">
        <v>0</v>
      </c>
      <c r="AR109" s="62">
        <v>0</v>
      </c>
      <c r="AS109" s="62">
        <v>0</v>
      </c>
      <c r="AT109" s="62">
        <v>0</v>
      </c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  <c r="BD109" s="62">
        <v>0</v>
      </c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0</v>
      </c>
      <c r="BM109" s="62">
        <v>0</v>
      </c>
      <c r="BN109" s="62">
        <v>0</v>
      </c>
      <c r="BO109" s="62">
        <v>0</v>
      </c>
      <c r="BP109" s="62">
        <v>0</v>
      </c>
      <c r="BQ109" s="62">
        <v>0</v>
      </c>
      <c r="BR109" s="62">
        <v>0</v>
      </c>
      <c r="BS109" s="62">
        <v>0</v>
      </c>
      <c r="BT109" s="62">
        <v>0</v>
      </c>
      <c r="BU109" s="62">
        <v>0</v>
      </c>
      <c r="BV109" s="62">
        <v>0</v>
      </c>
      <c r="BW109" s="62">
        <v>0</v>
      </c>
      <c r="BX109" s="62">
        <v>0</v>
      </c>
      <c r="BY109" s="62">
        <v>0</v>
      </c>
      <c r="BZ109" s="62">
        <v>0</v>
      </c>
      <c r="CA109" s="62">
        <v>0</v>
      </c>
      <c r="CB109" s="62">
        <v>0</v>
      </c>
      <c r="CC109" s="62">
        <v>0</v>
      </c>
      <c r="CD109" s="62">
        <v>0</v>
      </c>
      <c r="CE109" s="62">
        <v>0</v>
      </c>
      <c r="CF109" s="62">
        <v>0</v>
      </c>
      <c r="CG109" s="62">
        <v>0</v>
      </c>
      <c r="CH109" s="62">
        <v>0</v>
      </c>
      <c r="CI109" s="62">
        <v>0</v>
      </c>
      <c r="CJ109" s="62">
        <v>0</v>
      </c>
      <c r="CK109" s="62">
        <v>0</v>
      </c>
      <c r="CL109" s="62">
        <v>0</v>
      </c>
      <c r="CM109" s="62">
        <v>0</v>
      </c>
      <c r="CN109" s="62">
        <v>0</v>
      </c>
      <c r="CO109" s="62">
        <v>0</v>
      </c>
      <c r="CP109" s="62">
        <v>0</v>
      </c>
      <c r="CQ109" s="62">
        <v>0</v>
      </c>
      <c r="CR109" s="62">
        <v>0</v>
      </c>
      <c r="CS109" s="62">
        <v>0</v>
      </c>
      <c r="CT109" s="62">
        <v>0</v>
      </c>
      <c r="CU109" s="62">
        <v>0</v>
      </c>
      <c r="CV109" s="62">
        <v>0</v>
      </c>
      <c r="CW109" s="62">
        <v>0</v>
      </c>
      <c r="CX109" s="62">
        <v>0</v>
      </c>
      <c r="CY109" s="62">
        <v>0</v>
      </c>
      <c r="CZ109" s="62">
        <v>0</v>
      </c>
      <c r="DA109" s="62">
        <v>0</v>
      </c>
      <c r="DB109" s="62">
        <v>0</v>
      </c>
      <c r="DC109" s="62">
        <v>0.98987024046973393</v>
      </c>
      <c r="DD109" s="62">
        <v>0</v>
      </c>
      <c r="DE109" s="63">
        <v>0</v>
      </c>
    </row>
    <row r="110" spans="1:109" s="53" customFormat="1" ht="13.5">
      <c r="A110" s="392" t="s">
        <v>377</v>
      </c>
      <c r="B110" s="393" t="s">
        <v>630</v>
      </c>
      <c r="C110" s="66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0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1</v>
      </c>
      <c r="DE110" s="68">
        <v>0</v>
      </c>
    </row>
    <row r="111" spans="1:109" s="53" customFormat="1" ht="13.5">
      <c r="A111" s="394" t="s">
        <v>378</v>
      </c>
      <c r="B111" s="395" t="s">
        <v>631</v>
      </c>
      <c r="C111" s="69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v>0</v>
      </c>
      <c r="S111" s="70">
        <v>0</v>
      </c>
      <c r="T111" s="70">
        <v>0</v>
      </c>
      <c r="U111" s="70">
        <v>0</v>
      </c>
      <c r="V111" s="70">
        <v>0</v>
      </c>
      <c r="W111" s="70">
        <v>0</v>
      </c>
      <c r="X111" s="70">
        <v>0</v>
      </c>
      <c r="Y111" s="70">
        <v>0</v>
      </c>
      <c r="Z111" s="70">
        <v>0</v>
      </c>
      <c r="AA111" s="70">
        <v>0</v>
      </c>
      <c r="AB111" s="70">
        <v>0</v>
      </c>
      <c r="AC111" s="70">
        <v>0</v>
      </c>
      <c r="AD111" s="70">
        <v>0</v>
      </c>
      <c r="AE111" s="70">
        <v>0</v>
      </c>
      <c r="AF111" s="70">
        <v>0</v>
      </c>
      <c r="AG111" s="70">
        <v>0</v>
      </c>
      <c r="AH111" s="70">
        <v>0</v>
      </c>
      <c r="AI111" s="70">
        <v>0</v>
      </c>
      <c r="AJ111" s="70">
        <v>0</v>
      </c>
      <c r="AK111" s="70">
        <v>0</v>
      </c>
      <c r="AL111" s="70">
        <v>0</v>
      </c>
      <c r="AM111" s="70">
        <v>0</v>
      </c>
      <c r="AN111" s="70">
        <v>0</v>
      </c>
      <c r="AO111" s="70">
        <v>0</v>
      </c>
      <c r="AP111" s="70">
        <v>0</v>
      </c>
      <c r="AQ111" s="70">
        <v>0</v>
      </c>
      <c r="AR111" s="70">
        <v>0</v>
      </c>
      <c r="AS111" s="70">
        <v>0</v>
      </c>
      <c r="AT111" s="70">
        <v>0</v>
      </c>
      <c r="AU111" s="70">
        <v>0</v>
      </c>
      <c r="AV111" s="70">
        <v>0</v>
      </c>
      <c r="AW111" s="70">
        <v>0</v>
      </c>
      <c r="AX111" s="70">
        <v>0</v>
      </c>
      <c r="AY111" s="70">
        <v>0</v>
      </c>
      <c r="AZ111" s="70">
        <v>0</v>
      </c>
      <c r="BA111" s="70">
        <v>0</v>
      </c>
      <c r="BB111" s="70">
        <v>0</v>
      </c>
      <c r="BC111" s="70">
        <v>0</v>
      </c>
      <c r="BD111" s="70">
        <v>0</v>
      </c>
      <c r="BE111" s="70">
        <v>0</v>
      </c>
      <c r="BF111" s="70">
        <v>0</v>
      </c>
      <c r="BG111" s="70">
        <v>0</v>
      </c>
      <c r="BH111" s="70">
        <v>0</v>
      </c>
      <c r="BI111" s="70">
        <v>0</v>
      </c>
      <c r="BJ111" s="70">
        <v>0</v>
      </c>
      <c r="BK111" s="70">
        <v>0</v>
      </c>
      <c r="BL111" s="70">
        <v>0</v>
      </c>
      <c r="BM111" s="70">
        <v>0</v>
      </c>
      <c r="BN111" s="70">
        <v>0</v>
      </c>
      <c r="BO111" s="70">
        <v>0</v>
      </c>
      <c r="BP111" s="70">
        <v>0</v>
      </c>
      <c r="BQ111" s="70">
        <v>0</v>
      </c>
      <c r="BR111" s="70">
        <v>0</v>
      </c>
      <c r="BS111" s="70">
        <v>0</v>
      </c>
      <c r="BT111" s="70">
        <v>0</v>
      </c>
      <c r="BU111" s="70">
        <v>0</v>
      </c>
      <c r="BV111" s="70">
        <v>0</v>
      </c>
      <c r="BW111" s="70">
        <v>0</v>
      </c>
      <c r="BX111" s="70">
        <v>0</v>
      </c>
      <c r="BY111" s="70">
        <v>0</v>
      </c>
      <c r="BZ111" s="70">
        <v>0</v>
      </c>
      <c r="CA111" s="70">
        <v>0</v>
      </c>
      <c r="CB111" s="70">
        <v>0</v>
      </c>
      <c r="CC111" s="70">
        <v>0</v>
      </c>
      <c r="CD111" s="70">
        <v>0</v>
      </c>
      <c r="CE111" s="70">
        <v>0</v>
      </c>
      <c r="CF111" s="70">
        <v>0</v>
      </c>
      <c r="CG111" s="70">
        <v>0</v>
      </c>
      <c r="CH111" s="70">
        <v>0</v>
      </c>
      <c r="CI111" s="70">
        <v>0</v>
      </c>
      <c r="CJ111" s="70">
        <v>0</v>
      </c>
      <c r="CK111" s="70">
        <v>0</v>
      </c>
      <c r="CL111" s="70">
        <v>0</v>
      </c>
      <c r="CM111" s="70">
        <v>0</v>
      </c>
      <c r="CN111" s="70">
        <v>0</v>
      </c>
      <c r="CO111" s="70">
        <v>0</v>
      </c>
      <c r="CP111" s="70">
        <v>0</v>
      </c>
      <c r="CQ111" s="70">
        <v>0</v>
      </c>
      <c r="CR111" s="70">
        <v>0</v>
      </c>
      <c r="CS111" s="70">
        <v>0</v>
      </c>
      <c r="CT111" s="70">
        <v>0</v>
      </c>
      <c r="CU111" s="70">
        <v>0</v>
      </c>
      <c r="CV111" s="70">
        <v>0</v>
      </c>
      <c r="CW111" s="70">
        <v>0</v>
      </c>
      <c r="CX111" s="70">
        <v>0</v>
      </c>
      <c r="CY111" s="70">
        <v>0</v>
      </c>
      <c r="CZ111" s="70">
        <v>0</v>
      </c>
      <c r="DA111" s="70">
        <v>0</v>
      </c>
      <c r="DB111" s="70">
        <v>0</v>
      </c>
      <c r="DC111" s="70">
        <v>0</v>
      </c>
      <c r="DD111" s="70">
        <v>0</v>
      </c>
      <c r="DE111" s="71">
        <v>0.98306947408657985</v>
      </c>
    </row>
  </sheetData>
  <phoneticPr fontId="3"/>
  <pageMargins left="0.7" right="0.7" top="0.75" bottom="0.75" header="0.3" footer="0.3"/>
  <pageSetup paperSize="8" scale="48" fitToWidth="0" orientation="landscape" cellComments="asDisplayed" r:id="rId1"/>
  <headerFooter scaleWithDoc="0">
    <oddHeader>&amp;L&amp;A</oddHeader>
    <oddFooter>&amp;R&amp;F&amp;A</oddFooter>
  </headerFooter>
  <colBreaks count="2" manualBreakCount="2">
    <brk id="32" max="110" man="1"/>
    <brk id="62" max="110" man="1"/>
  </colBreaks>
  <drawing r:id="rId2"/>
  <legacyDrawing r:id="rId3"/>
  <oleObjects>
    <mc:AlternateContent xmlns:mc="http://schemas.openxmlformats.org/markup-compatibility/2006">
      <mc:Choice Requires="x14">
        <oleObject progId="Equation.3" shapeId="33793" r:id="rId4">
          <objectPr defaultSize="0" autoPict="0" r:id="rId5">
            <anchor moveWithCells="1" sizeWithCells="1">
              <from>
                <xdr:col>7</xdr:col>
                <xdr:colOff>47625</xdr:colOff>
                <xdr:row>1</xdr:row>
                <xdr:rowOff>0</xdr:rowOff>
              </from>
              <to>
                <xdr:col>7</xdr:col>
                <xdr:colOff>695325</xdr:colOff>
                <xdr:row>2</xdr:row>
                <xdr:rowOff>19050</xdr:rowOff>
              </to>
            </anchor>
          </objectPr>
        </oleObject>
      </mc:Choice>
      <mc:Fallback>
        <oleObject progId="Equation.3" shapeId="3379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view="pageBreakPreview" zoomScale="90" zoomScaleNormal="90" zoomScaleSheetLayoutView="90" workbookViewId="0">
      <pane xSplit="2" ySplit="4" topLeftCell="C101" activePane="bottomRight" state="frozen"/>
      <selection activeCell="R48" sqref="R48"/>
      <selection pane="topRight" activeCell="R48" sqref="R48"/>
      <selection pane="bottomLeft" activeCell="R48" sqref="R48"/>
      <selection pane="bottomRight"/>
    </sheetView>
  </sheetViews>
  <sheetFormatPr defaultColWidth="9.140625" defaultRowHeight="13.5"/>
  <cols>
    <col min="1" max="1" width="9.140625" style="513" customWidth="1"/>
    <col min="2" max="2" width="43.5703125" style="513" customWidth="1"/>
    <col min="3" max="9" width="20.28515625" style="513" customWidth="1"/>
    <col min="10" max="10" width="6.140625" style="513" customWidth="1"/>
    <col min="11" max="11" width="68.28515625" style="513" customWidth="1"/>
    <col min="12" max="12" width="11.28515625" style="513" customWidth="1"/>
    <col min="13" max="16384" width="9.140625" style="513"/>
  </cols>
  <sheetData>
    <row r="1" spans="1:12" s="511" customFormat="1" ht="17.25">
      <c r="C1" s="512" t="str">
        <f>与件データ!$A$1</f>
        <v>平成２７年（２０１５年）岐阜県産業連関表による経済波及効果分析システム（Ripple2022）</v>
      </c>
    </row>
    <row r="2" spans="1:12" s="511" customFormat="1" ht="17.25">
      <c r="C2" s="512" t="s">
        <v>234</v>
      </c>
    </row>
    <row r="3" spans="1:12">
      <c r="C3" s="513">
        <v>2015</v>
      </c>
      <c r="D3" s="513">
        <v>2016</v>
      </c>
      <c r="E3" s="513">
        <v>2017</v>
      </c>
      <c r="F3" s="513">
        <v>2018</v>
      </c>
      <c r="G3" s="513">
        <v>2019</v>
      </c>
      <c r="H3" s="513">
        <v>2020</v>
      </c>
      <c r="I3" s="513">
        <v>2021</v>
      </c>
      <c r="J3" s="514"/>
      <c r="K3" s="515" t="s">
        <v>688</v>
      </c>
      <c r="L3" s="515"/>
    </row>
    <row r="4" spans="1:12">
      <c r="A4" s="563" t="s">
        <v>670</v>
      </c>
      <c r="B4" s="564"/>
      <c r="C4" s="471" t="s">
        <v>689</v>
      </c>
      <c r="D4" s="471" t="s">
        <v>652</v>
      </c>
      <c r="E4" s="471" t="s">
        <v>653</v>
      </c>
      <c r="F4" s="471" t="s">
        <v>654</v>
      </c>
      <c r="G4" s="471" t="s">
        <v>810</v>
      </c>
      <c r="H4" s="473" t="s">
        <v>815</v>
      </c>
      <c r="I4" s="473" t="s">
        <v>819</v>
      </c>
      <c r="J4" s="472" t="s">
        <v>197</v>
      </c>
      <c r="K4" s="473" t="s">
        <v>207</v>
      </c>
      <c r="L4" s="474"/>
    </row>
    <row r="5" spans="1:12">
      <c r="A5" s="475" t="s">
        <v>272</v>
      </c>
      <c r="B5" s="476" t="s">
        <v>0</v>
      </c>
      <c r="C5" s="477">
        <v>1</v>
      </c>
      <c r="D5" s="477">
        <v>1.0876297183098591</v>
      </c>
      <c r="E5" s="477">
        <v>1.0949043661971831</v>
      </c>
      <c r="F5" s="477">
        <v>1.1515871830985915</v>
      </c>
      <c r="G5" s="506">
        <v>1.1145395774647886</v>
      </c>
      <c r="H5" s="500">
        <v>1.1471918309859155</v>
      </c>
      <c r="I5" s="500">
        <v>1.0945978873239435</v>
      </c>
      <c r="J5" s="475" t="s">
        <v>252</v>
      </c>
      <c r="K5" s="476" t="s">
        <v>253</v>
      </c>
      <c r="L5" s="516"/>
    </row>
    <row r="6" spans="1:12">
      <c r="A6" s="478" t="s">
        <v>273</v>
      </c>
      <c r="B6" s="479" t="s">
        <v>1</v>
      </c>
      <c r="C6" s="480">
        <v>1</v>
      </c>
      <c r="D6" s="480">
        <v>1.042</v>
      </c>
      <c r="E6" s="480">
        <v>1.0620000000000001</v>
      </c>
      <c r="F6" s="480">
        <v>1.0369999999999999</v>
      </c>
      <c r="G6" s="507">
        <v>1.042</v>
      </c>
      <c r="H6" s="501">
        <v>1.02</v>
      </c>
      <c r="I6" s="501">
        <v>1.042</v>
      </c>
      <c r="J6" s="478" t="s">
        <v>252</v>
      </c>
      <c r="K6" s="479" t="s">
        <v>254</v>
      </c>
      <c r="L6" s="517"/>
    </row>
    <row r="7" spans="1:12">
      <c r="A7" s="478" t="s">
        <v>274</v>
      </c>
      <c r="B7" s="479" t="s">
        <v>2</v>
      </c>
      <c r="C7" s="480">
        <v>1</v>
      </c>
      <c r="D7" s="480">
        <v>1.002166305615724</v>
      </c>
      <c r="E7" s="480">
        <v>1.0102482919513414</v>
      </c>
      <c r="F7" s="480">
        <v>1.0214130978170237</v>
      </c>
      <c r="G7" s="507">
        <v>1.0324112647891952</v>
      </c>
      <c r="H7" s="501">
        <v>1.0418263622729509</v>
      </c>
      <c r="I7" s="501">
        <v>1.0512414597567072</v>
      </c>
      <c r="J7" s="478" t="s">
        <v>255</v>
      </c>
      <c r="K7" s="479" t="s">
        <v>256</v>
      </c>
      <c r="L7" s="517"/>
    </row>
    <row r="8" spans="1:12">
      <c r="A8" s="478" t="s">
        <v>275</v>
      </c>
      <c r="B8" s="479" t="s">
        <v>690</v>
      </c>
      <c r="C8" s="480">
        <v>1</v>
      </c>
      <c r="D8" s="480">
        <v>0.97658333333333303</v>
      </c>
      <c r="E8" s="480">
        <v>1.01</v>
      </c>
      <c r="F8" s="480">
        <v>1.0564166666666701</v>
      </c>
      <c r="G8" s="507">
        <v>1.0534999999999999</v>
      </c>
      <c r="H8" s="501">
        <v>1.0095833333333299</v>
      </c>
      <c r="I8" s="501">
        <v>1.2640833333333301</v>
      </c>
      <c r="J8" s="478" t="s">
        <v>257</v>
      </c>
      <c r="K8" s="479" t="s">
        <v>496</v>
      </c>
      <c r="L8" s="517"/>
    </row>
    <row r="9" spans="1:12">
      <c r="A9" s="478" t="s">
        <v>276</v>
      </c>
      <c r="B9" s="479" t="s">
        <v>4</v>
      </c>
      <c r="C9" s="480">
        <v>1</v>
      </c>
      <c r="D9" s="480">
        <v>1.0190000000000001</v>
      </c>
      <c r="E9" s="480">
        <v>1.085</v>
      </c>
      <c r="F9" s="480">
        <v>1.1140000000000001</v>
      </c>
      <c r="G9" s="507">
        <v>1.119</v>
      </c>
      <c r="H9" s="501">
        <v>1.1079999999999999</v>
      </c>
      <c r="I9" s="501">
        <v>1.125</v>
      </c>
      <c r="J9" s="478" t="s">
        <v>258</v>
      </c>
      <c r="K9" s="479" t="s">
        <v>259</v>
      </c>
      <c r="L9" s="517"/>
    </row>
    <row r="10" spans="1:12">
      <c r="A10" s="481" t="s">
        <v>277</v>
      </c>
      <c r="B10" s="482" t="s">
        <v>5</v>
      </c>
      <c r="C10" s="483">
        <v>1</v>
      </c>
      <c r="D10" s="483">
        <v>0.68580715059588282</v>
      </c>
      <c r="E10" s="483">
        <v>0.91807650637553095</v>
      </c>
      <c r="F10" s="483">
        <v>1.1508459038253185</v>
      </c>
      <c r="G10" s="508">
        <v>1.0436703058588177</v>
      </c>
      <c r="H10" s="502">
        <v>0.74672889407450627</v>
      </c>
      <c r="I10" s="502">
        <v>1.1371780981748443</v>
      </c>
      <c r="J10" s="481" t="s">
        <v>260</v>
      </c>
      <c r="K10" s="482" t="s">
        <v>691</v>
      </c>
      <c r="L10" s="517"/>
    </row>
    <row r="11" spans="1:12">
      <c r="A11" s="478" t="s">
        <v>278</v>
      </c>
      <c r="B11" s="479" t="s">
        <v>692</v>
      </c>
      <c r="C11" s="480">
        <v>1</v>
      </c>
      <c r="D11" s="480">
        <v>1.0074999999999998</v>
      </c>
      <c r="E11" s="480">
        <v>1.0064166666666698</v>
      </c>
      <c r="F11" s="480">
        <v>1.0140000000000002</v>
      </c>
      <c r="G11" s="507">
        <v>1.03141666666667</v>
      </c>
      <c r="H11" s="501">
        <v>1.0625</v>
      </c>
      <c r="I11" s="501">
        <v>1.07941666666667</v>
      </c>
      <c r="J11" s="478" t="s">
        <v>693</v>
      </c>
      <c r="K11" s="479" t="s">
        <v>694</v>
      </c>
      <c r="L11" s="517"/>
    </row>
    <row r="12" spans="1:12">
      <c r="A12" s="478" t="s">
        <v>279</v>
      </c>
      <c r="B12" s="479" t="s">
        <v>695</v>
      </c>
      <c r="C12" s="480">
        <v>0.99999999999999967</v>
      </c>
      <c r="D12" s="480">
        <v>1.0084624085674543</v>
      </c>
      <c r="E12" s="480">
        <v>1.0194605665410275</v>
      </c>
      <c r="F12" s="480">
        <v>1.0276263559540606</v>
      </c>
      <c r="G12" s="507">
        <v>1.0297869865040341</v>
      </c>
      <c r="H12" s="501">
        <v>1.0316848815011743</v>
      </c>
      <c r="I12" s="501">
        <v>1.0351504256648818</v>
      </c>
      <c r="J12" s="478" t="s">
        <v>261</v>
      </c>
      <c r="K12" s="479" t="s">
        <v>6</v>
      </c>
      <c r="L12" s="517"/>
    </row>
    <row r="13" spans="1:12">
      <c r="A13" s="478" t="s">
        <v>280</v>
      </c>
      <c r="B13" s="479" t="s">
        <v>7</v>
      </c>
      <c r="C13" s="480">
        <v>0.99999999999999989</v>
      </c>
      <c r="D13" s="480">
        <v>0.99930547836704764</v>
      </c>
      <c r="E13" s="480">
        <v>0.99629152280195821</v>
      </c>
      <c r="F13" s="480">
        <v>0.99334434911332636</v>
      </c>
      <c r="G13" s="507">
        <v>0.98948123976123303</v>
      </c>
      <c r="H13" s="501">
        <v>0.99179965159927053</v>
      </c>
      <c r="I13" s="501">
        <v>0.9988261243389186</v>
      </c>
      <c r="J13" s="478" t="s">
        <v>261</v>
      </c>
      <c r="K13" s="479" t="s">
        <v>696</v>
      </c>
      <c r="L13" s="517"/>
    </row>
    <row r="14" spans="1:12">
      <c r="A14" s="484" t="s">
        <v>281</v>
      </c>
      <c r="B14" s="485" t="s">
        <v>391</v>
      </c>
      <c r="C14" s="486">
        <v>0.99999999999999989</v>
      </c>
      <c r="D14" s="486">
        <v>0.89924440188963795</v>
      </c>
      <c r="E14" s="486">
        <v>0.87896873520324104</v>
      </c>
      <c r="F14" s="486">
        <v>0.91904887181619221</v>
      </c>
      <c r="G14" s="509">
        <v>0.9067561243256631</v>
      </c>
      <c r="H14" s="503">
        <v>0.88246323444641572</v>
      </c>
      <c r="I14" s="503">
        <v>1.0957685750023745</v>
      </c>
      <c r="J14" s="484" t="s">
        <v>261</v>
      </c>
      <c r="K14" s="485" t="s">
        <v>262</v>
      </c>
      <c r="L14" s="517"/>
    </row>
    <row r="15" spans="1:12">
      <c r="A15" s="478" t="s">
        <v>282</v>
      </c>
      <c r="B15" s="479" t="s">
        <v>8</v>
      </c>
      <c r="C15" s="480">
        <v>1</v>
      </c>
      <c r="D15" s="480">
        <v>1.01875</v>
      </c>
      <c r="E15" s="480">
        <v>1.03325</v>
      </c>
      <c r="F15" s="480">
        <v>1.0669999999999999</v>
      </c>
      <c r="G15" s="507">
        <v>1.1375</v>
      </c>
      <c r="H15" s="501">
        <v>1.1837500000000001</v>
      </c>
      <c r="I15" s="501">
        <v>1.2965</v>
      </c>
      <c r="J15" s="478" t="s">
        <v>261</v>
      </c>
      <c r="K15" s="479" t="s">
        <v>8</v>
      </c>
      <c r="L15" s="517"/>
    </row>
    <row r="16" spans="1:12">
      <c r="A16" s="478" t="s">
        <v>283</v>
      </c>
      <c r="B16" s="479" t="s">
        <v>9</v>
      </c>
      <c r="C16" s="480">
        <v>1</v>
      </c>
      <c r="D16" s="480">
        <v>0.9725537906002395</v>
      </c>
      <c r="E16" s="480">
        <v>0.97035856872057691</v>
      </c>
      <c r="F16" s="480">
        <v>0.99550034950780131</v>
      </c>
      <c r="G16" s="507">
        <v>1.0074858862962397</v>
      </c>
      <c r="H16" s="501">
        <v>0.99204405309228105</v>
      </c>
      <c r="I16" s="501">
        <v>1.0055706030833842</v>
      </c>
      <c r="J16" s="478" t="s">
        <v>261</v>
      </c>
      <c r="K16" s="479" t="s">
        <v>697</v>
      </c>
      <c r="L16" s="517"/>
    </row>
    <row r="17" spans="1:12">
      <c r="A17" s="478" t="s">
        <v>284</v>
      </c>
      <c r="B17" s="479" t="s">
        <v>698</v>
      </c>
      <c r="C17" s="480">
        <v>1</v>
      </c>
      <c r="D17" s="480">
        <v>1.0023356476264116</v>
      </c>
      <c r="E17" s="480">
        <v>1.0052409582182416</v>
      </c>
      <c r="F17" s="480">
        <v>1.0040065704661383</v>
      </c>
      <c r="G17" s="507">
        <v>1.0100015813915635</v>
      </c>
      <c r="H17" s="501">
        <v>1.0070773036833744</v>
      </c>
      <c r="I17" s="501">
        <v>1.0118183847598721</v>
      </c>
      <c r="J17" s="478" t="s">
        <v>261</v>
      </c>
      <c r="K17" s="479" t="s">
        <v>699</v>
      </c>
      <c r="L17" s="517"/>
    </row>
    <row r="18" spans="1:12">
      <c r="A18" s="478" t="s">
        <v>285</v>
      </c>
      <c r="B18" s="479" t="s">
        <v>700</v>
      </c>
      <c r="C18" s="480">
        <v>1.0000000000000002</v>
      </c>
      <c r="D18" s="480">
        <v>1.0044901701620259</v>
      </c>
      <c r="E18" s="480">
        <v>1.0227409953076745</v>
      </c>
      <c r="F18" s="480">
        <v>1.0479608886727763</v>
      </c>
      <c r="G18" s="507">
        <v>1.0404329357253976</v>
      </c>
      <c r="H18" s="501">
        <v>1.0211418861860295</v>
      </c>
      <c r="I18" s="501">
        <v>1.3059758053706627</v>
      </c>
      <c r="J18" s="478" t="s">
        <v>261</v>
      </c>
      <c r="K18" s="479" t="s">
        <v>701</v>
      </c>
      <c r="L18" s="517"/>
    </row>
    <row r="19" spans="1:12">
      <c r="A19" s="478" t="s">
        <v>286</v>
      </c>
      <c r="B19" s="479" t="s">
        <v>702</v>
      </c>
      <c r="C19" s="480">
        <v>1.0000000000000002</v>
      </c>
      <c r="D19" s="480">
        <v>1.0082560368164528</v>
      </c>
      <c r="E19" s="480">
        <v>1.0061904627663827</v>
      </c>
      <c r="F19" s="480">
        <v>1.0064326129385612</v>
      </c>
      <c r="G19" s="507">
        <v>1.0215284455658917</v>
      </c>
      <c r="H19" s="501">
        <v>1.0352872628590817</v>
      </c>
      <c r="I19" s="501">
        <v>1.0501866043970933</v>
      </c>
      <c r="J19" s="478" t="s">
        <v>261</v>
      </c>
      <c r="K19" s="479" t="s">
        <v>11</v>
      </c>
      <c r="L19" s="517"/>
    </row>
    <row r="20" spans="1:12">
      <c r="A20" s="481" t="s">
        <v>287</v>
      </c>
      <c r="B20" s="482" t="s">
        <v>12</v>
      </c>
      <c r="C20" s="483">
        <v>1</v>
      </c>
      <c r="D20" s="483">
        <v>0.99139158639147185</v>
      </c>
      <c r="E20" s="483">
        <v>0.99805198581816901</v>
      </c>
      <c r="F20" s="483">
        <v>1.032521587924603</v>
      </c>
      <c r="G20" s="508">
        <v>1.0849637940942805</v>
      </c>
      <c r="H20" s="502">
        <v>1.0767987896861819</v>
      </c>
      <c r="I20" s="502">
        <v>1.0832144988763814</v>
      </c>
      <c r="J20" s="481" t="s">
        <v>261</v>
      </c>
      <c r="K20" s="482" t="s">
        <v>703</v>
      </c>
      <c r="L20" s="517"/>
    </row>
    <row r="21" spans="1:12">
      <c r="A21" s="478" t="s">
        <v>288</v>
      </c>
      <c r="B21" s="479" t="s">
        <v>704</v>
      </c>
      <c r="C21" s="480">
        <v>1.0000000000000002</v>
      </c>
      <c r="D21" s="480">
        <v>0.99795156854024791</v>
      </c>
      <c r="E21" s="480">
        <v>0.99632917632075513</v>
      </c>
      <c r="F21" s="480">
        <v>1.016052073742814</v>
      </c>
      <c r="G21" s="507">
        <v>1.0490658761929681</v>
      </c>
      <c r="H21" s="501">
        <v>1.0554412910005828</v>
      </c>
      <c r="I21" s="501">
        <v>1.0541627433436114</v>
      </c>
      <c r="J21" s="478" t="s">
        <v>261</v>
      </c>
      <c r="K21" s="479" t="s">
        <v>705</v>
      </c>
      <c r="L21" s="517"/>
    </row>
    <row r="22" spans="1:12">
      <c r="A22" s="478" t="s">
        <v>289</v>
      </c>
      <c r="B22" s="479" t="s">
        <v>706</v>
      </c>
      <c r="C22" s="480">
        <v>1</v>
      </c>
      <c r="D22" s="480">
        <v>1.0073610288518486</v>
      </c>
      <c r="E22" s="480">
        <v>1.0104915813520599</v>
      </c>
      <c r="F22" s="480">
        <v>1.0151451053388605</v>
      </c>
      <c r="G22" s="507">
        <v>1.0288518487181619</v>
      </c>
      <c r="H22" s="501">
        <v>1.0433200778407612</v>
      </c>
      <c r="I22" s="501">
        <v>1.0527117353413957</v>
      </c>
      <c r="J22" s="478" t="s">
        <v>261</v>
      </c>
      <c r="K22" s="479" t="s">
        <v>14</v>
      </c>
      <c r="L22" s="517"/>
    </row>
    <row r="23" spans="1:12">
      <c r="A23" s="478" t="s">
        <v>290</v>
      </c>
      <c r="B23" s="479" t="s">
        <v>15</v>
      </c>
      <c r="C23" s="480">
        <v>0.99999999999999989</v>
      </c>
      <c r="D23" s="480">
        <v>0.92832369942196535</v>
      </c>
      <c r="E23" s="480">
        <v>0.85695568400770683</v>
      </c>
      <c r="F23" s="480">
        <v>0.89055876685934521</v>
      </c>
      <c r="G23" s="507">
        <v>0.93811175337186581</v>
      </c>
      <c r="H23" s="501">
        <v>0.92547206165703588</v>
      </c>
      <c r="I23" s="501">
        <v>0.9758766859344925</v>
      </c>
      <c r="J23" s="478" t="s">
        <v>261</v>
      </c>
      <c r="K23" s="479" t="s">
        <v>15</v>
      </c>
      <c r="L23" s="517"/>
    </row>
    <row r="24" spans="1:12">
      <c r="A24" s="484" t="s">
        <v>291</v>
      </c>
      <c r="B24" s="485" t="s">
        <v>16</v>
      </c>
      <c r="C24" s="486">
        <v>1.0000000000000002</v>
      </c>
      <c r="D24" s="486">
        <v>0.98127433486356919</v>
      </c>
      <c r="E24" s="486">
        <v>1.0193793301540863</v>
      </c>
      <c r="F24" s="486">
        <v>1.0714155281374698</v>
      </c>
      <c r="G24" s="509">
        <v>1.0845948042824696</v>
      </c>
      <c r="H24" s="503">
        <v>1.0693929810783274</v>
      </c>
      <c r="I24" s="503">
        <v>1.0864571468839384</v>
      </c>
      <c r="J24" s="484" t="s">
        <v>261</v>
      </c>
      <c r="K24" s="485" t="s">
        <v>16</v>
      </c>
      <c r="L24" s="517"/>
    </row>
    <row r="25" spans="1:12">
      <c r="A25" s="478" t="s">
        <v>292</v>
      </c>
      <c r="B25" s="479" t="s">
        <v>646</v>
      </c>
      <c r="C25" s="480">
        <v>1.0000000000000002</v>
      </c>
      <c r="D25" s="480">
        <v>0.83253053822208245</v>
      </c>
      <c r="E25" s="480">
        <v>0.98582705778903446</v>
      </c>
      <c r="F25" s="480">
        <v>1.1275442026599776</v>
      </c>
      <c r="G25" s="507">
        <v>0.94129506719253864</v>
      </c>
      <c r="H25" s="501">
        <v>0.72039089300985282</v>
      </c>
      <c r="I25" s="501">
        <v>1.0433683948877965</v>
      </c>
      <c r="J25" s="478" t="s">
        <v>261</v>
      </c>
      <c r="K25" s="479" t="s">
        <v>17</v>
      </c>
      <c r="L25" s="517"/>
    </row>
    <row r="26" spans="1:12">
      <c r="A26" s="478" t="s">
        <v>293</v>
      </c>
      <c r="B26" s="479" t="s">
        <v>647</v>
      </c>
      <c r="C26" s="480">
        <v>0.99999999999999989</v>
      </c>
      <c r="D26" s="480">
        <v>0.91238952612621615</v>
      </c>
      <c r="E26" s="480">
        <v>1.0291818040915055</v>
      </c>
      <c r="F26" s="480">
        <v>1.0847853943804417</v>
      </c>
      <c r="G26" s="507">
        <v>0.9746046230583858</v>
      </c>
      <c r="H26" s="501">
        <v>0.90416648210187089</v>
      </c>
      <c r="I26" s="501">
        <v>1.1109376147716512</v>
      </c>
      <c r="J26" s="478" t="s">
        <v>261</v>
      </c>
      <c r="K26" s="479" t="s">
        <v>707</v>
      </c>
      <c r="L26" s="517"/>
    </row>
    <row r="27" spans="1:12">
      <c r="A27" s="478" t="s">
        <v>294</v>
      </c>
      <c r="B27" s="479" t="s">
        <v>708</v>
      </c>
      <c r="C27" s="480">
        <v>1.0000000000000002</v>
      </c>
      <c r="D27" s="480">
        <v>0.87413148979041666</v>
      </c>
      <c r="E27" s="480">
        <v>0.91990426075445231</v>
      </c>
      <c r="F27" s="480">
        <v>0.99798392802804348</v>
      </c>
      <c r="G27" s="507">
        <v>0.96159296335941635</v>
      </c>
      <c r="H27" s="501">
        <v>0.88297382757763843</v>
      </c>
      <c r="I27" s="501">
        <v>0.9968083392372088</v>
      </c>
      <c r="J27" s="478" t="s">
        <v>261</v>
      </c>
      <c r="K27" s="479" t="s">
        <v>18</v>
      </c>
      <c r="L27" s="517"/>
    </row>
    <row r="28" spans="1:12">
      <c r="A28" s="478" t="s">
        <v>295</v>
      </c>
      <c r="B28" s="479" t="s">
        <v>19</v>
      </c>
      <c r="C28" s="480">
        <v>0.99999999999999989</v>
      </c>
      <c r="D28" s="480">
        <v>0.92012416717140855</v>
      </c>
      <c r="E28" s="480">
        <v>0.95290732889157492</v>
      </c>
      <c r="F28" s="480">
        <v>0.98690187764990611</v>
      </c>
      <c r="G28" s="507">
        <v>0.9809963658388825</v>
      </c>
      <c r="H28" s="501">
        <v>0.94185342216838297</v>
      </c>
      <c r="I28" s="501">
        <v>1.0168079951544517</v>
      </c>
      <c r="J28" s="478" t="s">
        <v>261</v>
      </c>
      <c r="K28" s="479" t="s">
        <v>19</v>
      </c>
      <c r="L28" s="517"/>
    </row>
    <row r="29" spans="1:12">
      <c r="A29" s="478" t="s">
        <v>296</v>
      </c>
      <c r="B29" s="479" t="s">
        <v>20</v>
      </c>
      <c r="C29" s="480">
        <v>1</v>
      </c>
      <c r="D29" s="480">
        <v>0.94769913139900264</v>
      </c>
      <c r="E29" s="480">
        <v>0.92579929772685365</v>
      </c>
      <c r="F29" s="480">
        <v>0.88486416558861625</v>
      </c>
      <c r="G29" s="507">
        <v>0.85963777490297588</v>
      </c>
      <c r="H29" s="501">
        <v>0.81981149510256879</v>
      </c>
      <c r="I29" s="501">
        <v>0.7931990389946405</v>
      </c>
      <c r="J29" s="478" t="s">
        <v>261</v>
      </c>
      <c r="K29" s="479" t="s">
        <v>20</v>
      </c>
      <c r="L29" s="517"/>
    </row>
    <row r="30" spans="1:12">
      <c r="A30" s="481" t="s">
        <v>297</v>
      </c>
      <c r="B30" s="482" t="s">
        <v>393</v>
      </c>
      <c r="C30" s="483">
        <v>1.0000000000000002</v>
      </c>
      <c r="D30" s="483">
        <v>0.9818213846314735</v>
      </c>
      <c r="E30" s="483">
        <v>0.97774699356859651</v>
      </c>
      <c r="F30" s="483">
        <v>0.98697124183647988</v>
      </c>
      <c r="G30" s="508">
        <v>0.99535474595777007</v>
      </c>
      <c r="H30" s="502">
        <v>1.0276908957935134</v>
      </c>
      <c r="I30" s="502">
        <v>1.0823511993016066</v>
      </c>
      <c r="J30" s="481" t="s">
        <v>261</v>
      </c>
      <c r="K30" s="482" t="s">
        <v>514</v>
      </c>
      <c r="L30" s="517"/>
    </row>
    <row r="31" spans="1:12">
      <c r="A31" s="478" t="s">
        <v>298</v>
      </c>
      <c r="B31" s="479" t="s">
        <v>709</v>
      </c>
      <c r="C31" s="480">
        <v>0.99999999999999989</v>
      </c>
      <c r="D31" s="480">
        <v>0.81839998731420238</v>
      </c>
      <c r="E31" s="480">
        <v>0.97260688728755962</v>
      </c>
      <c r="F31" s="480">
        <v>1.1589298949830305</v>
      </c>
      <c r="G31" s="507">
        <v>1.0931611701286823</v>
      </c>
      <c r="H31" s="501">
        <v>0.88390814905395332</v>
      </c>
      <c r="I31" s="501">
        <v>1.1501486957321994</v>
      </c>
      <c r="J31" s="478" t="s">
        <v>261</v>
      </c>
      <c r="K31" s="479" t="s">
        <v>21</v>
      </c>
      <c r="L31" s="517"/>
    </row>
    <row r="32" spans="1:12">
      <c r="A32" s="478" t="s">
        <v>299</v>
      </c>
      <c r="B32" s="479" t="s">
        <v>22</v>
      </c>
      <c r="C32" s="480">
        <v>1</v>
      </c>
      <c r="D32" s="480">
        <v>0.93643911894598986</v>
      </c>
      <c r="E32" s="480">
        <v>1.2859601466287049</v>
      </c>
      <c r="F32" s="480">
        <v>1.3442072560549816</v>
      </c>
      <c r="G32" s="507">
        <v>1.3417915107672564</v>
      </c>
      <c r="H32" s="501">
        <v>1.0740930659841252</v>
      </c>
      <c r="I32" s="501">
        <v>1.2649923015967492</v>
      </c>
      <c r="J32" s="478" t="s">
        <v>261</v>
      </c>
      <c r="K32" s="479" t="s">
        <v>22</v>
      </c>
      <c r="L32" s="517"/>
    </row>
    <row r="33" spans="1:12">
      <c r="A33" s="478" t="s">
        <v>300</v>
      </c>
      <c r="B33" s="479" t="s">
        <v>23</v>
      </c>
      <c r="C33" s="480">
        <v>1</v>
      </c>
      <c r="D33" s="480">
        <v>0.95867530613335517</v>
      </c>
      <c r="E33" s="480">
        <v>0.94794102464669128</v>
      </c>
      <c r="F33" s="480">
        <v>0.95798036180901758</v>
      </c>
      <c r="G33" s="507">
        <v>0.95905231913647104</v>
      </c>
      <c r="H33" s="501">
        <v>0.9347842537469816</v>
      </c>
      <c r="I33" s="501">
        <v>0.93620946613540101</v>
      </c>
      <c r="J33" s="478" t="s">
        <v>261</v>
      </c>
      <c r="K33" s="479" t="s">
        <v>23</v>
      </c>
      <c r="L33" s="517"/>
    </row>
    <row r="34" spans="1:12">
      <c r="A34" s="484" t="s">
        <v>301</v>
      </c>
      <c r="B34" s="485" t="s">
        <v>24</v>
      </c>
      <c r="C34" s="486">
        <v>1</v>
      </c>
      <c r="D34" s="486">
        <v>0.94677723314234175</v>
      </c>
      <c r="E34" s="486">
        <v>0.96294970891022302</v>
      </c>
      <c r="F34" s="486">
        <v>0.97174014170653666</v>
      </c>
      <c r="G34" s="509">
        <v>0.96446992176038815</v>
      </c>
      <c r="H34" s="503">
        <v>0.95890473375766982</v>
      </c>
      <c r="I34" s="503">
        <v>0.9699723363223185</v>
      </c>
      <c r="J34" s="484" t="s">
        <v>261</v>
      </c>
      <c r="K34" s="485" t="s">
        <v>24</v>
      </c>
      <c r="L34" s="517"/>
    </row>
    <row r="35" spans="1:12">
      <c r="A35" s="478" t="s">
        <v>302</v>
      </c>
      <c r="B35" s="479" t="s">
        <v>649</v>
      </c>
      <c r="C35" s="480">
        <v>0.99999999999999989</v>
      </c>
      <c r="D35" s="480">
        <v>1.0242590781433158</v>
      </c>
      <c r="E35" s="480">
        <v>1.0240809750337763</v>
      </c>
      <c r="F35" s="480">
        <v>1.0309031212821227</v>
      </c>
      <c r="G35" s="507">
        <v>1.0316864240396395</v>
      </c>
      <c r="H35" s="501">
        <v>1.0381665018948658</v>
      </c>
      <c r="I35" s="501">
        <v>1.0456075064705577</v>
      </c>
      <c r="J35" s="478" t="s">
        <v>261</v>
      </c>
      <c r="K35" s="479" t="s">
        <v>25</v>
      </c>
      <c r="L35" s="517"/>
    </row>
    <row r="36" spans="1:12">
      <c r="A36" s="478" t="s">
        <v>303</v>
      </c>
      <c r="B36" s="479" t="s">
        <v>26</v>
      </c>
      <c r="C36" s="480">
        <v>1</v>
      </c>
      <c r="D36" s="480">
        <v>0.97490310779945799</v>
      </c>
      <c r="E36" s="480">
        <v>0.96120177821343944</v>
      </c>
      <c r="F36" s="480">
        <v>0.95129342816541818</v>
      </c>
      <c r="G36" s="507">
        <v>0.9457867369291546</v>
      </c>
      <c r="H36" s="501">
        <v>0.94482117605133864</v>
      </c>
      <c r="I36" s="501">
        <v>0.9437152529295002</v>
      </c>
      <c r="J36" s="478" t="s">
        <v>261</v>
      </c>
      <c r="K36" s="479" t="s">
        <v>26</v>
      </c>
      <c r="L36" s="517"/>
    </row>
    <row r="37" spans="1:12">
      <c r="A37" s="478" t="s">
        <v>304</v>
      </c>
      <c r="B37" s="479" t="s">
        <v>27</v>
      </c>
      <c r="C37" s="480">
        <v>1</v>
      </c>
      <c r="D37" s="480">
        <v>1.001796275271297</v>
      </c>
      <c r="E37" s="480">
        <v>1.0106463332660558</v>
      </c>
      <c r="F37" s="480">
        <v>1.0251281521257687</v>
      </c>
      <c r="G37" s="507">
        <v>1.0555134288871395</v>
      </c>
      <c r="H37" s="501">
        <v>1.0770181711292846</v>
      </c>
      <c r="I37" s="501">
        <v>1.0908138180062996</v>
      </c>
      <c r="J37" s="478" t="s">
        <v>261</v>
      </c>
      <c r="K37" s="479" t="s">
        <v>27</v>
      </c>
      <c r="L37" s="517"/>
    </row>
    <row r="38" spans="1:12">
      <c r="A38" s="478" t="s">
        <v>305</v>
      </c>
      <c r="B38" s="479" t="s">
        <v>28</v>
      </c>
      <c r="C38" s="480">
        <v>0.99999999999999967</v>
      </c>
      <c r="D38" s="480">
        <v>0.9875645446870035</v>
      </c>
      <c r="E38" s="480">
        <v>0.98176003534284262</v>
      </c>
      <c r="F38" s="480">
        <v>0.98288873669324317</v>
      </c>
      <c r="G38" s="507">
        <v>0.98873958868474321</v>
      </c>
      <c r="H38" s="501">
        <v>0.99930627668829242</v>
      </c>
      <c r="I38" s="501">
        <v>1.0131138629886969</v>
      </c>
      <c r="J38" s="478" t="s">
        <v>261</v>
      </c>
      <c r="K38" s="479" t="s">
        <v>28</v>
      </c>
      <c r="L38" s="517"/>
    </row>
    <row r="39" spans="1:12">
      <c r="A39" s="478" t="s">
        <v>306</v>
      </c>
      <c r="B39" s="479" t="s">
        <v>29</v>
      </c>
      <c r="C39" s="480">
        <v>0.99999999999999989</v>
      </c>
      <c r="D39" s="480">
        <v>0.95825584288230758</v>
      </c>
      <c r="E39" s="480">
        <v>0.94499057793706531</v>
      </c>
      <c r="F39" s="480">
        <v>1.1586858440467347</v>
      </c>
      <c r="G39" s="507">
        <v>1.2870047244738172</v>
      </c>
      <c r="H39" s="501">
        <v>1.1754389783930446</v>
      </c>
      <c r="I39" s="501">
        <v>1.0907127024939842</v>
      </c>
      <c r="J39" s="478" t="s">
        <v>261</v>
      </c>
      <c r="K39" s="479" t="s">
        <v>29</v>
      </c>
      <c r="L39" s="517"/>
    </row>
    <row r="40" spans="1:12">
      <c r="A40" s="481" t="s">
        <v>307</v>
      </c>
      <c r="B40" s="482" t="s">
        <v>30</v>
      </c>
      <c r="C40" s="483">
        <v>1</v>
      </c>
      <c r="D40" s="483">
        <v>0.90753628690679111</v>
      </c>
      <c r="E40" s="483">
        <v>1.096643974246835</v>
      </c>
      <c r="F40" s="483">
        <v>1.1044827138710716</v>
      </c>
      <c r="G40" s="508">
        <v>1.1038787784894795</v>
      </c>
      <c r="H40" s="502">
        <v>1.0735395250091768</v>
      </c>
      <c r="I40" s="502">
        <v>1.2461309524379962</v>
      </c>
      <c r="J40" s="481" t="s">
        <v>261</v>
      </c>
      <c r="K40" s="482" t="s">
        <v>30</v>
      </c>
      <c r="L40" s="517"/>
    </row>
    <row r="41" spans="1:12">
      <c r="A41" s="478" t="s">
        <v>308</v>
      </c>
      <c r="B41" s="479" t="s">
        <v>31</v>
      </c>
      <c r="C41" s="480">
        <v>0.99999999999999989</v>
      </c>
      <c r="D41" s="480">
        <v>0.9196968895370341</v>
      </c>
      <c r="E41" s="480">
        <v>1.0371678407289024</v>
      </c>
      <c r="F41" s="480">
        <v>1.0954424275343448</v>
      </c>
      <c r="G41" s="507">
        <v>1.1007101034820108</v>
      </c>
      <c r="H41" s="501">
        <v>1.0669651272519349</v>
      </c>
      <c r="I41" s="501">
        <v>1.2641765353634826</v>
      </c>
      <c r="J41" s="478" t="s">
        <v>261</v>
      </c>
      <c r="K41" s="479" t="s">
        <v>31</v>
      </c>
      <c r="L41" s="517"/>
    </row>
    <row r="42" spans="1:12">
      <c r="A42" s="478" t="s">
        <v>309</v>
      </c>
      <c r="B42" s="479" t="s">
        <v>650</v>
      </c>
      <c r="C42" s="480">
        <v>1</v>
      </c>
      <c r="D42" s="480">
        <v>0.96512884979809088</v>
      </c>
      <c r="E42" s="480">
        <v>0.99862431115269745</v>
      </c>
      <c r="F42" s="480">
        <v>1.0442059827054495</v>
      </c>
      <c r="G42" s="507">
        <v>1.0629416164593493</v>
      </c>
      <c r="H42" s="501">
        <v>1.042402799634417</v>
      </c>
      <c r="I42" s="501">
        <v>1.0862915314683164</v>
      </c>
      <c r="J42" s="478" t="s">
        <v>261</v>
      </c>
      <c r="K42" s="479" t="s">
        <v>32</v>
      </c>
      <c r="L42" s="517"/>
    </row>
    <row r="43" spans="1:12">
      <c r="A43" s="478" t="s">
        <v>310</v>
      </c>
      <c r="B43" s="479" t="s">
        <v>33</v>
      </c>
      <c r="C43" s="480">
        <v>1</v>
      </c>
      <c r="D43" s="480">
        <v>0.95021523488676818</v>
      </c>
      <c r="E43" s="480">
        <v>1.019464720194647</v>
      </c>
      <c r="F43" s="480">
        <v>1.0497847651132319</v>
      </c>
      <c r="G43" s="507">
        <v>1.0595171252105557</v>
      </c>
      <c r="H43" s="501">
        <v>1.0574583567284301</v>
      </c>
      <c r="I43" s="501">
        <v>1.2579075425790793</v>
      </c>
      <c r="J43" s="478" t="s">
        <v>261</v>
      </c>
      <c r="K43" s="479" t="s">
        <v>33</v>
      </c>
      <c r="L43" s="517"/>
    </row>
    <row r="44" spans="1:12">
      <c r="A44" s="484" t="s">
        <v>311</v>
      </c>
      <c r="B44" s="485" t="s">
        <v>34</v>
      </c>
      <c r="C44" s="486">
        <v>1</v>
      </c>
      <c r="D44" s="486">
        <v>0.87810107481171629</v>
      </c>
      <c r="E44" s="486">
        <v>1.0036950922394181</v>
      </c>
      <c r="F44" s="486">
        <v>1.0182702024551782</v>
      </c>
      <c r="G44" s="509">
        <v>0.98727866843886103</v>
      </c>
      <c r="H44" s="503">
        <v>1.0704558715304078</v>
      </c>
      <c r="I44" s="503">
        <v>1.3750900843302318</v>
      </c>
      <c r="J44" s="484" t="s">
        <v>261</v>
      </c>
      <c r="K44" s="485" t="s">
        <v>34</v>
      </c>
      <c r="L44" s="517"/>
    </row>
    <row r="45" spans="1:12">
      <c r="A45" s="478" t="s">
        <v>312</v>
      </c>
      <c r="B45" s="479" t="s">
        <v>35</v>
      </c>
      <c r="C45" s="480">
        <v>0.99999999999999989</v>
      </c>
      <c r="D45" s="480">
        <v>0.88652074736938946</v>
      </c>
      <c r="E45" s="480">
        <v>0.96975788911637717</v>
      </c>
      <c r="F45" s="480">
        <v>1.0031505873108679</v>
      </c>
      <c r="G45" s="507">
        <v>0.97715876011717451</v>
      </c>
      <c r="H45" s="501">
        <v>1.0023489090673008</v>
      </c>
      <c r="I45" s="501">
        <v>1.2176117408107869</v>
      </c>
      <c r="J45" s="478" t="s">
        <v>261</v>
      </c>
      <c r="K45" s="479" t="s">
        <v>35</v>
      </c>
      <c r="L45" s="517"/>
    </row>
    <row r="46" spans="1:12">
      <c r="A46" s="478" t="s">
        <v>313</v>
      </c>
      <c r="B46" s="479" t="s">
        <v>651</v>
      </c>
      <c r="C46" s="480">
        <v>1</v>
      </c>
      <c r="D46" s="480">
        <v>1.0110244592893156</v>
      </c>
      <c r="E46" s="480">
        <v>1.0244961898813285</v>
      </c>
      <c r="F46" s="480">
        <v>1.065365572337206</v>
      </c>
      <c r="G46" s="507">
        <v>1.0986654460144982</v>
      </c>
      <c r="H46" s="501">
        <v>1.0995751573852304</v>
      </c>
      <c r="I46" s="501">
        <v>1.1037990389995631</v>
      </c>
      <c r="J46" s="478" t="s">
        <v>261</v>
      </c>
      <c r="K46" s="479" t="s">
        <v>36</v>
      </c>
      <c r="L46" s="517"/>
    </row>
    <row r="47" spans="1:12">
      <c r="A47" s="478" t="s">
        <v>314</v>
      </c>
      <c r="B47" s="479" t="s">
        <v>37</v>
      </c>
      <c r="C47" s="480">
        <v>1</v>
      </c>
      <c r="D47" s="480">
        <v>0.98810143631642644</v>
      </c>
      <c r="E47" s="480">
        <v>1.0022111545536314</v>
      </c>
      <c r="F47" s="480">
        <v>1.0177789316884684</v>
      </c>
      <c r="G47" s="507">
        <v>1.0295744896151242</v>
      </c>
      <c r="H47" s="501">
        <v>1.0386082857471273</v>
      </c>
      <c r="I47" s="501">
        <v>1.0592146221381855</v>
      </c>
      <c r="J47" s="478" t="s">
        <v>261</v>
      </c>
      <c r="K47" s="479" t="s">
        <v>37</v>
      </c>
      <c r="L47" s="517"/>
    </row>
    <row r="48" spans="1:12">
      <c r="A48" s="478" t="s">
        <v>315</v>
      </c>
      <c r="B48" s="479" t="s">
        <v>394</v>
      </c>
      <c r="C48" s="480">
        <v>0.99999999999999989</v>
      </c>
      <c r="D48" s="480">
        <v>0.98708318654423355</v>
      </c>
      <c r="E48" s="480">
        <v>0.99142478695516234</v>
      </c>
      <c r="F48" s="480">
        <v>0.99600531773935475</v>
      </c>
      <c r="G48" s="507">
        <v>1.0028706848588478</v>
      </c>
      <c r="H48" s="501">
        <v>1.0060991699898312</v>
      </c>
      <c r="I48" s="501">
        <v>1.0162280569666955</v>
      </c>
      <c r="J48" s="478" t="s">
        <v>261</v>
      </c>
      <c r="K48" s="479" t="s">
        <v>710</v>
      </c>
      <c r="L48" s="517"/>
    </row>
    <row r="49" spans="1:12">
      <c r="A49" s="478" t="s">
        <v>316</v>
      </c>
      <c r="B49" s="479" t="s">
        <v>711</v>
      </c>
      <c r="C49" s="480">
        <v>0.99999999999999989</v>
      </c>
      <c r="D49" s="480">
        <v>0.98801180130912403</v>
      </c>
      <c r="E49" s="480">
        <v>0.99150450238151733</v>
      </c>
      <c r="F49" s="480">
        <v>0.99696953314801817</v>
      </c>
      <c r="G49" s="507">
        <v>1.00167495279832</v>
      </c>
      <c r="H49" s="501">
        <v>0.99369453774640237</v>
      </c>
      <c r="I49" s="501">
        <v>0.99879315273989688</v>
      </c>
      <c r="J49" s="478" t="s">
        <v>261</v>
      </c>
      <c r="K49" s="479" t="s">
        <v>712</v>
      </c>
      <c r="L49" s="517"/>
    </row>
    <row r="50" spans="1:12">
      <c r="A50" s="481" t="s">
        <v>317</v>
      </c>
      <c r="B50" s="482" t="s">
        <v>713</v>
      </c>
      <c r="C50" s="483">
        <v>1</v>
      </c>
      <c r="D50" s="483">
        <v>0.98466744668669404</v>
      </c>
      <c r="E50" s="483">
        <v>0.99013992535063122</v>
      </c>
      <c r="F50" s="483">
        <v>0.98534112583839883</v>
      </c>
      <c r="G50" s="508">
        <v>0.97592581477399432</v>
      </c>
      <c r="H50" s="502">
        <v>0.97412531079137432</v>
      </c>
      <c r="I50" s="502">
        <v>0.99559688729053131</v>
      </c>
      <c r="J50" s="481" t="s">
        <v>261</v>
      </c>
      <c r="K50" s="482" t="s">
        <v>714</v>
      </c>
      <c r="L50" s="517"/>
    </row>
    <row r="51" spans="1:12">
      <c r="A51" s="478" t="s">
        <v>318</v>
      </c>
      <c r="B51" s="479" t="s">
        <v>715</v>
      </c>
      <c r="C51" s="480">
        <v>0.99999999999999967</v>
      </c>
      <c r="D51" s="480">
        <v>0.91951605947488302</v>
      </c>
      <c r="E51" s="480">
        <v>0.97728750334816483</v>
      </c>
      <c r="F51" s="480">
        <v>0.9333894986883603</v>
      </c>
      <c r="G51" s="507">
        <v>0.85075390330034151</v>
      </c>
      <c r="H51" s="501">
        <v>0.83284449214869838</v>
      </c>
      <c r="I51" s="501">
        <v>0.82630485564203837</v>
      </c>
      <c r="J51" s="478" t="s">
        <v>261</v>
      </c>
      <c r="K51" s="479" t="s">
        <v>716</v>
      </c>
      <c r="L51" s="517"/>
    </row>
    <row r="52" spans="1:12">
      <c r="A52" s="478" t="s">
        <v>319</v>
      </c>
      <c r="B52" s="479" t="s">
        <v>717</v>
      </c>
      <c r="C52" s="480">
        <v>1</v>
      </c>
      <c r="D52" s="480">
        <v>0.94256565077782495</v>
      </c>
      <c r="E52" s="480">
        <v>0.94710649793326096</v>
      </c>
      <c r="F52" s="480">
        <v>0.96438085071977464</v>
      </c>
      <c r="G52" s="507">
        <v>0.99020408889119238</v>
      </c>
      <c r="H52" s="501">
        <v>0.98930219757213167</v>
      </c>
      <c r="I52" s="501">
        <v>1.0046030597658504</v>
      </c>
      <c r="J52" s="478" t="s">
        <v>261</v>
      </c>
      <c r="K52" s="479" t="s">
        <v>718</v>
      </c>
      <c r="L52" s="517"/>
    </row>
    <row r="53" spans="1:12">
      <c r="A53" s="478" t="s">
        <v>320</v>
      </c>
      <c r="B53" s="479" t="s">
        <v>719</v>
      </c>
      <c r="C53" s="480">
        <v>1.0000000000000002</v>
      </c>
      <c r="D53" s="480">
        <v>0.97550595740263391</v>
      </c>
      <c r="E53" s="480">
        <v>0.96824032057526022</v>
      </c>
      <c r="F53" s="480">
        <v>0.97179691850693117</v>
      </c>
      <c r="G53" s="507">
        <v>0.96702178227880198</v>
      </c>
      <c r="H53" s="501">
        <v>0.96230682974640436</v>
      </c>
      <c r="I53" s="501">
        <v>0.97328087975745303</v>
      </c>
      <c r="J53" s="478" t="s">
        <v>261</v>
      </c>
      <c r="K53" s="479" t="s">
        <v>38</v>
      </c>
      <c r="L53" s="517"/>
    </row>
    <row r="54" spans="1:12">
      <c r="A54" s="484" t="s">
        <v>321</v>
      </c>
      <c r="B54" s="485" t="s">
        <v>40</v>
      </c>
      <c r="C54" s="486">
        <v>0.99999999999999989</v>
      </c>
      <c r="D54" s="486">
        <v>0.9636792519985633</v>
      </c>
      <c r="E54" s="486">
        <v>0.94541794240483346</v>
      </c>
      <c r="F54" s="486">
        <v>0.9467082206663503</v>
      </c>
      <c r="G54" s="509">
        <v>0.93972039513029548</v>
      </c>
      <c r="H54" s="503">
        <v>0.93490078001915222</v>
      </c>
      <c r="I54" s="503">
        <v>0.939379305256824</v>
      </c>
      <c r="J54" s="484" t="s">
        <v>261</v>
      </c>
      <c r="K54" s="485" t="s">
        <v>40</v>
      </c>
      <c r="L54" s="517"/>
    </row>
    <row r="55" spans="1:12">
      <c r="A55" s="478" t="s">
        <v>322</v>
      </c>
      <c r="B55" s="479" t="s">
        <v>39</v>
      </c>
      <c r="C55" s="480">
        <v>1.0000000000000002</v>
      </c>
      <c r="D55" s="480">
        <v>0.89944086187879491</v>
      </c>
      <c r="E55" s="480">
        <v>0.8968089621892652</v>
      </c>
      <c r="F55" s="480">
        <v>0.88651508780934352</v>
      </c>
      <c r="G55" s="507">
        <v>0.86022566586566984</v>
      </c>
      <c r="H55" s="501">
        <v>0.85193128397333917</v>
      </c>
      <c r="I55" s="501">
        <v>0.86800025433071637</v>
      </c>
      <c r="J55" s="478" t="s">
        <v>261</v>
      </c>
      <c r="K55" s="479" t="s">
        <v>720</v>
      </c>
      <c r="L55" s="517"/>
    </row>
    <row r="56" spans="1:12">
      <c r="A56" s="478" t="s">
        <v>323</v>
      </c>
      <c r="B56" s="479" t="s">
        <v>721</v>
      </c>
      <c r="C56" s="480">
        <v>1</v>
      </c>
      <c r="D56" s="480">
        <v>0.94124660450539832</v>
      </c>
      <c r="E56" s="480">
        <v>0.91385234624811684</v>
      </c>
      <c r="F56" s="480">
        <v>0.8961520793306319</v>
      </c>
      <c r="G56" s="507">
        <v>0.87205209233939907</v>
      </c>
      <c r="H56" s="501">
        <v>0.85305159511020545</v>
      </c>
      <c r="I56" s="501">
        <v>0.85847057022369944</v>
      </c>
      <c r="J56" s="478" t="s">
        <v>261</v>
      </c>
      <c r="K56" s="479" t="s">
        <v>522</v>
      </c>
      <c r="L56" s="517"/>
    </row>
    <row r="57" spans="1:12">
      <c r="A57" s="478" t="s">
        <v>324</v>
      </c>
      <c r="B57" s="479" t="s">
        <v>722</v>
      </c>
      <c r="C57" s="480">
        <v>0.99999999999999967</v>
      </c>
      <c r="D57" s="480">
        <v>0.9802032474269573</v>
      </c>
      <c r="E57" s="480">
        <v>0.95233699493579427</v>
      </c>
      <c r="F57" s="480">
        <v>0.92514044011593699</v>
      </c>
      <c r="G57" s="507">
        <v>0.91121327546708752</v>
      </c>
      <c r="H57" s="501">
        <v>0.89484207979798369</v>
      </c>
      <c r="I57" s="501">
        <v>0.88638700316997454</v>
      </c>
      <c r="J57" s="478" t="s">
        <v>261</v>
      </c>
      <c r="K57" s="479" t="s">
        <v>723</v>
      </c>
      <c r="L57" s="517"/>
    </row>
    <row r="58" spans="1:12">
      <c r="A58" s="478" t="s">
        <v>325</v>
      </c>
      <c r="B58" s="479" t="s">
        <v>724</v>
      </c>
      <c r="C58" s="480">
        <v>1</v>
      </c>
      <c r="D58" s="480">
        <v>0.9520187822209798</v>
      </c>
      <c r="E58" s="480">
        <v>0.94128752342867261</v>
      </c>
      <c r="F58" s="480">
        <v>0.93583167771275688</v>
      </c>
      <c r="G58" s="507">
        <v>0.89893519475272032</v>
      </c>
      <c r="H58" s="501">
        <v>0.87624287783960608</v>
      </c>
      <c r="I58" s="501">
        <v>0.87560529210227445</v>
      </c>
      <c r="J58" s="478" t="s">
        <v>261</v>
      </c>
      <c r="K58" s="479" t="s">
        <v>41</v>
      </c>
      <c r="L58" s="517"/>
    </row>
    <row r="59" spans="1:12">
      <c r="A59" s="478" t="s">
        <v>326</v>
      </c>
      <c r="B59" s="479" t="s">
        <v>43</v>
      </c>
      <c r="C59" s="480">
        <v>0.99999999999999989</v>
      </c>
      <c r="D59" s="480">
        <v>0.93881466742467323</v>
      </c>
      <c r="E59" s="480">
        <v>0.94343376918703248</v>
      </c>
      <c r="F59" s="480">
        <v>0.9327032404775415</v>
      </c>
      <c r="G59" s="507">
        <v>0.91380045480386041</v>
      </c>
      <c r="H59" s="501">
        <v>0.90442012507105762</v>
      </c>
      <c r="I59" s="501">
        <v>0.92779988629903087</v>
      </c>
      <c r="J59" s="478" t="s">
        <v>261</v>
      </c>
      <c r="K59" s="479" t="s">
        <v>43</v>
      </c>
      <c r="L59" s="517"/>
    </row>
    <row r="60" spans="1:12">
      <c r="A60" s="481" t="s">
        <v>327</v>
      </c>
      <c r="B60" s="482" t="s">
        <v>44</v>
      </c>
      <c r="C60" s="483">
        <v>1</v>
      </c>
      <c r="D60" s="483">
        <v>0.98409384957796309</v>
      </c>
      <c r="E60" s="483">
        <v>0.99679172550703232</v>
      </c>
      <c r="F60" s="483">
        <v>0.99597899234738474</v>
      </c>
      <c r="G60" s="508">
        <v>0.98666465604471598</v>
      </c>
      <c r="H60" s="502">
        <v>0.98425288832947644</v>
      </c>
      <c r="I60" s="502">
        <v>0.99917003720312825</v>
      </c>
      <c r="J60" s="481" t="s">
        <v>261</v>
      </c>
      <c r="K60" s="482" t="s">
        <v>44</v>
      </c>
      <c r="L60" s="517"/>
    </row>
    <row r="61" spans="1:12">
      <c r="A61" s="478" t="s">
        <v>328</v>
      </c>
      <c r="B61" s="479" t="s">
        <v>400</v>
      </c>
      <c r="C61" s="480">
        <v>1</v>
      </c>
      <c r="D61" s="480">
        <v>0.98385408562143994</v>
      </c>
      <c r="E61" s="480">
        <v>0.98509394479609458</v>
      </c>
      <c r="F61" s="480">
        <v>0.98061890169713484</v>
      </c>
      <c r="G61" s="507">
        <v>0.97445116047363445</v>
      </c>
      <c r="H61" s="501">
        <v>0.97360105421306509</v>
      </c>
      <c r="I61" s="501">
        <v>0.98030948303540744</v>
      </c>
      <c r="J61" s="478" t="s">
        <v>261</v>
      </c>
      <c r="K61" s="479" t="s">
        <v>45</v>
      </c>
      <c r="L61" s="517"/>
    </row>
    <row r="62" spans="1:12">
      <c r="A62" s="478" t="s">
        <v>329</v>
      </c>
      <c r="B62" s="479" t="s">
        <v>46</v>
      </c>
      <c r="C62" s="480">
        <v>1</v>
      </c>
      <c r="D62" s="480">
        <v>1.0282131661442004</v>
      </c>
      <c r="E62" s="480">
        <v>1.0360501567398053</v>
      </c>
      <c r="F62" s="480">
        <v>1.017158884672493</v>
      </c>
      <c r="G62" s="507">
        <v>1.0033822801517833</v>
      </c>
      <c r="H62" s="501">
        <v>1.0242534235274705</v>
      </c>
      <c r="I62" s="501">
        <v>1.0384425012374163</v>
      </c>
      <c r="J62" s="478" t="s">
        <v>261</v>
      </c>
      <c r="K62" s="479" t="s">
        <v>46</v>
      </c>
      <c r="L62" s="517"/>
    </row>
    <row r="63" spans="1:12">
      <c r="A63" s="478" t="s">
        <v>330</v>
      </c>
      <c r="B63" s="479" t="s">
        <v>47</v>
      </c>
      <c r="C63" s="480">
        <v>1.0000000000000002</v>
      </c>
      <c r="D63" s="480">
        <v>0.96820805454411296</v>
      </c>
      <c r="E63" s="480">
        <v>0.96584253796628716</v>
      </c>
      <c r="F63" s="480">
        <v>0.96997043766947044</v>
      </c>
      <c r="G63" s="507">
        <v>0.9743046329300793</v>
      </c>
      <c r="H63" s="501">
        <v>0.97235230534863959</v>
      </c>
      <c r="I63" s="501">
        <v>0.97644496150483362</v>
      </c>
      <c r="J63" s="478" t="s">
        <v>261</v>
      </c>
      <c r="K63" s="479" t="s">
        <v>47</v>
      </c>
      <c r="L63" s="517"/>
    </row>
    <row r="64" spans="1:12">
      <c r="A64" s="484" t="s">
        <v>331</v>
      </c>
      <c r="B64" s="485" t="s">
        <v>48</v>
      </c>
      <c r="C64" s="486">
        <v>1</v>
      </c>
      <c r="D64" s="486">
        <v>0.98481647389299243</v>
      </c>
      <c r="E64" s="486">
        <v>0.98062691733647267</v>
      </c>
      <c r="F64" s="486">
        <v>0.97488078646617582</v>
      </c>
      <c r="G64" s="509">
        <v>0.97539513178634196</v>
      </c>
      <c r="H64" s="503">
        <v>0.96978059766313207</v>
      </c>
      <c r="I64" s="503">
        <v>0.97484471442067855</v>
      </c>
      <c r="J64" s="484" t="s">
        <v>261</v>
      </c>
      <c r="K64" s="485" t="s">
        <v>523</v>
      </c>
      <c r="L64" s="517"/>
    </row>
    <row r="65" spans="1:12">
      <c r="A65" s="478" t="s">
        <v>332</v>
      </c>
      <c r="B65" s="479" t="s">
        <v>725</v>
      </c>
      <c r="C65" s="480">
        <v>1</v>
      </c>
      <c r="D65" s="480">
        <v>0.98481647389299243</v>
      </c>
      <c r="E65" s="480">
        <v>0.98062691733647267</v>
      </c>
      <c r="F65" s="480">
        <v>0.97488078646617582</v>
      </c>
      <c r="G65" s="507">
        <v>0.97539513178634196</v>
      </c>
      <c r="H65" s="501">
        <v>0.96978059766313207</v>
      </c>
      <c r="I65" s="501">
        <v>0.97484471442067855</v>
      </c>
      <c r="J65" s="478" t="s">
        <v>261</v>
      </c>
      <c r="K65" s="479" t="s">
        <v>523</v>
      </c>
      <c r="L65" s="517"/>
    </row>
    <row r="66" spans="1:12">
      <c r="A66" s="478" t="s">
        <v>333</v>
      </c>
      <c r="B66" s="479" t="s">
        <v>726</v>
      </c>
      <c r="C66" s="480">
        <v>1</v>
      </c>
      <c r="D66" s="480">
        <v>0.99875104079933386</v>
      </c>
      <c r="E66" s="480">
        <v>1.0159034138218153</v>
      </c>
      <c r="F66" s="480">
        <v>1.046128226477935</v>
      </c>
      <c r="G66" s="507">
        <v>1.0701915070774355</v>
      </c>
      <c r="H66" s="501">
        <v>1.0770191507077433</v>
      </c>
      <c r="I66" s="501">
        <v>1.1152373022481268</v>
      </c>
      <c r="J66" s="478" t="s">
        <v>263</v>
      </c>
      <c r="K66" s="479" t="s">
        <v>499</v>
      </c>
      <c r="L66" s="517"/>
    </row>
    <row r="67" spans="1:12">
      <c r="A67" s="478" t="s">
        <v>334</v>
      </c>
      <c r="B67" s="479" t="s">
        <v>727</v>
      </c>
      <c r="C67" s="480">
        <v>1</v>
      </c>
      <c r="D67" s="480">
        <v>0.99833485971193081</v>
      </c>
      <c r="E67" s="480">
        <v>1.0161518607942719</v>
      </c>
      <c r="F67" s="480">
        <v>1.047040213137957</v>
      </c>
      <c r="G67" s="507">
        <v>1.0719340604445926</v>
      </c>
      <c r="H67" s="501">
        <v>1.0787611356256763</v>
      </c>
      <c r="I67" s="501">
        <v>1.1111481142286241</v>
      </c>
      <c r="J67" s="478" t="s">
        <v>263</v>
      </c>
      <c r="K67" s="479" t="s">
        <v>500</v>
      </c>
      <c r="L67" s="517"/>
    </row>
    <row r="68" spans="1:12">
      <c r="A68" s="478" t="s">
        <v>335</v>
      </c>
      <c r="B68" s="479" t="s">
        <v>728</v>
      </c>
      <c r="C68" s="480">
        <v>1</v>
      </c>
      <c r="D68" s="480">
        <v>0.99933366650008337</v>
      </c>
      <c r="E68" s="480">
        <v>1.0198234216225222</v>
      </c>
      <c r="F68" s="480">
        <v>1.0538064301182741</v>
      </c>
      <c r="G68" s="507">
        <v>1.0802931867399632</v>
      </c>
      <c r="H68" s="501">
        <v>1.086206896551724</v>
      </c>
      <c r="I68" s="501">
        <v>1.1111111111111112</v>
      </c>
      <c r="J68" s="478" t="s">
        <v>263</v>
      </c>
      <c r="K68" s="479" t="s">
        <v>501</v>
      </c>
      <c r="L68" s="517"/>
    </row>
    <row r="69" spans="1:12">
      <c r="A69" s="478" t="s">
        <v>336</v>
      </c>
      <c r="B69" s="479" t="s">
        <v>729</v>
      </c>
      <c r="C69" s="480">
        <v>1</v>
      </c>
      <c r="D69" s="480">
        <v>0.99550524388213746</v>
      </c>
      <c r="E69" s="480">
        <v>1.0142333943732311</v>
      </c>
      <c r="F69" s="480">
        <v>1.0467787581155317</v>
      </c>
      <c r="G69" s="507">
        <v>1.0721658065590145</v>
      </c>
      <c r="H69" s="501">
        <v>1.077825869818545</v>
      </c>
      <c r="I69" s="501">
        <v>1.1071250208090559</v>
      </c>
      <c r="J69" s="478" t="s">
        <v>263</v>
      </c>
      <c r="K69" s="479" t="s">
        <v>502</v>
      </c>
      <c r="L69" s="517"/>
    </row>
    <row r="70" spans="1:12">
      <c r="A70" s="481" t="s">
        <v>337</v>
      </c>
      <c r="B70" s="482" t="s">
        <v>730</v>
      </c>
      <c r="C70" s="483">
        <v>1</v>
      </c>
      <c r="D70" s="483">
        <v>0.90275810349137842</v>
      </c>
      <c r="E70" s="483">
        <v>0.93933838846763118</v>
      </c>
      <c r="F70" s="483">
        <v>0.99450045829514511</v>
      </c>
      <c r="G70" s="508">
        <v>1.0331639030080861</v>
      </c>
      <c r="H70" s="502">
        <v>0.98491792350637786</v>
      </c>
      <c r="I70" s="502">
        <v>0.98675110407466338</v>
      </c>
      <c r="J70" s="481" t="s">
        <v>257</v>
      </c>
      <c r="K70" s="482" t="s">
        <v>54</v>
      </c>
      <c r="L70" s="517"/>
    </row>
    <row r="71" spans="1:12">
      <c r="A71" s="478" t="s">
        <v>338</v>
      </c>
      <c r="B71" s="479" t="s">
        <v>55</v>
      </c>
      <c r="C71" s="480">
        <v>1</v>
      </c>
      <c r="D71" s="480">
        <v>0.68808333333333394</v>
      </c>
      <c r="E71" s="480">
        <v>0.72416666666666696</v>
      </c>
      <c r="F71" s="480">
        <v>0.81158333333333299</v>
      </c>
      <c r="G71" s="507">
        <v>0.87341666666666695</v>
      </c>
      <c r="H71" s="501">
        <v>0.76124999999999998</v>
      </c>
      <c r="I71" s="501">
        <v>0.75333333333333297</v>
      </c>
      <c r="J71" s="478" t="s">
        <v>257</v>
      </c>
      <c r="K71" s="479" t="s">
        <v>497</v>
      </c>
      <c r="L71" s="517"/>
    </row>
    <row r="72" spans="1:12">
      <c r="A72" s="478" t="s">
        <v>339</v>
      </c>
      <c r="B72" s="479" t="s">
        <v>498</v>
      </c>
      <c r="C72" s="480">
        <v>1</v>
      </c>
      <c r="D72" s="480">
        <v>0.99924999999999997</v>
      </c>
      <c r="E72" s="480">
        <v>0.996</v>
      </c>
      <c r="F72" s="480">
        <v>0.995</v>
      </c>
      <c r="G72" s="507">
        <v>0.99591666666666678</v>
      </c>
      <c r="H72" s="501">
        <v>0.99283333333333301</v>
      </c>
      <c r="I72" s="501">
        <v>1.0191666666666699</v>
      </c>
      <c r="J72" s="478" t="s">
        <v>257</v>
      </c>
      <c r="K72" s="479" t="s">
        <v>731</v>
      </c>
      <c r="L72" s="517"/>
    </row>
    <row r="73" spans="1:12">
      <c r="A73" s="478" t="s">
        <v>340</v>
      </c>
      <c r="B73" s="479" t="s">
        <v>732</v>
      </c>
      <c r="C73" s="480">
        <v>1</v>
      </c>
      <c r="D73" s="480">
        <v>1.0141619460179974</v>
      </c>
      <c r="E73" s="480">
        <v>1.0199933355548152</v>
      </c>
      <c r="F73" s="480">
        <v>1.0257414195268244</v>
      </c>
      <c r="G73" s="507">
        <v>1.0428190603132357</v>
      </c>
      <c r="H73" s="501">
        <v>1.0700599800066712</v>
      </c>
      <c r="I73" s="501">
        <v>1.0843885371542854</v>
      </c>
      <c r="J73" s="478" t="s">
        <v>255</v>
      </c>
      <c r="K73" s="479" t="s">
        <v>57</v>
      </c>
      <c r="L73" s="517"/>
    </row>
    <row r="74" spans="1:12">
      <c r="A74" s="484" t="s">
        <v>341</v>
      </c>
      <c r="B74" s="485" t="s">
        <v>58</v>
      </c>
      <c r="C74" s="486">
        <v>1</v>
      </c>
      <c r="D74" s="486">
        <v>1.002166305615724</v>
      </c>
      <c r="E74" s="486">
        <v>1.0102482919513414</v>
      </c>
      <c r="F74" s="486">
        <v>1.0214130978170237</v>
      </c>
      <c r="G74" s="509">
        <v>1.0324112647891952</v>
      </c>
      <c r="H74" s="503">
        <v>1.0418263622729509</v>
      </c>
      <c r="I74" s="503">
        <v>1.0512414597567072</v>
      </c>
      <c r="J74" s="484" t="s">
        <v>255</v>
      </c>
      <c r="K74" s="485" t="s">
        <v>733</v>
      </c>
      <c r="L74" s="517"/>
    </row>
    <row r="75" spans="1:12">
      <c r="A75" s="478" t="s">
        <v>342</v>
      </c>
      <c r="B75" s="479" t="s">
        <v>734</v>
      </c>
      <c r="C75" s="480">
        <v>1</v>
      </c>
      <c r="D75" s="480">
        <v>1.0072499999999998</v>
      </c>
      <c r="E75" s="480">
        <v>1.0111666666666701</v>
      </c>
      <c r="F75" s="480">
        <v>1.01183333333333</v>
      </c>
      <c r="G75" s="507">
        <v>1.0180833333333299</v>
      </c>
      <c r="H75" s="501">
        <v>1.0277500000000002</v>
      </c>
      <c r="I75" s="501">
        <v>1.03183333333333</v>
      </c>
      <c r="J75" s="478" t="s">
        <v>255</v>
      </c>
      <c r="K75" s="479" t="s">
        <v>59</v>
      </c>
      <c r="L75" s="517"/>
    </row>
    <row r="76" spans="1:12">
      <c r="A76" s="478" t="s">
        <v>343</v>
      </c>
      <c r="B76" s="479" t="s">
        <v>60</v>
      </c>
      <c r="C76" s="480">
        <v>1</v>
      </c>
      <c r="D76" s="480">
        <v>1.0101658195150438</v>
      </c>
      <c r="E76" s="480">
        <v>1.024081326556127</v>
      </c>
      <c r="F76" s="480">
        <v>1.035913673860515</v>
      </c>
      <c r="G76" s="507">
        <v>1.0485792850595852</v>
      </c>
      <c r="H76" s="501">
        <v>1.0559953337221899</v>
      </c>
      <c r="I76" s="501">
        <v>1.0729939171735692</v>
      </c>
      <c r="J76" s="478" t="s">
        <v>255</v>
      </c>
      <c r="K76" s="479" t="s">
        <v>735</v>
      </c>
      <c r="L76" s="517"/>
    </row>
    <row r="77" spans="1:12">
      <c r="A77" s="478" t="s">
        <v>344</v>
      </c>
      <c r="B77" s="479" t="s">
        <v>736</v>
      </c>
      <c r="C77" s="480">
        <v>1</v>
      </c>
      <c r="D77" s="480">
        <v>0.997</v>
      </c>
      <c r="E77" s="480">
        <v>0.99400000000000011</v>
      </c>
      <c r="F77" s="480">
        <v>0.99299999999999999</v>
      </c>
      <c r="G77" s="507">
        <v>0.99299999999999999</v>
      </c>
      <c r="H77" s="501">
        <v>0.99299999999999999</v>
      </c>
      <c r="I77" s="501">
        <v>0.99299999999999999</v>
      </c>
      <c r="J77" s="478" t="s">
        <v>258</v>
      </c>
      <c r="K77" s="479" t="s">
        <v>264</v>
      </c>
      <c r="L77" s="517"/>
    </row>
    <row r="78" spans="1:12">
      <c r="A78" s="478" t="s">
        <v>345</v>
      </c>
      <c r="B78" s="479" t="s">
        <v>62</v>
      </c>
      <c r="C78" s="480">
        <v>1</v>
      </c>
      <c r="D78" s="480">
        <v>0.99700000000000022</v>
      </c>
      <c r="E78" s="480">
        <v>0.99400000000000011</v>
      </c>
      <c r="F78" s="480">
        <v>0.99200000000000021</v>
      </c>
      <c r="G78" s="507">
        <v>0.99200000000000021</v>
      </c>
      <c r="H78" s="501">
        <v>0.99299999999999988</v>
      </c>
      <c r="I78" s="501">
        <v>0.99400000000000011</v>
      </c>
      <c r="J78" s="478" t="s">
        <v>258</v>
      </c>
      <c r="K78" s="479" t="s">
        <v>265</v>
      </c>
      <c r="L78" s="517"/>
    </row>
    <row r="79" spans="1:12">
      <c r="A79" s="478" t="s">
        <v>346</v>
      </c>
      <c r="B79" s="479" t="s">
        <v>63</v>
      </c>
      <c r="C79" s="480">
        <v>1</v>
      </c>
      <c r="D79" s="480">
        <v>0.99988769051854387</v>
      </c>
      <c r="E79" s="480">
        <v>0.99964487740634966</v>
      </c>
      <c r="F79" s="480">
        <v>0.99967746345564013</v>
      </c>
      <c r="G79" s="507">
        <v>1.0086855735561142</v>
      </c>
      <c r="H79" s="501">
        <v>1.0298951710272928</v>
      </c>
      <c r="I79" s="501">
        <v>1.0296270774263971</v>
      </c>
      <c r="J79" s="478" t="s">
        <v>255</v>
      </c>
      <c r="K79" s="479" t="s">
        <v>517</v>
      </c>
      <c r="L79" s="517"/>
    </row>
    <row r="80" spans="1:12">
      <c r="A80" s="481" t="s">
        <v>347</v>
      </c>
      <c r="B80" s="482" t="s">
        <v>737</v>
      </c>
      <c r="C80" s="483">
        <v>1</v>
      </c>
      <c r="D80" s="483">
        <v>1.0032622359608454</v>
      </c>
      <c r="E80" s="483">
        <v>1.0116286707882556</v>
      </c>
      <c r="F80" s="483">
        <v>1.04659827408552</v>
      </c>
      <c r="G80" s="508">
        <v>1.0767878670788229</v>
      </c>
      <c r="H80" s="502">
        <v>1.0985409582689334</v>
      </c>
      <c r="I80" s="502">
        <v>1.1006579082946963</v>
      </c>
      <c r="J80" s="481" t="s">
        <v>255</v>
      </c>
      <c r="K80" s="482" t="s">
        <v>518</v>
      </c>
      <c r="L80" s="517"/>
    </row>
    <row r="81" spans="1:12">
      <c r="A81" s="478" t="s">
        <v>348</v>
      </c>
      <c r="B81" s="479" t="s">
        <v>738</v>
      </c>
      <c r="C81" s="480">
        <v>1</v>
      </c>
      <c r="D81" s="480">
        <v>1.0032622359608454</v>
      </c>
      <c r="E81" s="480">
        <v>1.0116286707882556</v>
      </c>
      <c r="F81" s="480">
        <v>1.04659827408552</v>
      </c>
      <c r="G81" s="507">
        <v>1.0767878670788229</v>
      </c>
      <c r="H81" s="501">
        <v>1.0985409582689334</v>
      </c>
      <c r="I81" s="501">
        <v>1.1006579082946963</v>
      </c>
      <c r="J81" s="478" t="s">
        <v>255</v>
      </c>
      <c r="K81" s="479" t="s">
        <v>518</v>
      </c>
      <c r="L81" s="517"/>
    </row>
    <row r="82" spans="1:12">
      <c r="A82" s="478" t="s">
        <v>349</v>
      </c>
      <c r="B82" s="479" t="s">
        <v>739</v>
      </c>
      <c r="C82" s="480">
        <v>1</v>
      </c>
      <c r="D82" s="480">
        <v>0.97583131927660705</v>
      </c>
      <c r="E82" s="480">
        <v>0.97724810400866735</v>
      </c>
      <c r="F82" s="480">
        <v>0.9870822568547386</v>
      </c>
      <c r="G82" s="507">
        <v>1.0040836736394707</v>
      </c>
      <c r="H82" s="501">
        <v>1.0423368614051176</v>
      </c>
      <c r="I82" s="501">
        <v>1.0619218268188988</v>
      </c>
      <c r="J82" s="478" t="s">
        <v>255</v>
      </c>
      <c r="K82" s="479" t="s">
        <v>515</v>
      </c>
      <c r="L82" s="517"/>
    </row>
    <row r="83" spans="1:12">
      <c r="A83" s="478" t="s">
        <v>350</v>
      </c>
      <c r="B83" s="479" t="s">
        <v>67</v>
      </c>
      <c r="C83" s="480">
        <v>1</v>
      </c>
      <c r="D83" s="480">
        <v>1.0003333333333304</v>
      </c>
      <c r="E83" s="480">
        <v>1.0094444444444466</v>
      </c>
      <c r="F83" s="480">
        <v>1.0223472222222199</v>
      </c>
      <c r="G83" s="507">
        <v>1.038694444444445</v>
      </c>
      <c r="H83" s="501">
        <v>0.99765277777777739</v>
      </c>
      <c r="I83" s="501">
        <v>1.0379999999999998</v>
      </c>
      <c r="J83" s="478" t="s">
        <v>255</v>
      </c>
      <c r="K83" s="479" t="s">
        <v>740</v>
      </c>
      <c r="L83" s="517"/>
    </row>
    <row r="84" spans="1:12">
      <c r="A84" s="484" t="s">
        <v>351</v>
      </c>
      <c r="B84" s="485" t="s">
        <v>741</v>
      </c>
      <c r="C84" s="486">
        <v>0.99999999999999989</v>
      </c>
      <c r="D84" s="486">
        <v>0.97485392148917516</v>
      </c>
      <c r="E84" s="486">
        <v>0.99305279866521035</v>
      </c>
      <c r="F84" s="486">
        <v>1.038605702986362</v>
      </c>
      <c r="G84" s="509">
        <v>1.0651810445804477</v>
      </c>
      <c r="H84" s="503">
        <v>1.0766942417150789</v>
      </c>
      <c r="I84" s="503">
        <v>1.1049566079148918</v>
      </c>
      <c r="J84" s="484" t="s">
        <v>255</v>
      </c>
      <c r="K84" s="485" t="s">
        <v>742</v>
      </c>
      <c r="L84" s="517"/>
    </row>
    <row r="85" spans="1:12">
      <c r="A85" s="478" t="s">
        <v>352</v>
      </c>
      <c r="B85" s="479" t="s">
        <v>743</v>
      </c>
      <c r="C85" s="480">
        <v>1</v>
      </c>
      <c r="D85" s="480">
        <v>0.99799999999999978</v>
      </c>
      <c r="E85" s="480">
        <v>0.99841666666666695</v>
      </c>
      <c r="F85" s="480">
        <v>0.99900000000000011</v>
      </c>
      <c r="G85" s="507">
        <v>1.0020000000000002</v>
      </c>
      <c r="H85" s="501">
        <v>1.01566666666667</v>
      </c>
      <c r="I85" s="501">
        <v>1.0170000000000001</v>
      </c>
      <c r="J85" s="478" t="s">
        <v>255</v>
      </c>
      <c r="K85" s="479" t="s">
        <v>69</v>
      </c>
      <c r="L85" s="517"/>
    </row>
    <row r="86" spans="1:12">
      <c r="A86" s="478" t="s">
        <v>353</v>
      </c>
      <c r="B86" s="479" t="s">
        <v>402</v>
      </c>
      <c r="C86" s="480">
        <v>1.0000000000000002</v>
      </c>
      <c r="D86" s="480">
        <v>1.0002055935282872</v>
      </c>
      <c r="E86" s="480">
        <v>1.0103886282250445</v>
      </c>
      <c r="F86" s="480">
        <v>1.0135125926700825</v>
      </c>
      <c r="G86" s="507">
        <v>1.0232877071401676</v>
      </c>
      <c r="H86" s="501">
        <v>1.0315223166667584</v>
      </c>
      <c r="I86" s="501">
        <v>1.0174173523418029</v>
      </c>
      <c r="J86" s="478" t="s">
        <v>255</v>
      </c>
      <c r="K86" s="479" t="s">
        <v>744</v>
      </c>
      <c r="L86" s="517"/>
    </row>
    <row r="87" spans="1:12">
      <c r="A87" s="478" t="s">
        <v>354</v>
      </c>
      <c r="B87" s="479" t="s">
        <v>745</v>
      </c>
      <c r="C87" s="480">
        <v>1</v>
      </c>
      <c r="D87" s="480">
        <v>1.00816666666667</v>
      </c>
      <c r="E87" s="480">
        <v>1.04725</v>
      </c>
      <c r="F87" s="480">
        <v>1.0716666666666699</v>
      </c>
      <c r="G87" s="507">
        <v>1.0795000000000001</v>
      </c>
      <c r="H87" s="501">
        <v>1.093</v>
      </c>
      <c r="I87" s="501">
        <v>1.097</v>
      </c>
      <c r="J87" s="478" t="s">
        <v>255</v>
      </c>
      <c r="K87" s="479" t="s">
        <v>746</v>
      </c>
      <c r="L87" s="517"/>
    </row>
    <row r="88" spans="1:12">
      <c r="A88" s="478" t="s">
        <v>355</v>
      </c>
      <c r="B88" s="479" t="s">
        <v>503</v>
      </c>
      <c r="C88" s="480">
        <v>1</v>
      </c>
      <c r="D88" s="480">
        <v>0.98749687421855459</v>
      </c>
      <c r="E88" s="480">
        <v>0.97974493623405845</v>
      </c>
      <c r="F88" s="480">
        <v>0.98174543635908984</v>
      </c>
      <c r="G88" s="507">
        <v>0.96332416437442758</v>
      </c>
      <c r="H88" s="501">
        <v>0.96524131032758187</v>
      </c>
      <c r="I88" s="501">
        <v>0.96299074768692183</v>
      </c>
      <c r="J88" s="478" t="s">
        <v>255</v>
      </c>
      <c r="K88" s="479" t="s">
        <v>503</v>
      </c>
      <c r="L88" s="517"/>
    </row>
    <row r="89" spans="1:12">
      <c r="A89" s="478" t="s">
        <v>356</v>
      </c>
      <c r="B89" s="479" t="s">
        <v>747</v>
      </c>
      <c r="C89" s="480">
        <v>1</v>
      </c>
      <c r="D89" s="480">
        <v>1</v>
      </c>
      <c r="E89" s="480">
        <v>1</v>
      </c>
      <c r="F89" s="480">
        <v>0.99924999999999997</v>
      </c>
      <c r="G89" s="507">
        <v>0.99916666666666698</v>
      </c>
      <c r="H89" s="501">
        <v>1.0034999999999998</v>
      </c>
      <c r="I89" s="501">
        <v>1.002</v>
      </c>
      <c r="J89" s="478" t="s">
        <v>255</v>
      </c>
      <c r="K89" s="479" t="s">
        <v>504</v>
      </c>
      <c r="L89" s="517"/>
    </row>
    <row r="90" spans="1:12">
      <c r="A90" s="481" t="s">
        <v>357</v>
      </c>
      <c r="B90" s="482" t="s">
        <v>748</v>
      </c>
      <c r="C90" s="483">
        <v>1</v>
      </c>
      <c r="D90" s="483">
        <v>1.0062505208767427</v>
      </c>
      <c r="E90" s="483">
        <v>1.0127510625885521</v>
      </c>
      <c r="F90" s="483">
        <v>1.0215017918159877</v>
      </c>
      <c r="G90" s="508">
        <v>1.031835986332194</v>
      </c>
      <c r="H90" s="502">
        <v>1.0532544378698254</v>
      </c>
      <c r="I90" s="502">
        <v>1.0545878823235266</v>
      </c>
      <c r="J90" s="481" t="s">
        <v>255</v>
      </c>
      <c r="K90" s="482" t="s">
        <v>505</v>
      </c>
      <c r="L90" s="517"/>
    </row>
    <row r="91" spans="1:12">
      <c r="A91" s="478" t="s">
        <v>358</v>
      </c>
      <c r="B91" s="479" t="s">
        <v>749</v>
      </c>
      <c r="C91" s="480">
        <v>1</v>
      </c>
      <c r="D91" s="480">
        <v>1.00366666666667</v>
      </c>
      <c r="E91" s="480">
        <v>0.99691666666666701</v>
      </c>
      <c r="F91" s="480">
        <v>1.00475</v>
      </c>
      <c r="G91" s="507">
        <v>1.0233333333333301</v>
      </c>
      <c r="H91" s="501">
        <v>1.0026666666666701</v>
      </c>
      <c r="I91" s="501">
        <v>1.0213333333333301</v>
      </c>
      <c r="J91" s="478" t="s">
        <v>255</v>
      </c>
      <c r="K91" s="479" t="s">
        <v>506</v>
      </c>
      <c r="L91" s="517"/>
    </row>
    <row r="92" spans="1:12">
      <c r="A92" s="478" t="s">
        <v>359</v>
      </c>
      <c r="B92" s="479" t="s">
        <v>750</v>
      </c>
      <c r="C92" s="480">
        <v>1</v>
      </c>
      <c r="D92" s="480">
        <v>1.005167097258101</v>
      </c>
      <c r="E92" s="480">
        <v>1.0072506042170211</v>
      </c>
      <c r="F92" s="480">
        <v>1.0099174931244232</v>
      </c>
      <c r="G92" s="507">
        <v>1.0191682640219983</v>
      </c>
      <c r="H92" s="501">
        <v>1.0355029585798845</v>
      </c>
      <c r="I92" s="501">
        <v>1.0449204100341658</v>
      </c>
      <c r="J92" s="478" t="s">
        <v>255</v>
      </c>
      <c r="K92" s="479" t="s">
        <v>751</v>
      </c>
      <c r="L92" s="517"/>
    </row>
    <row r="93" spans="1:12">
      <c r="A93" s="478" t="s">
        <v>360</v>
      </c>
      <c r="B93" s="479" t="s">
        <v>752</v>
      </c>
      <c r="C93" s="480">
        <v>1</v>
      </c>
      <c r="D93" s="480">
        <v>0.99900000000000011</v>
      </c>
      <c r="E93" s="480">
        <v>1.0049999999999999</v>
      </c>
      <c r="F93" s="480">
        <v>1.0170000000000001</v>
      </c>
      <c r="G93" s="507">
        <v>1.0229999999999999</v>
      </c>
      <c r="H93" s="501">
        <v>1.0229999999999999</v>
      </c>
      <c r="I93" s="501">
        <v>1.026</v>
      </c>
      <c r="J93" s="478" t="s">
        <v>258</v>
      </c>
      <c r="K93" s="479" t="s">
        <v>510</v>
      </c>
      <c r="L93" s="517"/>
    </row>
    <row r="94" spans="1:12">
      <c r="A94" s="484" t="s">
        <v>361</v>
      </c>
      <c r="B94" s="485" t="s">
        <v>75</v>
      </c>
      <c r="C94" s="486">
        <v>1</v>
      </c>
      <c r="D94" s="486">
        <v>1.016</v>
      </c>
      <c r="E94" s="486">
        <v>1.022</v>
      </c>
      <c r="F94" s="486">
        <v>1.0270000000000001</v>
      </c>
      <c r="G94" s="509">
        <v>1.0109999999999999</v>
      </c>
      <c r="H94" s="503">
        <v>0.93200000000000005</v>
      </c>
      <c r="I94" s="503">
        <v>0.93599999999999994</v>
      </c>
      <c r="J94" s="484" t="s">
        <v>258</v>
      </c>
      <c r="K94" s="485" t="s">
        <v>75</v>
      </c>
      <c r="L94" s="517"/>
    </row>
    <row r="95" spans="1:12">
      <c r="A95" s="478" t="s">
        <v>362</v>
      </c>
      <c r="B95" s="479" t="s">
        <v>76</v>
      </c>
      <c r="C95" s="480">
        <v>1</v>
      </c>
      <c r="D95" s="480">
        <v>1.002166305615724</v>
      </c>
      <c r="E95" s="480">
        <v>1.0102482919513414</v>
      </c>
      <c r="F95" s="480">
        <v>1.0214130978170237</v>
      </c>
      <c r="G95" s="507">
        <v>1.0324112647891952</v>
      </c>
      <c r="H95" s="501">
        <v>1.0418263622729509</v>
      </c>
      <c r="I95" s="501">
        <v>1.0512414597567072</v>
      </c>
      <c r="J95" s="478" t="s">
        <v>255</v>
      </c>
      <c r="K95" s="479" t="s">
        <v>733</v>
      </c>
      <c r="L95" s="517"/>
    </row>
    <row r="96" spans="1:12">
      <c r="A96" s="478" t="s">
        <v>363</v>
      </c>
      <c r="B96" s="479" t="s">
        <v>753</v>
      </c>
      <c r="C96" s="480">
        <v>1</v>
      </c>
      <c r="D96" s="480">
        <v>1.0090000000000001</v>
      </c>
      <c r="E96" s="480">
        <v>1.018</v>
      </c>
      <c r="F96" s="480">
        <v>1.0329999999999999</v>
      </c>
      <c r="G96" s="507">
        <v>1.04</v>
      </c>
      <c r="H96" s="501">
        <v>1.0429999999999999</v>
      </c>
      <c r="I96" s="501">
        <v>1.0409999999999999</v>
      </c>
      <c r="J96" s="478" t="s">
        <v>258</v>
      </c>
      <c r="K96" s="479" t="s">
        <v>521</v>
      </c>
      <c r="L96" s="517"/>
    </row>
    <row r="97" spans="1:12">
      <c r="A97" s="478" t="s">
        <v>364</v>
      </c>
      <c r="B97" s="479" t="s">
        <v>754</v>
      </c>
      <c r="C97" s="480">
        <v>1</v>
      </c>
      <c r="D97" s="480">
        <v>1.0090000000000001</v>
      </c>
      <c r="E97" s="480">
        <v>1.018</v>
      </c>
      <c r="F97" s="480">
        <v>1.0329999999999999</v>
      </c>
      <c r="G97" s="507">
        <v>1.04</v>
      </c>
      <c r="H97" s="501">
        <v>1.0429999999999999</v>
      </c>
      <c r="I97" s="501">
        <v>1.0409999999999999</v>
      </c>
      <c r="J97" s="478" t="s">
        <v>258</v>
      </c>
      <c r="K97" s="479" t="s">
        <v>516</v>
      </c>
      <c r="L97" s="517"/>
    </row>
    <row r="98" spans="1:12">
      <c r="A98" s="478" t="s">
        <v>365</v>
      </c>
      <c r="B98" s="479" t="s">
        <v>407</v>
      </c>
      <c r="C98" s="480">
        <v>1</v>
      </c>
      <c r="D98" s="480">
        <v>1.0106470588235295</v>
      </c>
      <c r="E98" s="480">
        <v>1.0227647058823528</v>
      </c>
      <c r="F98" s="480">
        <v>1.0454117647058823</v>
      </c>
      <c r="G98" s="507">
        <v>1.0290588235294118</v>
      </c>
      <c r="H98" s="501">
        <v>0.95515686274509803</v>
      </c>
      <c r="I98" s="501">
        <v>0.95194117647058829</v>
      </c>
      <c r="J98" s="478" t="s">
        <v>258</v>
      </c>
      <c r="K98" s="479" t="s">
        <v>519</v>
      </c>
      <c r="L98" s="517"/>
    </row>
    <row r="99" spans="1:12">
      <c r="A99" s="478" t="s">
        <v>366</v>
      </c>
      <c r="B99" s="479" t="s">
        <v>755</v>
      </c>
      <c r="C99" s="480">
        <v>1</v>
      </c>
      <c r="D99" s="480">
        <v>1.0229999999999999</v>
      </c>
      <c r="E99" s="480">
        <v>1.0390000000000001</v>
      </c>
      <c r="F99" s="480">
        <v>1.0580000000000001</v>
      </c>
      <c r="G99" s="507">
        <v>1.071</v>
      </c>
      <c r="H99" s="501">
        <v>1.087</v>
      </c>
      <c r="I99" s="501">
        <v>1.0940000000000001</v>
      </c>
      <c r="J99" s="478" t="s">
        <v>258</v>
      </c>
      <c r="K99" s="479" t="s">
        <v>266</v>
      </c>
      <c r="L99" s="517"/>
    </row>
    <row r="100" spans="1:12">
      <c r="A100" s="481" t="s">
        <v>367</v>
      </c>
      <c r="B100" s="482" t="s">
        <v>632</v>
      </c>
      <c r="C100" s="483">
        <v>1</v>
      </c>
      <c r="D100" s="483">
        <v>0.99900000000000011</v>
      </c>
      <c r="E100" s="483">
        <v>1.0049999999999999</v>
      </c>
      <c r="F100" s="483">
        <v>1.0170000000000001</v>
      </c>
      <c r="G100" s="508">
        <v>1.0229999999999999</v>
      </c>
      <c r="H100" s="502">
        <v>1.0229999999999999</v>
      </c>
      <c r="I100" s="502">
        <v>1.026</v>
      </c>
      <c r="J100" s="481" t="s">
        <v>258</v>
      </c>
      <c r="K100" s="482" t="s">
        <v>510</v>
      </c>
      <c r="L100" s="517"/>
    </row>
    <row r="101" spans="1:12">
      <c r="A101" s="478" t="s">
        <v>368</v>
      </c>
      <c r="B101" s="479" t="s">
        <v>79</v>
      </c>
      <c r="C101" s="480">
        <v>1</v>
      </c>
      <c r="D101" s="480">
        <v>0.99516626385532059</v>
      </c>
      <c r="E101" s="480">
        <v>0.99108259021585088</v>
      </c>
      <c r="F101" s="480">
        <v>0.99174931244270359</v>
      </c>
      <c r="G101" s="507">
        <v>0.99483290274189473</v>
      </c>
      <c r="H101" s="501">
        <v>1.004250354196186</v>
      </c>
      <c r="I101" s="501">
        <v>1.0024168680723355</v>
      </c>
      <c r="J101" s="478" t="s">
        <v>255</v>
      </c>
      <c r="K101" s="479" t="s">
        <v>507</v>
      </c>
      <c r="L101" s="517"/>
    </row>
    <row r="102" spans="1:12">
      <c r="A102" s="478" t="s">
        <v>369</v>
      </c>
      <c r="B102" s="479" t="s">
        <v>756</v>
      </c>
      <c r="C102" s="480">
        <v>1</v>
      </c>
      <c r="D102" s="480">
        <v>1.0101666666666698</v>
      </c>
      <c r="E102" s="480">
        <v>1.01941666666667</v>
      </c>
      <c r="F102" s="480">
        <v>1.0290000000000001</v>
      </c>
      <c r="G102" s="507">
        <v>1.0355833333333297</v>
      </c>
      <c r="H102" s="501">
        <v>0.97299999999999998</v>
      </c>
      <c r="I102" s="501">
        <v>1.0402500000000001</v>
      </c>
      <c r="J102" s="478" t="s">
        <v>255</v>
      </c>
      <c r="K102" s="479" t="s">
        <v>508</v>
      </c>
      <c r="L102" s="517"/>
    </row>
    <row r="103" spans="1:12">
      <c r="A103" s="478" t="s">
        <v>370</v>
      </c>
      <c r="B103" s="479" t="s">
        <v>757</v>
      </c>
      <c r="C103" s="480">
        <v>1</v>
      </c>
      <c r="D103" s="480">
        <v>1.00474960419965</v>
      </c>
      <c r="E103" s="480">
        <v>1.0076660278310174</v>
      </c>
      <c r="F103" s="480">
        <v>1.0098325139571769</v>
      </c>
      <c r="G103" s="507">
        <v>1.0177485209565871</v>
      </c>
      <c r="H103" s="501">
        <v>1.0336638613448914</v>
      </c>
      <c r="I103" s="501">
        <v>1.0319140071660731</v>
      </c>
      <c r="J103" s="478" t="s">
        <v>255</v>
      </c>
      <c r="K103" s="479" t="s">
        <v>509</v>
      </c>
      <c r="L103" s="517"/>
    </row>
    <row r="104" spans="1:12">
      <c r="A104" s="484" t="s">
        <v>371</v>
      </c>
      <c r="B104" s="485" t="s">
        <v>758</v>
      </c>
      <c r="C104" s="486">
        <v>1</v>
      </c>
      <c r="D104" s="486">
        <v>1.0078227962238866</v>
      </c>
      <c r="E104" s="486">
        <v>1.0220968670893329</v>
      </c>
      <c r="F104" s="486">
        <v>1.0375926128241344</v>
      </c>
      <c r="G104" s="509">
        <v>1.0567374730731258</v>
      </c>
      <c r="H104" s="503">
        <v>1.07288039691418</v>
      </c>
      <c r="I104" s="503">
        <v>1.0792270308865897</v>
      </c>
      <c r="J104" s="484" t="s">
        <v>255</v>
      </c>
      <c r="K104" s="485" t="s">
        <v>520</v>
      </c>
      <c r="L104" s="517"/>
    </row>
    <row r="105" spans="1:12">
      <c r="A105" s="481" t="s">
        <v>372</v>
      </c>
      <c r="B105" s="482" t="s">
        <v>759</v>
      </c>
      <c r="C105" s="483">
        <v>1</v>
      </c>
      <c r="D105" s="483">
        <v>1.0229999999999999</v>
      </c>
      <c r="E105" s="483">
        <v>1.0369999999999999</v>
      </c>
      <c r="F105" s="483">
        <v>1.0549999999999999</v>
      </c>
      <c r="G105" s="508">
        <v>1.0759999999999998</v>
      </c>
      <c r="H105" s="502">
        <v>0.89599999999999991</v>
      </c>
      <c r="I105" s="502">
        <v>1.0309999999999999</v>
      </c>
      <c r="J105" s="481" t="s">
        <v>258</v>
      </c>
      <c r="K105" s="482" t="s">
        <v>268</v>
      </c>
      <c r="L105" s="517"/>
    </row>
    <row r="106" spans="1:12">
      <c r="A106" s="478" t="s">
        <v>373</v>
      </c>
      <c r="B106" s="479" t="s">
        <v>408</v>
      </c>
      <c r="C106" s="480">
        <v>1</v>
      </c>
      <c r="D106" s="480">
        <v>1.008</v>
      </c>
      <c r="E106" s="480">
        <v>1.0109999999999999</v>
      </c>
      <c r="F106" s="480">
        <v>1.02</v>
      </c>
      <c r="G106" s="507">
        <v>1.0349999999999999</v>
      </c>
      <c r="H106" s="501">
        <v>1.0569999999999999</v>
      </c>
      <c r="I106" s="501">
        <v>1.0609999999999999</v>
      </c>
      <c r="J106" s="478" t="s">
        <v>258</v>
      </c>
      <c r="K106" s="479" t="s">
        <v>513</v>
      </c>
      <c r="L106" s="517"/>
    </row>
    <row r="107" spans="1:12">
      <c r="A107" s="478" t="s">
        <v>374</v>
      </c>
      <c r="B107" s="479" t="s">
        <v>760</v>
      </c>
      <c r="C107" s="480">
        <v>1</v>
      </c>
      <c r="D107" s="480">
        <v>1.0030140845070421</v>
      </c>
      <c r="E107" s="480">
        <v>1.0060281690140847</v>
      </c>
      <c r="F107" s="480">
        <v>1.010718309859155</v>
      </c>
      <c r="G107" s="507">
        <v>1.0214225352112676</v>
      </c>
      <c r="H107" s="501">
        <v>1.041450704225352</v>
      </c>
      <c r="I107" s="501">
        <v>1.0451408450704225</v>
      </c>
      <c r="J107" s="478" t="s">
        <v>258</v>
      </c>
      <c r="K107" s="479" t="s">
        <v>512</v>
      </c>
      <c r="L107" s="517"/>
    </row>
    <row r="108" spans="1:12">
      <c r="A108" s="478" t="s">
        <v>375</v>
      </c>
      <c r="B108" s="479" t="s">
        <v>761</v>
      </c>
      <c r="C108" s="480">
        <v>1</v>
      </c>
      <c r="D108" s="480">
        <v>1.0055433070866142</v>
      </c>
      <c r="E108" s="480">
        <v>1.0130787401574803</v>
      </c>
      <c r="F108" s="480">
        <v>1.0180944881889764</v>
      </c>
      <c r="G108" s="507">
        <v>1.0291102362204725</v>
      </c>
      <c r="H108" s="501">
        <v>1.0475905511811023</v>
      </c>
      <c r="I108" s="501">
        <v>1.0591574803149606</v>
      </c>
      <c r="J108" s="478" t="s">
        <v>258</v>
      </c>
      <c r="K108" s="479" t="s">
        <v>762</v>
      </c>
      <c r="L108" s="517"/>
    </row>
    <row r="109" spans="1:12">
      <c r="A109" s="484" t="s">
        <v>376</v>
      </c>
      <c r="B109" s="485" t="s">
        <v>763</v>
      </c>
      <c r="C109" s="486">
        <v>1</v>
      </c>
      <c r="D109" s="486">
        <v>0.99900000000000011</v>
      </c>
      <c r="E109" s="486">
        <v>1.0049999999999999</v>
      </c>
      <c r="F109" s="486">
        <v>1.0170000000000001</v>
      </c>
      <c r="G109" s="509">
        <v>1.0229999999999999</v>
      </c>
      <c r="H109" s="503">
        <v>1.0229999999999999</v>
      </c>
      <c r="I109" s="503">
        <v>1.026</v>
      </c>
      <c r="J109" s="484" t="s">
        <v>258</v>
      </c>
      <c r="K109" s="485" t="s">
        <v>510</v>
      </c>
      <c r="L109" s="517"/>
    </row>
    <row r="110" spans="1:12">
      <c r="A110" s="478" t="s">
        <v>377</v>
      </c>
      <c r="B110" s="479" t="s">
        <v>85</v>
      </c>
      <c r="C110" s="480">
        <v>1</v>
      </c>
      <c r="D110" s="480">
        <v>1.0229999999999999</v>
      </c>
      <c r="E110" s="480">
        <v>1.032</v>
      </c>
      <c r="F110" s="480">
        <v>1.036</v>
      </c>
      <c r="G110" s="507">
        <v>1.0629999999999999</v>
      </c>
      <c r="H110" s="501">
        <v>1.1100000000000001</v>
      </c>
      <c r="I110" s="501">
        <v>1.105</v>
      </c>
      <c r="J110" s="478" t="s">
        <v>258</v>
      </c>
      <c r="K110" s="479" t="s">
        <v>511</v>
      </c>
      <c r="L110" s="517"/>
    </row>
    <row r="111" spans="1:12">
      <c r="A111" s="487" t="s">
        <v>378</v>
      </c>
      <c r="B111" s="488" t="s">
        <v>86</v>
      </c>
      <c r="C111" s="489">
        <v>1</v>
      </c>
      <c r="D111" s="489">
        <v>1.002166305615724</v>
      </c>
      <c r="E111" s="489">
        <v>1.0102482919513414</v>
      </c>
      <c r="F111" s="489">
        <v>1.0214130978170237</v>
      </c>
      <c r="G111" s="510">
        <v>1.0324112647891952</v>
      </c>
      <c r="H111" s="504">
        <v>1.0418263622729509</v>
      </c>
      <c r="I111" s="504">
        <v>1.0512414597567072</v>
      </c>
      <c r="J111" s="487" t="s">
        <v>255</v>
      </c>
      <c r="K111" s="488" t="s">
        <v>733</v>
      </c>
      <c r="L111" s="517"/>
    </row>
    <row r="112" spans="1:12">
      <c r="A112" s="517"/>
      <c r="B112" s="517"/>
      <c r="C112" s="517">
        <f>COUNTA($A$4:C$4)+COUNTBLANK($A$4:C$4)</f>
        <v>3</v>
      </c>
      <c r="D112" s="517">
        <f>COUNTA($A$4:D$4)+COUNTBLANK($A$4:D$4)</f>
        <v>4</v>
      </c>
      <c r="E112" s="517">
        <f>COUNTA($A$4:E$4)+COUNTBLANK($A$4:E$4)</f>
        <v>5</v>
      </c>
      <c r="F112" s="517">
        <f>COUNTA($A$4:F$4)+COUNTBLANK($A$4:F$4)</f>
        <v>6</v>
      </c>
      <c r="G112" s="517">
        <f>COUNTA($A$4:G$4)+COUNTBLANK($A$4:G$4)</f>
        <v>7</v>
      </c>
      <c r="H112" s="517">
        <f>COUNTA($A$4:H$4)+COUNTBLANK($A$4:H$4)</f>
        <v>8</v>
      </c>
      <c r="I112" s="517">
        <f>COUNTA($A$4:I$4)+COUNTBLANK($A$4:I$4)</f>
        <v>9</v>
      </c>
      <c r="J112" s="517">
        <f>COUNTA($A$4:J$4)+COUNTBLANK($A$4:J$4)</f>
        <v>10</v>
      </c>
      <c r="K112" s="517">
        <f>COUNTA($A$4:K$4)+COUNTBLANK($A$4:K$4)</f>
        <v>11</v>
      </c>
      <c r="L112" s="517"/>
    </row>
    <row r="113" spans="4:12">
      <c r="K113" s="518"/>
      <c r="L113" s="517"/>
    </row>
    <row r="114" spans="4:12">
      <c r="D114" s="490"/>
      <c r="E114" s="490"/>
      <c r="F114" s="490"/>
      <c r="G114" s="490"/>
      <c r="H114" s="490"/>
      <c r="I114" s="490"/>
      <c r="J114" s="519" t="s">
        <v>764</v>
      </c>
      <c r="K114" s="520" t="s">
        <v>765</v>
      </c>
      <c r="L114" s="518"/>
    </row>
    <row r="115" spans="4:12">
      <c r="J115" s="521" t="s">
        <v>766</v>
      </c>
      <c r="K115" s="520" t="s">
        <v>767</v>
      </c>
      <c r="L115" s="520"/>
    </row>
    <row r="116" spans="4:12">
      <c r="J116" s="519" t="s">
        <v>233</v>
      </c>
      <c r="K116" s="520" t="s">
        <v>768</v>
      </c>
      <c r="L116" s="520"/>
    </row>
    <row r="117" spans="4:12" ht="27">
      <c r="J117" s="519" t="s">
        <v>769</v>
      </c>
      <c r="K117" s="520" t="s">
        <v>269</v>
      </c>
      <c r="L117" s="520"/>
    </row>
    <row r="118" spans="4:12">
      <c r="J118" s="519" t="s">
        <v>770</v>
      </c>
      <c r="K118" s="520" t="s">
        <v>270</v>
      </c>
      <c r="L118" s="520"/>
    </row>
    <row r="119" spans="4:12">
      <c r="J119" s="519" t="s">
        <v>771</v>
      </c>
      <c r="K119" s="520" t="s">
        <v>271</v>
      </c>
      <c r="L119" s="520"/>
    </row>
    <row r="120" spans="4:12">
      <c r="J120" s="519" t="s">
        <v>772</v>
      </c>
      <c r="K120" s="520" t="s">
        <v>773</v>
      </c>
      <c r="L120" s="520"/>
    </row>
    <row r="121" spans="4:12">
      <c r="L121" s="520"/>
    </row>
  </sheetData>
  <mergeCells count="1">
    <mergeCell ref="A4:B4"/>
  </mergeCells>
  <phoneticPr fontId="3"/>
  <pageMargins left="0.70866141732283472" right="0.62992125984251968" top="0.74803149606299213" bottom="0.74803149606299213" header="0.31496062992125984" footer="0.31496062992125984"/>
  <pageSetup paperSize="9" scale="37" orientation="portrait" cellComments="asDisplayed" r:id="rId1"/>
  <headerFooter scaleWithDoc="0">
    <oddHeader>&amp;L&amp;A</oddHeader>
    <oddFooter>&amp;R&amp;F&amp;A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22"/>
  <sheetViews>
    <sheetView view="pageBreakPreview" zoomScaleNormal="85" zoomScaleSheetLayoutView="100" workbookViewId="0">
      <pane xSplit="2" ySplit="4" topLeftCell="C5" activePane="bottomRight" state="frozen"/>
      <selection activeCell="R48" sqref="R48"/>
      <selection pane="topRight" activeCell="R48" sqref="R48"/>
      <selection pane="bottomLeft" activeCell="R48" sqref="R48"/>
      <selection pane="bottomRight"/>
    </sheetView>
  </sheetViews>
  <sheetFormatPr defaultColWidth="9.140625" defaultRowHeight="13.5"/>
  <cols>
    <col min="1" max="1" width="9.140625" style="80"/>
    <col min="2" max="2" width="35.7109375" style="5" customWidth="1"/>
    <col min="3" max="125" width="12.7109375" style="3" customWidth="1"/>
    <col min="126" max="16384" width="9.140625" style="3"/>
  </cols>
  <sheetData>
    <row r="1" spans="1:124" ht="17.25">
      <c r="C1" s="46" t="str">
        <f>与件データ!$A$1</f>
        <v>平成２７年（２０１５年）岐阜県産業連関表による経済波及効果分析システム（Ripple2022）</v>
      </c>
    </row>
    <row r="2" spans="1:124" ht="17.25">
      <c r="C2" s="46" t="s">
        <v>666</v>
      </c>
      <c r="DH2" s="81"/>
    </row>
    <row r="3" spans="1:124" s="80" customFormat="1">
      <c r="A3" s="286"/>
      <c r="B3" s="287"/>
      <c r="C3" s="288" t="s">
        <v>272</v>
      </c>
      <c r="D3" s="289" t="s">
        <v>273</v>
      </c>
      <c r="E3" s="289" t="s">
        <v>274</v>
      </c>
      <c r="F3" s="289" t="s">
        <v>275</v>
      </c>
      <c r="G3" s="289" t="s">
        <v>276</v>
      </c>
      <c r="H3" s="289" t="s">
        <v>277</v>
      </c>
      <c r="I3" s="289" t="s">
        <v>278</v>
      </c>
      <c r="J3" s="289" t="s">
        <v>279</v>
      </c>
      <c r="K3" s="289" t="s">
        <v>280</v>
      </c>
      <c r="L3" s="289" t="s">
        <v>281</v>
      </c>
      <c r="M3" s="289" t="s">
        <v>282</v>
      </c>
      <c r="N3" s="289" t="s">
        <v>283</v>
      </c>
      <c r="O3" s="289" t="s">
        <v>284</v>
      </c>
      <c r="P3" s="289" t="s">
        <v>285</v>
      </c>
      <c r="Q3" s="289" t="s">
        <v>286</v>
      </c>
      <c r="R3" s="289" t="s">
        <v>287</v>
      </c>
      <c r="S3" s="289" t="s">
        <v>288</v>
      </c>
      <c r="T3" s="289" t="s">
        <v>289</v>
      </c>
      <c r="U3" s="289" t="s">
        <v>290</v>
      </c>
      <c r="V3" s="289" t="s">
        <v>291</v>
      </c>
      <c r="W3" s="289" t="s">
        <v>292</v>
      </c>
      <c r="X3" s="289" t="s">
        <v>293</v>
      </c>
      <c r="Y3" s="289" t="s">
        <v>294</v>
      </c>
      <c r="Z3" s="289" t="s">
        <v>295</v>
      </c>
      <c r="AA3" s="289" t="s">
        <v>296</v>
      </c>
      <c r="AB3" s="289" t="s">
        <v>297</v>
      </c>
      <c r="AC3" s="289" t="s">
        <v>298</v>
      </c>
      <c r="AD3" s="289" t="s">
        <v>299</v>
      </c>
      <c r="AE3" s="289" t="s">
        <v>300</v>
      </c>
      <c r="AF3" s="289" t="s">
        <v>301</v>
      </c>
      <c r="AG3" s="289" t="s">
        <v>302</v>
      </c>
      <c r="AH3" s="289" t="s">
        <v>303</v>
      </c>
      <c r="AI3" s="289" t="s">
        <v>304</v>
      </c>
      <c r="AJ3" s="289" t="s">
        <v>305</v>
      </c>
      <c r="AK3" s="289" t="s">
        <v>306</v>
      </c>
      <c r="AL3" s="289" t="s">
        <v>307</v>
      </c>
      <c r="AM3" s="289" t="s">
        <v>308</v>
      </c>
      <c r="AN3" s="289" t="s">
        <v>309</v>
      </c>
      <c r="AO3" s="289" t="s">
        <v>310</v>
      </c>
      <c r="AP3" s="289" t="s">
        <v>311</v>
      </c>
      <c r="AQ3" s="289" t="s">
        <v>312</v>
      </c>
      <c r="AR3" s="289" t="s">
        <v>313</v>
      </c>
      <c r="AS3" s="289" t="s">
        <v>314</v>
      </c>
      <c r="AT3" s="289" t="s">
        <v>315</v>
      </c>
      <c r="AU3" s="289" t="s">
        <v>316</v>
      </c>
      <c r="AV3" s="289" t="s">
        <v>317</v>
      </c>
      <c r="AW3" s="289" t="s">
        <v>318</v>
      </c>
      <c r="AX3" s="289" t="s">
        <v>319</v>
      </c>
      <c r="AY3" s="289" t="s">
        <v>320</v>
      </c>
      <c r="AZ3" s="289" t="s">
        <v>321</v>
      </c>
      <c r="BA3" s="289" t="s">
        <v>322</v>
      </c>
      <c r="BB3" s="289" t="s">
        <v>323</v>
      </c>
      <c r="BC3" s="289" t="s">
        <v>324</v>
      </c>
      <c r="BD3" s="289" t="s">
        <v>325</v>
      </c>
      <c r="BE3" s="289" t="s">
        <v>326</v>
      </c>
      <c r="BF3" s="289" t="s">
        <v>327</v>
      </c>
      <c r="BG3" s="289" t="s">
        <v>328</v>
      </c>
      <c r="BH3" s="289" t="s">
        <v>329</v>
      </c>
      <c r="BI3" s="289" t="s">
        <v>330</v>
      </c>
      <c r="BJ3" s="289" t="s">
        <v>331</v>
      </c>
      <c r="BK3" s="289" t="s">
        <v>332</v>
      </c>
      <c r="BL3" s="289" t="s">
        <v>333</v>
      </c>
      <c r="BM3" s="289" t="s">
        <v>334</v>
      </c>
      <c r="BN3" s="289" t="s">
        <v>335</v>
      </c>
      <c r="BO3" s="289" t="s">
        <v>336</v>
      </c>
      <c r="BP3" s="289" t="s">
        <v>337</v>
      </c>
      <c r="BQ3" s="289" t="s">
        <v>338</v>
      </c>
      <c r="BR3" s="289" t="s">
        <v>339</v>
      </c>
      <c r="BS3" s="289" t="s">
        <v>340</v>
      </c>
      <c r="BT3" s="289" t="s">
        <v>341</v>
      </c>
      <c r="BU3" s="289" t="s">
        <v>342</v>
      </c>
      <c r="BV3" s="289" t="s">
        <v>343</v>
      </c>
      <c r="BW3" s="289" t="s">
        <v>344</v>
      </c>
      <c r="BX3" s="289" t="s">
        <v>345</v>
      </c>
      <c r="BY3" s="289" t="s">
        <v>346</v>
      </c>
      <c r="BZ3" s="289" t="s">
        <v>347</v>
      </c>
      <c r="CA3" s="289" t="s">
        <v>348</v>
      </c>
      <c r="CB3" s="289" t="s">
        <v>349</v>
      </c>
      <c r="CC3" s="289" t="s">
        <v>350</v>
      </c>
      <c r="CD3" s="289" t="s">
        <v>351</v>
      </c>
      <c r="CE3" s="289" t="s">
        <v>352</v>
      </c>
      <c r="CF3" s="289" t="s">
        <v>353</v>
      </c>
      <c r="CG3" s="289" t="s">
        <v>354</v>
      </c>
      <c r="CH3" s="289" t="s">
        <v>355</v>
      </c>
      <c r="CI3" s="289" t="s">
        <v>356</v>
      </c>
      <c r="CJ3" s="289" t="s">
        <v>357</v>
      </c>
      <c r="CK3" s="289" t="s">
        <v>358</v>
      </c>
      <c r="CL3" s="289" t="s">
        <v>359</v>
      </c>
      <c r="CM3" s="289" t="s">
        <v>360</v>
      </c>
      <c r="CN3" s="289" t="s">
        <v>361</v>
      </c>
      <c r="CO3" s="289" t="s">
        <v>362</v>
      </c>
      <c r="CP3" s="289" t="s">
        <v>363</v>
      </c>
      <c r="CQ3" s="289" t="s">
        <v>364</v>
      </c>
      <c r="CR3" s="289" t="s">
        <v>365</v>
      </c>
      <c r="CS3" s="289" t="s">
        <v>366</v>
      </c>
      <c r="CT3" s="289" t="s">
        <v>367</v>
      </c>
      <c r="CU3" s="289" t="s">
        <v>368</v>
      </c>
      <c r="CV3" s="289" t="s">
        <v>369</v>
      </c>
      <c r="CW3" s="289" t="s">
        <v>370</v>
      </c>
      <c r="CX3" s="289" t="s">
        <v>371</v>
      </c>
      <c r="CY3" s="289" t="s">
        <v>372</v>
      </c>
      <c r="CZ3" s="289" t="s">
        <v>373</v>
      </c>
      <c r="DA3" s="289" t="s">
        <v>374</v>
      </c>
      <c r="DB3" s="289" t="s">
        <v>375</v>
      </c>
      <c r="DC3" s="289" t="s">
        <v>376</v>
      </c>
      <c r="DD3" s="289" t="s">
        <v>377</v>
      </c>
      <c r="DE3" s="290" t="s">
        <v>378</v>
      </c>
      <c r="DF3" s="291"/>
      <c r="DG3" s="288" t="s">
        <v>380</v>
      </c>
      <c r="DH3" s="289" t="s">
        <v>381</v>
      </c>
      <c r="DI3" s="289" t="s">
        <v>382</v>
      </c>
      <c r="DJ3" s="289" t="s">
        <v>383</v>
      </c>
      <c r="DK3" s="289" t="s">
        <v>384</v>
      </c>
      <c r="DL3" s="289" t="s">
        <v>385</v>
      </c>
      <c r="DM3" s="289" t="s">
        <v>386</v>
      </c>
      <c r="DN3" s="291" t="s">
        <v>489</v>
      </c>
      <c r="DO3" s="291" t="s">
        <v>490</v>
      </c>
      <c r="DP3" s="288" t="s">
        <v>387</v>
      </c>
      <c r="DQ3" s="291" t="s">
        <v>388</v>
      </c>
      <c r="DR3" s="291">
        <v>811</v>
      </c>
      <c r="DS3" s="290">
        <v>812</v>
      </c>
      <c r="DT3" s="291" t="s">
        <v>389</v>
      </c>
    </row>
    <row r="4" spans="1:124" s="91" customFormat="1" ht="67.5">
      <c r="A4" s="292"/>
      <c r="B4" s="293"/>
      <c r="C4" s="294" t="s">
        <v>527</v>
      </c>
      <c r="D4" s="295" t="s">
        <v>528</v>
      </c>
      <c r="E4" s="295" t="s">
        <v>529</v>
      </c>
      <c r="F4" s="295" t="s">
        <v>530</v>
      </c>
      <c r="G4" s="295" t="s">
        <v>531</v>
      </c>
      <c r="H4" s="295" t="s">
        <v>532</v>
      </c>
      <c r="I4" s="295" t="s">
        <v>533</v>
      </c>
      <c r="J4" s="295" t="s">
        <v>534</v>
      </c>
      <c r="K4" s="295" t="s">
        <v>535</v>
      </c>
      <c r="L4" s="295" t="s">
        <v>536</v>
      </c>
      <c r="M4" s="295" t="s">
        <v>8</v>
      </c>
      <c r="N4" s="295" t="s">
        <v>537</v>
      </c>
      <c r="O4" s="295" t="s">
        <v>538</v>
      </c>
      <c r="P4" s="295" t="s">
        <v>539</v>
      </c>
      <c r="Q4" s="295" t="s">
        <v>540</v>
      </c>
      <c r="R4" s="295" t="s">
        <v>541</v>
      </c>
      <c r="S4" s="295" t="s">
        <v>542</v>
      </c>
      <c r="T4" s="295" t="s">
        <v>543</v>
      </c>
      <c r="U4" s="295" t="s">
        <v>544</v>
      </c>
      <c r="V4" s="295" t="s">
        <v>545</v>
      </c>
      <c r="W4" s="295" t="s">
        <v>546</v>
      </c>
      <c r="X4" s="295" t="s">
        <v>547</v>
      </c>
      <c r="Y4" s="295" t="s">
        <v>548</v>
      </c>
      <c r="Z4" s="295" t="s">
        <v>549</v>
      </c>
      <c r="AA4" s="295" t="s">
        <v>550</v>
      </c>
      <c r="AB4" s="295" t="s">
        <v>551</v>
      </c>
      <c r="AC4" s="295" t="s">
        <v>552</v>
      </c>
      <c r="AD4" s="295" t="s">
        <v>553</v>
      </c>
      <c r="AE4" s="295" t="s">
        <v>554</v>
      </c>
      <c r="AF4" s="295" t="s">
        <v>555</v>
      </c>
      <c r="AG4" s="295" t="s">
        <v>556</v>
      </c>
      <c r="AH4" s="295" t="s">
        <v>557</v>
      </c>
      <c r="AI4" s="295" t="s">
        <v>558</v>
      </c>
      <c r="AJ4" s="295" t="s">
        <v>559</v>
      </c>
      <c r="AK4" s="295" t="s">
        <v>560</v>
      </c>
      <c r="AL4" s="295" t="s">
        <v>561</v>
      </c>
      <c r="AM4" s="295" t="s">
        <v>562</v>
      </c>
      <c r="AN4" s="295" t="s">
        <v>563</v>
      </c>
      <c r="AO4" s="295" t="s">
        <v>564</v>
      </c>
      <c r="AP4" s="295" t="s">
        <v>565</v>
      </c>
      <c r="AQ4" s="295" t="s">
        <v>566</v>
      </c>
      <c r="AR4" s="295" t="s">
        <v>567</v>
      </c>
      <c r="AS4" s="295" t="s">
        <v>568</v>
      </c>
      <c r="AT4" s="295" t="s">
        <v>569</v>
      </c>
      <c r="AU4" s="295" t="s">
        <v>570</v>
      </c>
      <c r="AV4" s="295" t="s">
        <v>571</v>
      </c>
      <c r="AW4" s="295" t="s">
        <v>572</v>
      </c>
      <c r="AX4" s="295" t="s">
        <v>573</v>
      </c>
      <c r="AY4" s="295" t="s">
        <v>574</v>
      </c>
      <c r="AZ4" s="295" t="s">
        <v>575</v>
      </c>
      <c r="BA4" s="295" t="s">
        <v>576</v>
      </c>
      <c r="BB4" s="295" t="s">
        <v>577</v>
      </c>
      <c r="BC4" s="295" t="s">
        <v>578</v>
      </c>
      <c r="BD4" s="295" t="s">
        <v>579</v>
      </c>
      <c r="BE4" s="295" t="s">
        <v>580</v>
      </c>
      <c r="BF4" s="295" t="s">
        <v>581</v>
      </c>
      <c r="BG4" s="295" t="s">
        <v>582</v>
      </c>
      <c r="BH4" s="295" t="s">
        <v>583</v>
      </c>
      <c r="BI4" s="295" t="s">
        <v>584</v>
      </c>
      <c r="BJ4" s="295" t="s">
        <v>585</v>
      </c>
      <c r="BK4" s="295" t="s">
        <v>586</v>
      </c>
      <c r="BL4" s="295" t="s">
        <v>587</v>
      </c>
      <c r="BM4" s="295" t="s">
        <v>588</v>
      </c>
      <c r="BN4" s="295" t="s">
        <v>589</v>
      </c>
      <c r="BO4" s="295" t="s">
        <v>590</v>
      </c>
      <c r="BP4" s="295" t="s">
        <v>591</v>
      </c>
      <c r="BQ4" s="295" t="s">
        <v>592</v>
      </c>
      <c r="BR4" s="295" t="s">
        <v>593</v>
      </c>
      <c r="BS4" s="295" t="s">
        <v>594</v>
      </c>
      <c r="BT4" s="295" t="s">
        <v>595</v>
      </c>
      <c r="BU4" s="295" t="s">
        <v>596</v>
      </c>
      <c r="BV4" s="295" t="s">
        <v>597</v>
      </c>
      <c r="BW4" s="295" t="s">
        <v>598</v>
      </c>
      <c r="BX4" s="295" t="s">
        <v>599</v>
      </c>
      <c r="BY4" s="295" t="s">
        <v>600</v>
      </c>
      <c r="BZ4" s="295" t="s">
        <v>601</v>
      </c>
      <c r="CA4" s="295" t="s">
        <v>602</v>
      </c>
      <c r="CB4" s="295" t="s">
        <v>603</v>
      </c>
      <c r="CC4" s="295" t="s">
        <v>604</v>
      </c>
      <c r="CD4" s="295" t="s">
        <v>605</v>
      </c>
      <c r="CE4" s="295" t="s">
        <v>606</v>
      </c>
      <c r="CF4" s="295" t="s">
        <v>607</v>
      </c>
      <c r="CG4" s="295" t="s">
        <v>608</v>
      </c>
      <c r="CH4" s="295" t="s">
        <v>609</v>
      </c>
      <c r="CI4" s="295" t="s">
        <v>610</v>
      </c>
      <c r="CJ4" s="295" t="s">
        <v>611</v>
      </c>
      <c r="CK4" s="295" t="s">
        <v>612</v>
      </c>
      <c r="CL4" s="295" t="s">
        <v>613</v>
      </c>
      <c r="CM4" s="295" t="s">
        <v>614</v>
      </c>
      <c r="CN4" s="295" t="s">
        <v>615</v>
      </c>
      <c r="CO4" s="295" t="s">
        <v>616</v>
      </c>
      <c r="CP4" s="295" t="s">
        <v>617</v>
      </c>
      <c r="CQ4" s="295" t="s">
        <v>618</v>
      </c>
      <c r="CR4" s="295" t="s">
        <v>619</v>
      </c>
      <c r="CS4" s="295" t="s">
        <v>620</v>
      </c>
      <c r="CT4" s="295" t="s">
        <v>632</v>
      </c>
      <c r="CU4" s="295" t="s">
        <v>621</v>
      </c>
      <c r="CV4" s="295" t="s">
        <v>622</v>
      </c>
      <c r="CW4" s="295" t="s">
        <v>623</v>
      </c>
      <c r="CX4" s="295" t="s">
        <v>624</v>
      </c>
      <c r="CY4" s="295" t="s">
        <v>625</v>
      </c>
      <c r="CZ4" s="295" t="s">
        <v>626</v>
      </c>
      <c r="DA4" s="295" t="s">
        <v>627</v>
      </c>
      <c r="DB4" s="295" t="s">
        <v>628</v>
      </c>
      <c r="DC4" s="295" t="s">
        <v>629</v>
      </c>
      <c r="DD4" s="295" t="s">
        <v>630</v>
      </c>
      <c r="DE4" s="293" t="s">
        <v>631</v>
      </c>
      <c r="DF4" s="296" t="s">
        <v>495</v>
      </c>
      <c r="DG4" s="294" t="s">
        <v>142</v>
      </c>
      <c r="DH4" s="295" t="s">
        <v>143</v>
      </c>
      <c r="DI4" s="295" t="s">
        <v>144</v>
      </c>
      <c r="DJ4" s="295" t="s">
        <v>145</v>
      </c>
      <c r="DK4" s="295" t="s">
        <v>491</v>
      </c>
      <c r="DL4" s="295" t="s">
        <v>492</v>
      </c>
      <c r="DM4" s="295" t="s">
        <v>146</v>
      </c>
      <c r="DN4" s="296" t="s">
        <v>493</v>
      </c>
      <c r="DO4" s="296" t="s">
        <v>494</v>
      </c>
      <c r="DP4" s="294" t="s">
        <v>147</v>
      </c>
      <c r="DQ4" s="296" t="s">
        <v>148</v>
      </c>
      <c r="DR4" s="296" t="s">
        <v>149</v>
      </c>
      <c r="DS4" s="293" t="s">
        <v>150</v>
      </c>
      <c r="DT4" s="296" t="s">
        <v>156</v>
      </c>
    </row>
    <row r="5" spans="1:124" s="92" customFormat="1">
      <c r="A5" s="288" t="s">
        <v>272</v>
      </c>
      <c r="B5" s="297" t="s">
        <v>527</v>
      </c>
      <c r="C5" s="321">
        <v>2.5622745355253589E-2</v>
      </c>
      <c r="D5" s="322">
        <v>4.4590445227129051E-2</v>
      </c>
      <c r="E5" s="322">
        <v>6.589214496271892E-3</v>
      </c>
      <c r="F5" s="322">
        <v>1.1350152195222618E-3</v>
      </c>
      <c r="G5" s="322">
        <v>0</v>
      </c>
      <c r="H5" s="322">
        <v>0</v>
      </c>
      <c r="I5" s="322">
        <v>0</v>
      </c>
      <c r="J5" s="322">
        <v>7.2032124234004485E-2</v>
      </c>
      <c r="K5" s="322">
        <v>1.8540639668893112E-2</v>
      </c>
      <c r="L5" s="322">
        <v>0.1633862029428626</v>
      </c>
      <c r="M5" s="322">
        <v>0</v>
      </c>
      <c r="N5" s="322">
        <v>2.5924779445906206E-2</v>
      </c>
      <c r="O5" s="322">
        <v>2.5990683858772698E-3</v>
      </c>
      <c r="P5" s="322">
        <v>7.5217378223064652E-5</v>
      </c>
      <c r="Q5" s="322">
        <v>0</v>
      </c>
      <c r="R5" s="322">
        <v>1.3147144721890934E-4</v>
      </c>
      <c r="S5" s="322">
        <v>2.7873010563871005E-5</v>
      </c>
      <c r="T5" s="322">
        <v>0</v>
      </c>
      <c r="U5" s="322">
        <v>0</v>
      </c>
      <c r="V5" s="322">
        <v>0</v>
      </c>
      <c r="W5" s="322">
        <v>0</v>
      </c>
      <c r="X5" s="322">
        <v>3.0349013657056146E-4</v>
      </c>
      <c r="Y5" s="322">
        <v>0</v>
      </c>
      <c r="Z5" s="322">
        <v>0</v>
      </c>
      <c r="AA5" s="322">
        <v>4.0408689248895438E-3</v>
      </c>
      <c r="AB5" s="322">
        <v>8.0716875299268072E-4</v>
      </c>
      <c r="AC5" s="322">
        <v>0</v>
      </c>
      <c r="AD5" s="322">
        <v>0</v>
      </c>
      <c r="AE5" s="322">
        <v>0</v>
      </c>
      <c r="AF5" s="322">
        <v>1.4156456420964162E-2</v>
      </c>
      <c r="AG5" s="322">
        <v>0</v>
      </c>
      <c r="AH5" s="322">
        <v>0</v>
      </c>
      <c r="AI5" s="322">
        <v>0</v>
      </c>
      <c r="AJ5" s="322">
        <v>0</v>
      </c>
      <c r="AK5" s="322">
        <v>6.4281855420533264E-4</v>
      </c>
      <c r="AL5" s="322">
        <v>0</v>
      </c>
      <c r="AM5" s="322">
        <v>0</v>
      </c>
      <c r="AN5" s="322">
        <v>0</v>
      </c>
      <c r="AO5" s="322">
        <v>0</v>
      </c>
      <c r="AP5" s="322">
        <v>0</v>
      </c>
      <c r="AQ5" s="322">
        <v>0</v>
      </c>
      <c r="AR5" s="322">
        <v>0</v>
      </c>
      <c r="AS5" s="322">
        <v>0</v>
      </c>
      <c r="AT5" s="322">
        <v>0</v>
      </c>
      <c r="AU5" s="322">
        <v>0</v>
      </c>
      <c r="AV5" s="322">
        <v>0</v>
      </c>
      <c r="AW5" s="322">
        <v>0</v>
      </c>
      <c r="AX5" s="322">
        <v>0</v>
      </c>
      <c r="AY5" s="322">
        <v>0</v>
      </c>
      <c r="AZ5" s="322">
        <v>0</v>
      </c>
      <c r="BA5" s="322">
        <v>0</v>
      </c>
      <c r="BB5" s="322">
        <v>0</v>
      </c>
      <c r="BC5" s="322">
        <v>0</v>
      </c>
      <c r="BD5" s="322">
        <v>0</v>
      </c>
      <c r="BE5" s="322">
        <v>0</v>
      </c>
      <c r="BF5" s="322">
        <v>0</v>
      </c>
      <c r="BG5" s="322">
        <v>0</v>
      </c>
      <c r="BH5" s="322">
        <v>0</v>
      </c>
      <c r="BI5" s="322">
        <v>0</v>
      </c>
      <c r="BJ5" s="322">
        <v>4.4183688251484858E-3</v>
      </c>
      <c r="BK5" s="322">
        <v>0</v>
      </c>
      <c r="BL5" s="322">
        <v>6.142474831145661E-4</v>
      </c>
      <c r="BM5" s="322">
        <v>8.9576839012504919E-6</v>
      </c>
      <c r="BN5" s="322">
        <v>2.0457708678756101E-3</v>
      </c>
      <c r="BO5" s="322">
        <v>1.5295276611188883E-3</v>
      </c>
      <c r="BP5" s="322">
        <v>0</v>
      </c>
      <c r="BQ5" s="322">
        <v>0</v>
      </c>
      <c r="BR5" s="322">
        <v>0</v>
      </c>
      <c r="BS5" s="322">
        <v>0</v>
      </c>
      <c r="BT5" s="322">
        <v>1.2463078131036802E-4</v>
      </c>
      <c r="BU5" s="322">
        <v>0</v>
      </c>
      <c r="BV5" s="322">
        <v>0</v>
      </c>
      <c r="BW5" s="322">
        <v>0</v>
      </c>
      <c r="BX5" s="322">
        <v>4.8013559029069807E-6</v>
      </c>
      <c r="BY5" s="322">
        <v>0</v>
      </c>
      <c r="BZ5" s="322">
        <v>0</v>
      </c>
      <c r="CA5" s="322">
        <v>0</v>
      </c>
      <c r="CB5" s="322">
        <v>0</v>
      </c>
      <c r="CC5" s="322">
        <v>0</v>
      </c>
      <c r="CD5" s="322">
        <v>0</v>
      </c>
      <c r="CE5" s="322">
        <v>0</v>
      </c>
      <c r="CF5" s="322">
        <v>0</v>
      </c>
      <c r="CG5" s="322">
        <v>0</v>
      </c>
      <c r="CH5" s="322">
        <v>0</v>
      </c>
      <c r="CI5" s="322">
        <v>0</v>
      </c>
      <c r="CJ5" s="322">
        <v>0</v>
      </c>
      <c r="CK5" s="322">
        <v>0</v>
      </c>
      <c r="CL5" s="322">
        <v>0</v>
      </c>
      <c r="CM5" s="322">
        <v>2.205286439142364E-5</v>
      </c>
      <c r="CN5" s="322">
        <v>2.8386300524529465E-3</v>
      </c>
      <c r="CO5" s="322">
        <v>0</v>
      </c>
      <c r="CP5" s="322">
        <v>1.0723906713481011E-3</v>
      </c>
      <c r="CQ5" s="322">
        <v>0</v>
      </c>
      <c r="CR5" s="322">
        <v>3.4191430901105227E-3</v>
      </c>
      <c r="CS5" s="322">
        <v>4.6282781102515444E-3</v>
      </c>
      <c r="CT5" s="322">
        <v>1.9502162967165448E-3</v>
      </c>
      <c r="CU5" s="322">
        <v>7.9520754917033343E-5</v>
      </c>
      <c r="CV5" s="322">
        <v>0</v>
      </c>
      <c r="CW5" s="322">
        <v>0</v>
      </c>
      <c r="CX5" s="322">
        <v>0</v>
      </c>
      <c r="CY5" s="322">
        <v>1.044649863940725E-2</v>
      </c>
      <c r="CZ5" s="322">
        <v>2.3523704791443053E-2</v>
      </c>
      <c r="DA5" s="322">
        <v>6.6754188825348795E-5</v>
      </c>
      <c r="DB5" s="322">
        <v>1.5922095461491986E-3</v>
      </c>
      <c r="DC5" s="322">
        <v>6.1737828173232681E-3</v>
      </c>
      <c r="DD5" s="322">
        <v>0</v>
      </c>
      <c r="DE5" s="323">
        <v>0</v>
      </c>
      <c r="DF5" s="324">
        <v>3.9940913471631471E-3</v>
      </c>
      <c r="DG5" s="321">
        <v>3.3444021643602643E-3</v>
      </c>
      <c r="DH5" s="322">
        <v>5.2023688460848235E-3</v>
      </c>
      <c r="DI5" s="322">
        <v>0</v>
      </c>
      <c r="DJ5" s="322">
        <v>0</v>
      </c>
      <c r="DK5" s="322">
        <v>0</v>
      </c>
      <c r="DL5" s="322">
        <v>2.6249858782405284E-4</v>
      </c>
      <c r="DM5" s="322">
        <v>-1.6873449131513649E-2</v>
      </c>
      <c r="DN5" s="324">
        <v>2.910843415909047E-3</v>
      </c>
      <c r="DO5" s="324">
        <v>5.6137755749309124E-3</v>
      </c>
      <c r="DP5" s="321">
        <v>2.727901561723644E-4</v>
      </c>
      <c r="DQ5" s="324">
        <v>2.727901561723644E-4</v>
      </c>
      <c r="DR5" s="324">
        <v>5.2539587992986346E-3</v>
      </c>
      <c r="DS5" s="322">
        <v>4.4546641776097044E-3</v>
      </c>
      <c r="DT5" s="324">
        <v>3.5259540615353185E-3</v>
      </c>
    </row>
    <row r="6" spans="1:124" s="92" customFormat="1">
      <c r="A6" s="298" t="s">
        <v>273</v>
      </c>
      <c r="B6" s="299" t="s">
        <v>528</v>
      </c>
      <c r="C6" s="321">
        <v>4.7196041806282351E-3</v>
      </c>
      <c r="D6" s="322">
        <v>8.405581143321593E-2</v>
      </c>
      <c r="E6" s="322">
        <v>1.8813941390671059E-2</v>
      </c>
      <c r="F6" s="322">
        <v>0</v>
      </c>
      <c r="G6" s="322">
        <v>0</v>
      </c>
      <c r="H6" s="322">
        <v>0</v>
      </c>
      <c r="I6" s="322">
        <v>0</v>
      </c>
      <c r="J6" s="322">
        <v>8.3573032608163733E-2</v>
      </c>
      <c r="K6" s="322">
        <v>0</v>
      </c>
      <c r="L6" s="322">
        <v>4.6244983756927194E-3</v>
      </c>
      <c r="M6" s="322">
        <v>0</v>
      </c>
      <c r="N6" s="322">
        <v>2.2442346386008357E-3</v>
      </c>
      <c r="O6" s="322">
        <v>5.2318909066360626E-4</v>
      </c>
      <c r="P6" s="322">
        <v>0</v>
      </c>
      <c r="Q6" s="322">
        <v>0</v>
      </c>
      <c r="R6" s="322">
        <v>0</v>
      </c>
      <c r="S6" s="322">
        <v>0</v>
      </c>
      <c r="T6" s="322">
        <v>0</v>
      </c>
      <c r="U6" s="322">
        <v>0</v>
      </c>
      <c r="V6" s="322">
        <v>0</v>
      </c>
      <c r="W6" s="322">
        <v>0</v>
      </c>
      <c r="X6" s="322">
        <v>0</v>
      </c>
      <c r="Y6" s="322">
        <v>0</v>
      </c>
      <c r="Z6" s="322">
        <v>0</v>
      </c>
      <c r="AA6" s="322">
        <v>1.840942562592047E-5</v>
      </c>
      <c r="AB6" s="322">
        <v>0</v>
      </c>
      <c r="AC6" s="322">
        <v>0</v>
      </c>
      <c r="AD6" s="322">
        <v>0</v>
      </c>
      <c r="AE6" s="322">
        <v>0</v>
      </c>
      <c r="AF6" s="322">
        <v>0</v>
      </c>
      <c r="AG6" s="322">
        <v>0</v>
      </c>
      <c r="AH6" s="322">
        <v>0</v>
      </c>
      <c r="AI6" s="322">
        <v>0</v>
      </c>
      <c r="AJ6" s="322">
        <v>0</v>
      </c>
      <c r="AK6" s="322">
        <v>0</v>
      </c>
      <c r="AL6" s="322">
        <v>0</v>
      </c>
      <c r="AM6" s="322">
        <v>0</v>
      </c>
      <c r="AN6" s="322">
        <v>0</v>
      </c>
      <c r="AO6" s="322">
        <v>0</v>
      </c>
      <c r="AP6" s="322">
        <v>0</v>
      </c>
      <c r="AQ6" s="322">
        <v>0</v>
      </c>
      <c r="AR6" s="322">
        <v>0</v>
      </c>
      <c r="AS6" s="322">
        <v>0</v>
      </c>
      <c r="AT6" s="322">
        <v>0</v>
      </c>
      <c r="AU6" s="322">
        <v>0</v>
      </c>
      <c r="AV6" s="322">
        <v>0</v>
      </c>
      <c r="AW6" s="322">
        <v>0</v>
      </c>
      <c r="AX6" s="322">
        <v>0</v>
      </c>
      <c r="AY6" s="322">
        <v>0</v>
      </c>
      <c r="AZ6" s="322">
        <v>0</v>
      </c>
      <c r="BA6" s="322">
        <v>0</v>
      </c>
      <c r="BB6" s="322">
        <v>0</v>
      </c>
      <c r="BC6" s="322">
        <v>0</v>
      </c>
      <c r="BD6" s="322">
        <v>0</v>
      </c>
      <c r="BE6" s="322">
        <v>0</v>
      </c>
      <c r="BF6" s="322">
        <v>0</v>
      </c>
      <c r="BG6" s="322">
        <v>0</v>
      </c>
      <c r="BH6" s="322">
        <v>0</v>
      </c>
      <c r="BI6" s="322">
        <v>0</v>
      </c>
      <c r="BJ6" s="322">
        <v>5.4324206866579751E-5</v>
      </c>
      <c r="BK6" s="322">
        <v>0</v>
      </c>
      <c r="BL6" s="322">
        <v>0</v>
      </c>
      <c r="BM6" s="322">
        <v>0</v>
      </c>
      <c r="BN6" s="322">
        <v>0</v>
      </c>
      <c r="BO6" s="322">
        <v>0</v>
      </c>
      <c r="BP6" s="322">
        <v>0</v>
      </c>
      <c r="BQ6" s="322">
        <v>0</v>
      </c>
      <c r="BR6" s="322">
        <v>0</v>
      </c>
      <c r="BS6" s="322">
        <v>0</v>
      </c>
      <c r="BT6" s="322">
        <v>0</v>
      </c>
      <c r="BU6" s="322">
        <v>0</v>
      </c>
      <c r="BV6" s="322">
        <v>0</v>
      </c>
      <c r="BW6" s="322">
        <v>0</v>
      </c>
      <c r="BX6" s="322">
        <v>0</v>
      </c>
      <c r="BY6" s="322">
        <v>0</v>
      </c>
      <c r="BZ6" s="322">
        <v>0</v>
      </c>
      <c r="CA6" s="322">
        <v>0</v>
      </c>
      <c r="CB6" s="322">
        <v>0</v>
      </c>
      <c r="CC6" s="322">
        <v>0</v>
      </c>
      <c r="CD6" s="322">
        <v>0</v>
      </c>
      <c r="CE6" s="322">
        <v>0</v>
      </c>
      <c r="CF6" s="322">
        <v>0</v>
      </c>
      <c r="CG6" s="322">
        <v>0</v>
      </c>
      <c r="CH6" s="322">
        <v>0</v>
      </c>
      <c r="CI6" s="322">
        <v>0</v>
      </c>
      <c r="CJ6" s="322">
        <v>0</v>
      </c>
      <c r="CK6" s="322">
        <v>0</v>
      </c>
      <c r="CL6" s="322">
        <v>0</v>
      </c>
      <c r="CM6" s="322">
        <v>1.8377386992853034E-6</v>
      </c>
      <c r="CN6" s="322">
        <v>1.9049407724400683E-4</v>
      </c>
      <c r="CO6" s="322">
        <v>1.6357382818749E-3</v>
      </c>
      <c r="CP6" s="322">
        <v>1.4193405944313103E-4</v>
      </c>
      <c r="CQ6" s="322">
        <v>0</v>
      </c>
      <c r="CR6" s="322">
        <v>5.0704727188011754E-4</v>
      </c>
      <c r="CS6" s="322">
        <v>8.332116965893057E-4</v>
      </c>
      <c r="CT6" s="322">
        <v>0</v>
      </c>
      <c r="CU6" s="322">
        <v>0</v>
      </c>
      <c r="CV6" s="322">
        <v>0</v>
      </c>
      <c r="CW6" s="322">
        <v>0</v>
      </c>
      <c r="CX6" s="322">
        <v>0</v>
      </c>
      <c r="CY6" s="322">
        <v>1.722398312253488E-3</v>
      </c>
      <c r="CZ6" s="322">
        <v>6.1547511649907918E-3</v>
      </c>
      <c r="DA6" s="322">
        <v>0</v>
      </c>
      <c r="DB6" s="322">
        <v>7.1080783310232079E-6</v>
      </c>
      <c r="DC6" s="322">
        <v>2.4450625019102048E-4</v>
      </c>
      <c r="DD6" s="322">
        <v>0</v>
      </c>
      <c r="DE6" s="323">
        <v>0</v>
      </c>
      <c r="DF6" s="324">
        <v>2.7133520449911211E-3</v>
      </c>
      <c r="DG6" s="321">
        <v>0</v>
      </c>
      <c r="DH6" s="322">
        <v>5.7043727941616319E-4</v>
      </c>
      <c r="DI6" s="322">
        <v>0</v>
      </c>
      <c r="DJ6" s="322">
        <v>0</v>
      </c>
      <c r="DK6" s="322">
        <v>0</v>
      </c>
      <c r="DL6" s="322">
        <v>6.562464695601321E-5</v>
      </c>
      <c r="DM6" s="322">
        <v>-4.0322580645161289E-3</v>
      </c>
      <c r="DN6" s="324">
        <v>3.1036916457758535E-4</v>
      </c>
      <c r="DO6" s="324">
        <v>2.911370688871916E-3</v>
      </c>
      <c r="DP6" s="321">
        <v>3.6534395915941659E-5</v>
      </c>
      <c r="DQ6" s="324">
        <v>3.6534395915941659E-5</v>
      </c>
      <c r="DR6" s="324">
        <v>4.9504339776485625E-3</v>
      </c>
      <c r="DS6" s="322">
        <v>4.1619335696934318E-3</v>
      </c>
      <c r="DT6" s="324">
        <v>1.8449632875975114E-3</v>
      </c>
    </row>
    <row r="7" spans="1:124" s="92" customFormat="1">
      <c r="A7" s="298" t="s">
        <v>274</v>
      </c>
      <c r="B7" s="299" t="s">
        <v>529</v>
      </c>
      <c r="C7" s="321">
        <v>6.7956596751885701E-2</v>
      </c>
      <c r="D7" s="322">
        <v>5.6082362503386614E-2</v>
      </c>
      <c r="E7" s="322">
        <v>0</v>
      </c>
      <c r="F7" s="322">
        <v>5.1591600887375537E-5</v>
      </c>
      <c r="G7" s="322">
        <v>0</v>
      </c>
      <c r="H7" s="322">
        <v>0</v>
      </c>
      <c r="I7" s="322">
        <v>0</v>
      </c>
      <c r="J7" s="322">
        <v>0</v>
      </c>
      <c r="K7" s="322">
        <v>0</v>
      </c>
      <c r="L7" s="322">
        <v>0</v>
      </c>
      <c r="M7" s="322">
        <v>0</v>
      </c>
      <c r="N7" s="322">
        <v>0</v>
      </c>
      <c r="O7" s="322">
        <v>0</v>
      </c>
      <c r="P7" s="322">
        <v>0</v>
      </c>
      <c r="Q7" s="322">
        <v>0</v>
      </c>
      <c r="R7" s="322">
        <v>0</v>
      </c>
      <c r="S7" s="322">
        <v>0</v>
      </c>
      <c r="T7" s="322">
        <v>0</v>
      </c>
      <c r="U7" s="322">
        <v>0</v>
      </c>
      <c r="V7" s="322">
        <v>0</v>
      </c>
      <c r="W7" s="322">
        <v>0</v>
      </c>
      <c r="X7" s="322">
        <v>0</v>
      </c>
      <c r="Y7" s="322">
        <v>0</v>
      </c>
      <c r="Z7" s="322">
        <v>0</v>
      </c>
      <c r="AA7" s="322">
        <v>0</v>
      </c>
      <c r="AB7" s="322">
        <v>0</v>
      </c>
      <c r="AC7" s="322">
        <v>0</v>
      </c>
      <c r="AD7" s="322">
        <v>0</v>
      </c>
      <c r="AE7" s="322">
        <v>0</v>
      </c>
      <c r="AF7" s="322">
        <v>0</v>
      </c>
      <c r="AG7" s="322">
        <v>0</v>
      </c>
      <c r="AH7" s="322">
        <v>0</v>
      </c>
      <c r="AI7" s="322">
        <v>0</v>
      </c>
      <c r="AJ7" s="322">
        <v>0</v>
      </c>
      <c r="AK7" s="322">
        <v>0</v>
      </c>
      <c r="AL7" s="322">
        <v>0</v>
      </c>
      <c r="AM7" s="322">
        <v>0</v>
      </c>
      <c r="AN7" s="322">
        <v>0</v>
      </c>
      <c r="AO7" s="322">
        <v>0</v>
      </c>
      <c r="AP7" s="322">
        <v>0</v>
      </c>
      <c r="AQ7" s="322">
        <v>0</v>
      </c>
      <c r="AR7" s="322">
        <v>0</v>
      </c>
      <c r="AS7" s="322">
        <v>0</v>
      </c>
      <c r="AT7" s="322">
        <v>0</v>
      </c>
      <c r="AU7" s="322">
        <v>0</v>
      </c>
      <c r="AV7" s="322">
        <v>0</v>
      </c>
      <c r="AW7" s="322">
        <v>0</v>
      </c>
      <c r="AX7" s="322">
        <v>0</v>
      </c>
      <c r="AY7" s="322">
        <v>0</v>
      </c>
      <c r="AZ7" s="322">
        <v>0</v>
      </c>
      <c r="BA7" s="322">
        <v>0</v>
      </c>
      <c r="BB7" s="322">
        <v>0</v>
      </c>
      <c r="BC7" s="322">
        <v>0</v>
      </c>
      <c r="BD7" s="322">
        <v>0</v>
      </c>
      <c r="BE7" s="322">
        <v>0</v>
      </c>
      <c r="BF7" s="322">
        <v>0</v>
      </c>
      <c r="BG7" s="322">
        <v>0</v>
      </c>
      <c r="BH7" s="322">
        <v>0</v>
      </c>
      <c r="BI7" s="322">
        <v>0</v>
      </c>
      <c r="BJ7" s="322">
        <v>0</v>
      </c>
      <c r="BK7" s="322">
        <v>0</v>
      </c>
      <c r="BL7" s="322">
        <v>0</v>
      </c>
      <c r="BM7" s="322">
        <v>0</v>
      </c>
      <c r="BN7" s="322">
        <v>0</v>
      </c>
      <c r="BO7" s="322">
        <v>0</v>
      </c>
      <c r="BP7" s="322">
        <v>0</v>
      </c>
      <c r="BQ7" s="322">
        <v>0</v>
      </c>
      <c r="BR7" s="322">
        <v>0</v>
      </c>
      <c r="BS7" s="322">
        <v>0</v>
      </c>
      <c r="BT7" s="322">
        <v>0</v>
      </c>
      <c r="BU7" s="322">
        <v>0</v>
      </c>
      <c r="BV7" s="322">
        <v>0</v>
      </c>
      <c r="BW7" s="322">
        <v>0</v>
      </c>
      <c r="BX7" s="322">
        <v>0</v>
      </c>
      <c r="BY7" s="322">
        <v>0</v>
      </c>
      <c r="BZ7" s="322">
        <v>0</v>
      </c>
      <c r="CA7" s="322">
        <v>0</v>
      </c>
      <c r="CB7" s="322">
        <v>0</v>
      </c>
      <c r="CC7" s="322">
        <v>0</v>
      </c>
      <c r="CD7" s="322">
        <v>0</v>
      </c>
      <c r="CE7" s="322">
        <v>0</v>
      </c>
      <c r="CF7" s="322">
        <v>0</v>
      </c>
      <c r="CG7" s="322">
        <v>0</v>
      </c>
      <c r="CH7" s="322">
        <v>0</v>
      </c>
      <c r="CI7" s="322">
        <v>0</v>
      </c>
      <c r="CJ7" s="322">
        <v>0</v>
      </c>
      <c r="CK7" s="322">
        <v>0</v>
      </c>
      <c r="CL7" s="322">
        <v>0</v>
      </c>
      <c r="CM7" s="322">
        <v>0</v>
      </c>
      <c r="CN7" s="322">
        <v>4.3464845793702965E-4</v>
      </c>
      <c r="CO7" s="322">
        <v>0</v>
      </c>
      <c r="CP7" s="322">
        <v>0</v>
      </c>
      <c r="CQ7" s="322">
        <v>0</v>
      </c>
      <c r="CR7" s="322">
        <v>0</v>
      </c>
      <c r="CS7" s="322">
        <v>0</v>
      </c>
      <c r="CT7" s="322">
        <v>0</v>
      </c>
      <c r="CU7" s="322">
        <v>0</v>
      </c>
      <c r="CV7" s="322">
        <v>0</v>
      </c>
      <c r="CW7" s="322">
        <v>0</v>
      </c>
      <c r="CX7" s="322">
        <v>0</v>
      </c>
      <c r="CY7" s="322">
        <v>0</v>
      </c>
      <c r="CZ7" s="322">
        <v>0</v>
      </c>
      <c r="DA7" s="322">
        <v>0</v>
      </c>
      <c r="DB7" s="322">
        <v>7.3924014642641359E-4</v>
      </c>
      <c r="DC7" s="322">
        <v>0</v>
      </c>
      <c r="DD7" s="322">
        <v>0</v>
      </c>
      <c r="DE7" s="323">
        <v>0</v>
      </c>
      <c r="DF7" s="324">
        <v>5.2081781630657921E-4</v>
      </c>
      <c r="DG7" s="321">
        <v>0</v>
      </c>
      <c r="DH7" s="322">
        <v>9.6117724472094275E-4</v>
      </c>
      <c r="DI7" s="322">
        <v>0</v>
      </c>
      <c r="DJ7" s="322">
        <v>0</v>
      </c>
      <c r="DK7" s="322">
        <v>0</v>
      </c>
      <c r="DL7" s="322">
        <v>0</v>
      </c>
      <c r="DM7" s="322">
        <v>0</v>
      </c>
      <c r="DN7" s="324">
        <v>5.1991365058722287E-4</v>
      </c>
      <c r="DO7" s="324">
        <v>8.0798242361522325E-4</v>
      </c>
      <c r="DP7" s="321">
        <v>0</v>
      </c>
      <c r="DQ7" s="324">
        <v>0</v>
      </c>
      <c r="DR7" s="324">
        <v>0</v>
      </c>
      <c r="DS7" s="322">
        <v>0</v>
      </c>
      <c r="DT7" s="324">
        <v>3.1276238716573275E-4</v>
      </c>
    </row>
    <row r="8" spans="1:124" s="92" customFormat="1">
      <c r="A8" s="298" t="s">
        <v>275</v>
      </c>
      <c r="B8" s="299" t="s">
        <v>530</v>
      </c>
      <c r="C8" s="321">
        <v>2.8517245804400213E-4</v>
      </c>
      <c r="D8" s="322">
        <v>0</v>
      </c>
      <c r="E8" s="322">
        <v>0</v>
      </c>
      <c r="F8" s="322">
        <v>0.10240932776144043</v>
      </c>
      <c r="G8" s="322">
        <v>1.9880715705765408E-4</v>
      </c>
      <c r="H8" s="322">
        <v>0</v>
      </c>
      <c r="I8" s="322">
        <v>0</v>
      </c>
      <c r="J8" s="322">
        <v>7.7211259794139554E-4</v>
      </c>
      <c r="K8" s="322">
        <v>0</v>
      </c>
      <c r="L8" s="322">
        <v>6.8794190712784253E-4</v>
      </c>
      <c r="M8" s="322">
        <v>0</v>
      </c>
      <c r="N8" s="322">
        <v>2.2110686094589514E-5</v>
      </c>
      <c r="O8" s="322">
        <v>0</v>
      </c>
      <c r="P8" s="322">
        <v>0.10390528627734151</v>
      </c>
      <c r="Q8" s="322">
        <v>2.612876254180602E-5</v>
      </c>
      <c r="R8" s="322">
        <v>5.6344905950961149E-5</v>
      </c>
      <c r="S8" s="322">
        <v>0</v>
      </c>
      <c r="T8" s="322">
        <v>0</v>
      </c>
      <c r="U8" s="322">
        <v>0</v>
      </c>
      <c r="V8" s="322">
        <v>6.6067653276955603E-4</v>
      </c>
      <c r="W8" s="322">
        <v>0</v>
      </c>
      <c r="X8" s="322">
        <v>0</v>
      </c>
      <c r="Y8" s="322">
        <v>0</v>
      </c>
      <c r="Z8" s="322">
        <v>0</v>
      </c>
      <c r="AA8" s="322">
        <v>0</v>
      </c>
      <c r="AB8" s="322">
        <v>1.4091251111567138E-3</v>
      </c>
      <c r="AC8" s="322">
        <v>0</v>
      </c>
      <c r="AD8" s="322">
        <v>0</v>
      </c>
      <c r="AE8" s="322">
        <v>0</v>
      </c>
      <c r="AF8" s="322">
        <v>0</v>
      </c>
      <c r="AG8" s="322">
        <v>3.1446540880503146E-3</v>
      </c>
      <c r="AH8" s="322">
        <v>0</v>
      </c>
      <c r="AI8" s="322">
        <v>0</v>
      </c>
      <c r="AJ8" s="322">
        <v>0</v>
      </c>
      <c r="AK8" s="322">
        <v>0</v>
      </c>
      <c r="AL8" s="322">
        <v>0</v>
      </c>
      <c r="AM8" s="322">
        <v>0</v>
      </c>
      <c r="AN8" s="322">
        <v>0</v>
      </c>
      <c r="AO8" s="322">
        <v>0</v>
      </c>
      <c r="AP8" s="322">
        <v>0</v>
      </c>
      <c r="AQ8" s="322">
        <v>0</v>
      </c>
      <c r="AR8" s="322">
        <v>0</v>
      </c>
      <c r="AS8" s="322">
        <v>0</v>
      </c>
      <c r="AT8" s="322">
        <v>0</v>
      </c>
      <c r="AU8" s="322">
        <v>0</v>
      </c>
      <c r="AV8" s="322">
        <v>0</v>
      </c>
      <c r="AW8" s="322">
        <v>0</v>
      </c>
      <c r="AX8" s="322">
        <v>0</v>
      </c>
      <c r="AY8" s="322">
        <v>0</v>
      </c>
      <c r="AZ8" s="322">
        <v>0</v>
      </c>
      <c r="BA8" s="322">
        <v>0</v>
      </c>
      <c r="BB8" s="322">
        <v>0</v>
      </c>
      <c r="BC8" s="322">
        <v>0</v>
      </c>
      <c r="BD8" s="322">
        <v>0</v>
      </c>
      <c r="BE8" s="322">
        <v>0</v>
      </c>
      <c r="BF8" s="322">
        <v>0</v>
      </c>
      <c r="BG8" s="322">
        <v>0</v>
      </c>
      <c r="BH8" s="322">
        <v>0</v>
      </c>
      <c r="BI8" s="322">
        <v>0</v>
      </c>
      <c r="BJ8" s="322">
        <v>4.5270172388816454E-4</v>
      </c>
      <c r="BK8" s="322">
        <v>0</v>
      </c>
      <c r="BL8" s="322">
        <v>7.646234229641902E-6</v>
      </c>
      <c r="BM8" s="322">
        <v>4.4788419506252461E-5</v>
      </c>
      <c r="BN8" s="322">
        <v>1.1863734877355024E-4</v>
      </c>
      <c r="BO8" s="322">
        <v>2.5924197646082854E-5</v>
      </c>
      <c r="BP8" s="322">
        <v>0</v>
      </c>
      <c r="BQ8" s="322">
        <v>0</v>
      </c>
      <c r="BR8" s="322">
        <v>0</v>
      </c>
      <c r="BS8" s="322">
        <v>0</v>
      </c>
      <c r="BT8" s="322">
        <v>0</v>
      </c>
      <c r="BU8" s="322">
        <v>0</v>
      </c>
      <c r="BV8" s="322">
        <v>0</v>
      </c>
      <c r="BW8" s="322">
        <v>0</v>
      </c>
      <c r="BX8" s="322">
        <v>0</v>
      </c>
      <c r="BY8" s="322">
        <v>0</v>
      </c>
      <c r="BZ8" s="322">
        <v>0</v>
      </c>
      <c r="CA8" s="322">
        <v>0</v>
      </c>
      <c r="CB8" s="322">
        <v>0</v>
      </c>
      <c r="CC8" s="322">
        <v>0</v>
      </c>
      <c r="CD8" s="322">
        <v>0</v>
      </c>
      <c r="CE8" s="322">
        <v>0</v>
      </c>
      <c r="CF8" s="322">
        <v>0</v>
      </c>
      <c r="CG8" s="322">
        <v>0</v>
      </c>
      <c r="CH8" s="322">
        <v>0</v>
      </c>
      <c r="CI8" s="322">
        <v>0</v>
      </c>
      <c r="CJ8" s="322">
        <v>0</v>
      </c>
      <c r="CK8" s="322">
        <v>0</v>
      </c>
      <c r="CL8" s="322">
        <v>0</v>
      </c>
      <c r="CM8" s="322">
        <v>3.6754773985706069E-6</v>
      </c>
      <c r="CN8" s="322">
        <v>1.1000362207048281E-4</v>
      </c>
      <c r="CO8" s="322">
        <v>0</v>
      </c>
      <c r="CP8" s="322">
        <v>1.1469418944899478E-5</v>
      </c>
      <c r="CQ8" s="322">
        <v>0</v>
      </c>
      <c r="CR8" s="322">
        <v>1.3018781305030046E-4</v>
      </c>
      <c r="CS8" s="322">
        <v>2.1894613924974458E-4</v>
      </c>
      <c r="CT8" s="322">
        <v>0</v>
      </c>
      <c r="CU8" s="322">
        <v>0</v>
      </c>
      <c r="CV8" s="322">
        <v>0</v>
      </c>
      <c r="CW8" s="322">
        <v>0</v>
      </c>
      <c r="CX8" s="322">
        <v>0</v>
      </c>
      <c r="CY8" s="322">
        <v>9.7840377500789865E-4</v>
      </c>
      <c r="CZ8" s="322">
        <v>1.9315909504963968E-3</v>
      </c>
      <c r="DA8" s="322">
        <v>0</v>
      </c>
      <c r="DB8" s="322">
        <v>0</v>
      </c>
      <c r="DC8" s="322">
        <v>1.2225312509551024E-4</v>
      </c>
      <c r="DD8" s="322">
        <v>0</v>
      </c>
      <c r="DE8" s="323">
        <v>0</v>
      </c>
      <c r="DF8" s="324">
        <v>7.2818880529229059E-4</v>
      </c>
      <c r="DG8" s="321">
        <v>2.0427456401632296E-4</v>
      </c>
      <c r="DH8" s="322">
        <v>3.8643297242328168E-4</v>
      </c>
      <c r="DI8" s="322">
        <v>0</v>
      </c>
      <c r="DJ8" s="322">
        <v>0</v>
      </c>
      <c r="DK8" s="322">
        <v>0</v>
      </c>
      <c r="DL8" s="322">
        <v>0</v>
      </c>
      <c r="DM8" s="322">
        <v>0.47053349875930522</v>
      </c>
      <c r="DN8" s="324">
        <v>1.1963061668851633E-3</v>
      </c>
      <c r="DO8" s="324">
        <v>1.3837417039770682E-3</v>
      </c>
      <c r="DP8" s="321">
        <v>1.8267197957970831E-4</v>
      </c>
      <c r="DQ8" s="324">
        <v>1.8267197957970831E-4</v>
      </c>
      <c r="DR8" s="324">
        <v>8.5191782763747125E-4</v>
      </c>
      <c r="DS8" s="322">
        <v>7.4452844870560506E-4</v>
      </c>
      <c r="DT8" s="324">
        <v>1.016302573979166E-3</v>
      </c>
    </row>
    <row r="9" spans="1:124" s="92" customFormat="1">
      <c r="A9" s="300" t="s">
        <v>276</v>
      </c>
      <c r="B9" s="301" t="s">
        <v>531</v>
      </c>
      <c r="C9" s="325">
        <v>0</v>
      </c>
      <c r="D9" s="326">
        <v>0</v>
      </c>
      <c r="E9" s="326">
        <v>0</v>
      </c>
      <c r="F9" s="326">
        <v>0</v>
      </c>
      <c r="G9" s="326">
        <v>0.12902584493041749</v>
      </c>
      <c r="H9" s="326">
        <v>0</v>
      </c>
      <c r="I9" s="326">
        <v>0</v>
      </c>
      <c r="J9" s="326">
        <v>2.0806259549455988E-2</v>
      </c>
      <c r="K9" s="326">
        <v>0</v>
      </c>
      <c r="L9" s="326">
        <v>9.9369386585132806E-4</v>
      </c>
      <c r="M9" s="326">
        <v>0</v>
      </c>
      <c r="N9" s="326">
        <v>0</v>
      </c>
      <c r="O9" s="326">
        <v>0</v>
      </c>
      <c r="P9" s="326">
        <v>0</v>
      </c>
      <c r="Q9" s="326">
        <v>0</v>
      </c>
      <c r="R9" s="326">
        <v>0</v>
      </c>
      <c r="S9" s="326">
        <v>0</v>
      </c>
      <c r="T9" s="326">
        <v>0</v>
      </c>
      <c r="U9" s="326">
        <v>0</v>
      </c>
      <c r="V9" s="326">
        <v>0</v>
      </c>
      <c r="W9" s="326">
        <v>0</v>
      </c>
      <c r="X9" s="326">
        <v>0</v>
      </c>
      <c r="Y9" s="326">
        <v>0</v>
      </c>
      <c r="Z9" s="326">
        <v>0</v>
      </c>
      <c r="AA9" s="326">
        <v>1.3807069219440353E-4</v>
      </c>
      <c r="AB9" s="326">
        <v>0</v>
      </c>
      <c r="AC9" s="326">
        <v>0</v>
      </c>
      <c r="AD9" s="326">
        <v>0</v>
      </c>
      <c r="AE9" s="326">
        <v>0</v>
      </c>
      <c r="AF9" s="326">
        <v>0</v>
      </c>
      <c r="AG9" s="326">
        <v>0</v>
      </c>
      <c r="AH9" s="326">
        <v>0</v>
      </c>
      <c r="AI9" s="326">
        <v>0</v>
      </c>
      <c r="AJ9" s="326">
        <v>0</v>
      </c>
      <c r="AK9" s="326">
        <v>0</v>
      </c>
      <c r="AL9" s="326">
        <v>0</v>
      </c>
      <c r="AM9" s="326">
        <v>0</v>
      </c>
      <c r="AN9" s="326">
        <v>0</v>
      </c>
      <c r="AO9" s="326">
        <v>0</v>
      </c>
      <c r="AP9" s="326">
        <v>0</v>
      </c>
      <c r="AQ9" s="326">
        <v>0</v>
      </c>
      <c r="AR9" s="326">
        <v>0</v>
      </c>
      <c r="AS9" s="326">
        <v>0</v>
      </c>
      <c r="AT9" s="326">
        <v>0</v>
      </c>
      <c r="AU9" s="326">
        <v>0</v>
      </c>
      <c r="AV9" s="326">
        <v>0</v>
      </c>
      <c r="AW9" s="326">
        <v>0</v>
      </c>
      <c r="AX9" s="326">
        <v>0</v>
      </c>
      <c r="AY9" s="326">
        <v>0</v>
      </c>
      <c r="AZ9" s="326">
        <v>0</v>
      </c>
      <c r="BA9" s="326">
        <v>0</v>
      </c>
      <c r="BB9" s="326">
        <v>0</v>
      </c>
      <c r="BC9" s="326">
        <v>0</v>
      </c>
      <c r="BD9" s="326">
        <v>0</v>
      </c>
      <c r="BE9" s="326">
        <v>0</v>
      </c>
      <c r="BF9" s="326">
        <v>0</v>
      </c>
      <c r="BG9" s="326">
        <v>0</v>
      </c>
      <c r="BH9" s="326">
        <v>0</v>
      </c>
      <c r="BI9" s="326">
        <v>0</v>
      </c>
      <c r="BJ9" s="326">
        <v>3.7302622048384759E-3</v>
      </c>
      <c r="BK9" s="326">
        <v>0</v>
      </c>
      <c r="BL9" s="326">
        <v>0</v>
      </c>
      <c r="BM9" s="326">
        <v>0</v>
      </c>
      <c r="BN9" s="326">
        <v>0</v>
      </c>
      <c r="BO9" s="326">
        <v>0</v>
      </c>
      <c r="BP9" s="326">
        <v>0</v>
      </c>
      <c r="BQ9" s="326">
        <v>0</v>
      </c>
      <c r="BR9" s="326">
        <v>0</v>
      </c>
      <c r="BS9" s="326">
        <v>0</v>
      </c>
      <c r="BT9" s="326">
        <v>0</v>
      </c>
      <c r="BU9" s="326">
        <v>0</v>
      </c>
      <c r="BV9" s="326">
        <v>0</v>
      </c>
      <c r="BW9" s="326">
        <v>0</v>
      </c>
      <c r="BX9" s="326">
        <v>0</v>
      </c>
      <c r="BY9" s="326">
        <v>0</v>
      </c>
      <c r="BZ9" s="326">
        <v>0</v>
      </c>
      <c r="CA9" s="326">
        <v>0</v>
      </c>
      <c r="CB9" s="326">
        <v>0</v>
      </c>
      <c r="CC9" s="326">
        <v>0</v>
      </c>
      <c r="CD9" s="326">
        <v>0</v>
      </c>
      <c r="CE9" s="326">
        <v>0</v>
      </c>
      <c r="CF9" s="326">
        <v>0</v>
      </c>
      <c r="CG9" s="326">
        <v>0</v>
      </c>
      <c r="CH9" s="326">
        <v>0</v>
      </c>
      <c r="CI9" s="326">
        <v>0</v>
      </c>
      <c r="CJ9" s="326">
        <v>0</v>
      </c>
      <c r="CK9" s="326">
        <v>0</v>
      </c>
      <c r="CL9" s="326">
        <v>0</v>
      </c>
      <c r="CM9" s="326">
        <v>5.5132160978559101E-6</v>
      </c>
      <c r="CN9" s="326">
        <v>1.0195457655313041E-4</v>
      </c>
      <c r="CO9" s="326">
        <v>0</v>
      </c>
      <c r="CP9" s="326">
        <v>2.609292809964631E-4</v>
      </c>
      <c r="CQ9" s="326">
        <v>0</v>
      </c>
      <c r="CR9" s="326">
        <v>7.7427488814126066E-4</v>
      </c>
      <c r="CS9" s="326">
        <v>1.4961319515399212E-3</v>
      </c>
      <c r="CT9" s="326">
        <v>0</v>
      </c>
      <c r="CU9" s="326">
        <v>0</v>
      </c>
      <c r="CV9" s="326">
        <v>0</v>
      </c>
      <c r="CW9" s="326">
        <v>0</v>
      </c>
      <c r="CX9" s="326">
        <v>0</v>
      </c>
      <c r="CY9" s="326">
        <v>3.6588224502899541E-3</v>
      </c>
      <c r="CZ9" s="326">
        <v>6.5783841802701153E-3</v>
      </c>
      <c r="DA9" s="326">
        <v>0</v>
      </c>
      <c r="DB9" s="326">
        <v>2.1324234993069625E-5</v>
      </c>
      <c r="DC9" s="326">
        <v>4.9920026080666684E-4</v>
      </c>
      <c r="DD9" s="326">
        <v>0</v>
      </c>
      <c r="DE9" s="327">
        <v>0</v>
      </c>
      <c r="DF9" s="328">
        <v>8.6980801728253241E-4</v>
      </c>
      <c r="DG9" s="325">
        <v>9.6436596500729208E-4</v>
      </c>
      <c r="DH9" s="326">
        <v>4.0198600227313514E-4</v>
      </c>
      <c r="DI9" s="326">
        <v>0</v>
      </c>
      <c r="DJ9" s="326">
        <v>0</v>
      </c>
      <c r="DK9" s="326">
        <v>0</v>
      </c>
      <c r="DL9" s="326">
        <v>0</v>
      </c>
      <c r="DM9" s="326">
        <v>2.4813895781637717E-4</v>
      </c>
      <c r="DN9" s="328">
        <v>2.4423128171722417E-4</v>
      </c>
      <c r="DO9" s="328">
        <v>1.0116242569297243E-3</v>
      </c>
      <c r="DP9" s="325">
        <v>2.240776282844422E-4</v>
      </c>
      <c r="DQ9" s="328">
        <v>2.240776282844422E-4</v>
      </c>
      <c r="DR9" s="328">
        <v>6.296277933768743E-4</v>
      </c>
      <c r="DS9" s="326">
        <v>5.6455188669566746E-4</v>
      </c>
      <c r="DT9" s="328">
        <v>3.7185789422542685E-4</v>
      </c>
    </row>
    <row r="10" spans="1:124" s="92" customFormat="1">
      <c r="A10" s="298" t="s">
        <v>277</v>
      </c>
      <c r="B10" s="299" t="s">
        <v>532</v>
      </c>
      <c r="C10" s="321">
        <v>0</v>
      </c>
      <c r="D10" s="322">
        <v>4.5154881242662334E-5</v>
      </c>
      <c r="E10" s="322">
        <v>0</v>
      </c>
      <c r="F10" s="322">
        <v>5.1591600887375537E-5</v>
      </c>
      <c r="G10" s="322">
        <v>0</v>
      </c>
      <c r="H10" s="322">
        <v>0</v>
      </c>
      <c r="I10" s="322">
        <v>0</v>
      </c>
      <c r="J10" s="322">
        <v>2.5012098243171969E-4</v>
      </c>
      <c r="K10" s="322">
        <v>2.1871897976008211E-4</v>
      </c>
      <c r="L10" s="322">
        <v>5.3506592776609977E-4</v>
      </c>
      <c r="M10" s="322">
        <v>0</v>
      </c>
      <c r="N10" s="322">
        <v>8.9548278683087537E-4</v>
      </c>
      <c r="O10" s="322">
        <v>8.4385337203807465E-5</v>
      </c>
      <c r="P10" s="322">
        <v>0</v>
      </c>
      <c r="Q10" s="322">
        <v>0</v>
      </c>
      <c r="R10" s="322">
        <v>7.7380337505986649E-3</v>
      </c>
      <c r="S10" s="322">
        <v>3.4376713028774238E-4</v>
      </c>
      <c r="T10" s="322">
        <v>0</v>
      </c>
      <c r="U10" s="322">
        <v>0.10666666666666667</v>
      </c>
      <c r="V10" s="322">
        <v>5.9460887949260043E-4</v>
      </c>
      <c r="W10" s="322">
        <v>0</v>
      </c>
      <c r="X10" s="322">
        <v>3.7430450177035912E-3</v>
      </c>
      <c r="Y10" s="322">
        <v>7.8492935635792783E-4</v>
      </c>
      <c r="Z10" s="322">
        <v>1.7864231838030965E-2</v>
      </c>
      <c r="AA10" s="322">
        <v>2.2091310751104566E-4</v>
      </c>
      <c r="AB10" s="322">
        <v>2.5993570011628703E-4</v>
      </c>
      <c r="AC10" s="322">
        <v>0.58899297423887587</v>
      </c>
      <c r="AD10" s="322">
        <v>0</v>
      </c>
      <c r="AE10" s="322">
        <v>2.8855800903852472E-5</v>
      </c>
      <c r="AF10" s="322">
        <v>0</v>
      </c>
      <c r="AG10" s="322">
        <v>0</v>
      </c>
      <c r="AH10" s="322">
        <v>8.7087590018422372E-4</v>
      </c>
      <c r="AI10" s="322">
        <v>1.8051630521068174E-2</v>
      </c>
      <c r="AJ10" s="322">
        <v>1.3658782328899579E-2</v>
      </c>
      <c r="AK10" s="322">
        <v>1.2528123311746483E-2</v>
      </c>
      <c r="AL10" s="322">
        <v>3.5790980672870435E-4</v>
      </c>
      <c r="AM10" s="322">
        <v>1.4303157160300017E-3</v>
      </c>
      <c r="AN10" s="322">
        <v>7.3517699386127207E-4</v>
      </c>
      <c r="AO10" s="322">
        <v>0</v>
      </c>
      <c r="AP10" s="322">
        <v>2.0838501612503099E-3</v>
      </c>
      <c r="AQ10" s="322">
        <v>4.3349692681642955E-4</v>
      </c>
      <c r="AR10" s="322">
        <v>9.1156779532264442E-5</v>
      </c>
      <c r="AS10" s="322">
        <v>3.9203066030835842E-4</v>
      </c>
      <c r="AT10" s="322">
        <v>9.7231621278945856E-5</v>
      </c>
      <c r="AU10" s="322">
        <v>1.1104349795902051E-5</v>
      </c>
      <c r="AV10" s="322">
        <v>0</v>
      </c>
      <c r="AW10" s="322">
        <v>0</v>
      </c>
      <c r="AX10" s="322">
        <v>5.7010122329166743E-4</v>
      </c>
      <c r="AY10" s="322">
        <v>6.8729309614084925E-5</v>
      </c>
      <c r="AZ10" s="322">
        <v>0</v>
      </c>
      <c r="BA10" s="322">
        <v>0</v>
      </c>
      <c r="BB10" s="322">
        <v>1.039717196922437E-4</v>
      </c>
      <c r="BC10" s="322">
        <v>0</v>
      </c>
      <c r="BD10" s="322">
        <v>0</v>
      </c>
      <c r="BE10" s="322">
        <v>0</v>
      </c>
      <c r="BF10" s="322">
        <v>0</v>
      </c>
      <c r="BG10" s="322">
        <v>9.7498714789668678E-5</v>
      </c>
      <c r="BH10" s="322">
        <v>0</v>
      </c>
      <c r="BI10" s="322">
        <v>7.1509871341823139E-5</v>
      </c>
      <c r="BJ10" s="322">
        <v>5.4324206866579751E-5</v>
      </c>
      <c r="BK10" s="322">
        <v>0</v>
      </c>
      <c r="BL10" s="322">
        <v>0</v>
      </c>
      <c r="BM10" s="322">
        <v>0</v>
      </c>
      <c r="BN10" s="322">
        <v>1.1574375490102463E-5</v>
      </c>
      <c r="BO10" s="322">
        <v>1.2962098823041427E-5</v>
      </c>
      <c r="BP10" s="322">
        <v>0.1951324297826558</v>
      </c>
      <c r="BQ10" s="322">
        <v>0.43501334037001205</v>
      </c>
      <c r="BR10" s="322">
        <v>0</v>
      </c>
      <c r="BS10" s="322">
        <v>0</v>
      </c>
      <c r="BT10" s="322">
        <v>2.8760949533161852E-6</v>
      </c>
      <c r="BU10" s="322">
        <v>1.8595102793728244E-6</v>
      </c>
      <c r="BV10" s="322">
        <v>8.0490671131215892E-6</v>
      </c>
      <c r="BW10" s="322">
        <v>0</v>
      </c>
      <c r="BX10" s="322">
        <v>0</v>
      </c>
      <c r="BY10" s="322">
        <v>0</v>
      </c>
      <c r="BZ10" s="322">
        <v>0</v>
      </c>
      <c r="CA10" s="322">
        <v>0</v>
      </c>
      <c r="CB10" s="322">
        <v>0</v>
      </c>
      <c r="CC10" s="322">
        <v>0</v>
      </c>
      <c r="CD10" s="322">
        <v>0</v>
      </c>
      <c r="CE10" s="322">
        <v>0</v>
      </c>
      <c r="CF10" s="322">
        <v>1.8270012514958572E-5</v>
      </c>
      <c r="CG10" s="322">
        <v>0</v>
      </c>
      <c r="CH10" s="322">
        <v>0</v>
      </c>
      <c r="CI10" s="322">
        <v>0</v>
      </c>
      <c r="CJ10" s="322">
        <v>0</v>
      </c>
      <c r="CK10" s="322">
        <v>0</v>
      </c>
      <c r="CL10" s="322">
        <v>0</v>
      </c>
      <c r="CM10" s="322">
        <v>0</v>
      </c>
      <c r="CN10" s="322">
        <v>5.3660303449016004E-6</v>
      </c>
      <c r="CO10" s="322">
        <v>1.0398336266197408E-4</v>
      </c>
      <c r="CP10" s="322">
        <v>8.6020642086746083E-6</v>
      </c>
      <c r="CQ10" s="322">
        <v>0</v>
      </c>
      <c r="CR10" s="322">
        <v>6.8519901605421296E-6</v>
      </c>
      <c r="CS10" s="322">
        <v>1.2163674402763586E-5</v>
      </c>
      <c r="CT10" s="322">
        <v>5.9097463536865E-5</v>
      </c>
      <c r="CU10" s="322">
        <v>5.3013836611355566E-5</v>
      </c>
      <c r="CV10" s="322">
        <v>0</v>
      </c>
      <c r="CW10" s="322">
        <v>0</v>
      </c>
      <c r="CX10" s="322">
        <v>0</v>
      </c>
      <c r="CY10" s="322">
        <v>9.1725353906990485E-5</v>
      </c>
      <c r="CZ10" s="322">
        <v>0</v>
      </c>
      <c r="DA10" s="322">
        <v>1.1125698137558132E-4</v>
      </c>
      <c r="DB10" s="322">
        <v>1.4216156662046416E-5</v>
      </c>
      <c r="DC10" s="322">
        <v>0</v>
      </c>
      <c r="DD10" s="322">
        <v>0</v>
      </c>
      <c r="DE10" s="323">
        <v>0</v>
      </c>
      <c r="DF10" s="324">
        <v>5.2376244277897912E-3</v>
      </c>
      <c r="DG10" s="321">
        <v>0</v>
      </c>
      <c r="DH10" s="322">
        <v>0</v>
      </c>
      <c r="DI10" s="322">
        <v>0</v>
      </c>
      <c r="DJ10" s="322">
        <v>0</v>
      </c>
      <c r="DK10" s="322">
        <v>0</v>
      </c>
      <c r="DL10" s="322">
        <v>0</v>
      </c>
      <c r="DM10" s="322">
        <v>5.3970223325062036E-3</v>
      </c>
      <c r="DN10" s="324">
        <v>1.1260265770746425E-5</v>
      </c>
      <c r="DO10" s="324">
        <v>5.3016928892012597E-3</v>
      </c>
      <c r="DP10" s="321">
        <v>0</v>
      </c>
      <c r="DQ10" s="324">
        <v>0</v>
      </c>
      <c r="DR10" s="324">
        <v>0</v>
      </c>
      <c r="DS10" s="322">
        <v>0</v>
      </c>
      <c r="DT10" s="324">
        <v>6.7737932993325246E-6</v>
      </c>
    </row>
    <row r="11" spans="1:124" s="92" customFormat="1">
      <c r="A11" s="298" t="s">
        <v>278</v>
      </c>
      <c r="B11" s="299" t="s">
        <v>533</v>
      </c>
      <c r="C11" s="321">
        <v>0</v>
      </c>
      <c r="D11" s="322">
        <v>0</v>
      </c>
      <c r="E11" s="322">
        <v>0</v>
      </c>
      <c r="F11" s="322">
        <v>2.0636640354950215E-4</v>
      </c>
      <c r="G11" s="322">
        <v>0</v>
      </c>
      <c r="H11" s="322">
        <v>0</v>
      </c>
      <c r="I11" s="322">
        <v>1.8634466308884913E-3</v>
      </c>
      <c r="J11" s="322">
        <v>2.7187063307795619E-6</v>
      </c>
      <c r="K11" s="322">
        <v>0</v>
      </c>
      <c r="L11" s="322">
        <v>2.6753296388304989E-4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1.8687727140402114E-3</v>
      </c>
      <c r="S11" s="322">
        <v>1.858200704258067E-5</v>
      </c>
      <c r="T11" s="322">
        <v>0</v>
      </c>
      <c r="U11" s="322">
        <v>0</v>
      </c>
      <c r="V11" s="322">
        <v>3.6337209302325583E-2</v>
      </c>
      <c r="W11" s="322">
        <v>0</v>
      </c>
      <c r="X11" s="322">
        <v>5.0581689428426911E-4</v>
      </c>
      <c r="Y11" s="322">
        <v>5.8869701726844579E-4</v>
      </c>
      <c r="Z11" s="322">
        <v>0</v>
      </c>
      <c r="AA11" s="322">
        <v>7.3637702503681881E-5</v>
      </c>
      <c r="AB11" s="322">
        <v>2.1889322115055748E-4</v>
      </c>
      <c r="AC11" s="322">
        <v>-1.17096018735363E-3</v>
      </c>
      <c r="AD11" s="322">
        <v>7.1871968962172642E-2</v>
      </c>
      <c r="AE11" s="322">
        <v>0</v>
      </c>
      <c r="AF11" s="322">
        <v>1.8385008338914498E-4</v>
      </c>
      <c r="AG11" s="322">
        <v>0</v>
      </c>
      <c r="AH11" s="322">
        <v>6.0157427566571761E-2</v>
      </c>
      <c r="AI11" s="322">
        <v>6.3982472295430734E-2</v>
      </c>
      <c r="AJ11" s="322">
        <v>4.1016973941870954E-2</v>
      </c>
      <c r="AK11" s="322">
        <v>4.7076201352654362E-2</v>
      </c>
      <c r="AL11" s="322">
        <v>1.3600572655690765E-3</v>
      </c>
      <c r="AM11" s="322">
        <v>0</v>
      </c>
      <c r="AN11" s="322">
        <v>2.6956489774913309E-4</v>
      </c>
      <c r="AO11" s="322">
        <v>0</v>
      </c>
      <c r="AP11" s="322">
        <v>0.32304639047382783</v>
      </c>
      <c r="AQ11" s="322">
        <v>1.2385626480469416E-4</v>
      </c>
      <c r="AR11" s="322">
        <v>9.1156779532264442E-5</v>
      </c>
      <c r="AS11" s="322">
        <v>0</v>
      </c>
      <c r="AT11" s="322">
        <v>1.5557059404631337E-5</v>
      </c>
      <c r="AU11" s="322">
        <v>5.9963488897871075E-5</v>
      </c>
      <c r="AV11" s="322">
        <v>0</v>
      </c>
      <c r="AW11" s="322">
        <v>0</v>
      </c>
      <c r="AX11" s="322">
        <v>0</v>
      </c>
      <c r="AY11" s="322">
        <v>0</v>
      </c>
      <c r="AZ11" s="322">
        <v>0</v>
      </c>
      <c r="BA11" s="322">
        <v>0</v>
      </c>
      <c r="BB11" s="322">
        <v>0</v>
      </c>
      <c r="BC11" s="322">
        <v>0</v>
      </c>
      <c r="BD11" s="322">
        <v>0</v>
      </c>
      <c r="BE11" s="322">
        <v>0</v>
      </c>
      <c r="BF11" s="322">
        <v>0</v>
      </c>
      <c r="BG11" s="322">
        <v>0</v>
      </c>
      <c r="BH11" s="322">
        <v>0</v>
      </c>
      <c r="BI11" s="322">
        <v>0</v>
      </c>
      <c r="BJ11" s="322">
        <v>5.794582065768506E-4</v>
      </c>
      <c r="BK11" s="322">
        <v>0</v>
      </c>
      <c r="BL11" s="322">
        <v>2.0542882630304577E-3</v>
      </c>
      <c r="BM11" s="322">
        <v>2.418574653337633E-4</v>
      </c>
      <c r="BN11" s="322">
        <v>1.4632904213362039E-2</v>
      </c>
      <c r="BO11" s="322">
        <v>1.4686057966505937E-2</v>
      </c>
      <c r="BP11" s="322">
        <v>0</v>
      </c>
      <c r="BQ11" s="322">
        <v>0</v>
      </c>
      <c r="BR11" s="322">
        <v>0</v>
      </c>
      <c r="BS11" s="322">
        <v>0</v>
      </c>
      <c r="BT11" s="322">
        <v>0</v>
      </c>
      <c r="BU11" s="322">
        <v>0</v>
      </c>
      <c r="BV11" s="322">
        <v>0</v>
      </c>
      <c r="BW11" s="322">
        <v>0</v>
      </c>
      <c r="BX11" s="322">
        <v>0</v>
      </c>
      <c r="BY11" s="322">
        <v>0</v>
      </c>
      <c r="BZ11" s="322">
        <v>0</v>
      </c>
      <c r="CA11" s="322">
        <v>0</v>
      </c>
      <c r="CB11" s="322">
        <v>0</v>
      </c>
      <c r="CC11" s="322">
        <v>0</v>
      </c>
      <c r="CD11" s="322">
        <v>0</v>
      </c>
      <c r="CE11" s="322">
        <v>0</v>
      </c>
      <c r="CF11" s="322">
        <v>0</v>
      </c>
      <c r="CG11" s="322">
        <v>0</v>
      </c>
      <c r="CH11" s="322">
        <v>0</v>
      </c>
      <c r="CI11" s="322">
        <v>0</v>
      </c>
      <c r="CJ11" s="322">
        <v>0</v>
      </c>
      <c r="CK11" s="322">
        <v>0</v>
      </c>
      <c r="CL11" s="322">
        <v>0</v>
      </c>
      <c r="CM11" s="322">
        <v>7.3509547971412138E-6</v>
      </c>
      <c r="CN11" s="322">
        <v>0</v>
      </c>
      <c r="CO11" s="322">
        <v>0</v>
      </c>
      <c r="CP11" s="322">
        <v>0</v>
      </c>
      <c r="CQ11" s="322">
        <v>0</v>
      </c>
      <c r="CR11" s="322">
        <v>0</v>
      </c>
      <c r="CS11" s="322">
        <v>0</v>
      </c>
      <c r="CT11" s="322">
        <v>0</v>
      </c>
      <c r="CU11" s="322">
        <v>0</v>
      </c>
      <c r="CV11" s="322">
        <v>0</v>
      </c>
      <c r="CW11" s="322">
        <v>0</v>
      </c>
      <c r="CX11" s="322">
        <v>0</v>
      </c>
      <c r="CY11" s="322">
        <v>-5.0958529948328048E-5</v>
      </c>
      <c r="CZ11" s="322">
        <v>-2.8534866314151317E-5</v>
      </c>
      <c r="DA11" s="322">
        <v>0</v>
      </c>
      <c r="DB11" s="322">
        <v>1.4216156662046416E-5</v>
      </c>
      <c r="DC11" s="322">
        <v>9.1689843821632694E-5</v>
      </c>
      <c r="DD11" s="322">
        <v>0</v>
      </c>
      <c r="DE11" s="323">
        <v>2.5482170443867554E-4</v>
      </c>
      <c r="DF11" s="324">
        <v>2.2873165584314354E-3</v>
      </c>
      <c r="DG11" s="321">
        <v>-3.5629284421451678E-4</v>
      </c>
      <c r="DH11" s="322">
        <v>-2.9431118023568823E-5</v>
      </c>
      <c r="DI11" s="322">
        <v>0</v>
      </c>
      <c r="DJ11" s="322">
        <v>0</v>
      </c>
      <c r="DK11" s="322">
        <v>0</v>
      </c>
      <c r="DL11" s="322">
        <v>-1.0715923363703423E-4</v>
      </c>
      <c r="DM11" s="322">
        <v>-1.3089330024813895E-2</v>
      </c>
      <c r="DN11" s="324">
        <v>-6.9632448099558354E-5</v>
      </c>
      <c r="DO11" s="324">
        <v>2.2749461771201991E-3</v>
      </c>
      <c r="DP11" s="321">
        <v>3.1784924446869245E-4</v>
      </c>
      <c r="DQ11" s="324">
        <v>3.1784924446869245E-4</v>
      </c>
      <c r="DR11" s="324">
        <v>1.2802043857940143E-4</v>
      </c>
      <c r="DS11" s="322">
        <v>1.584809900000645E-4</v>
      </c>
      <c r="DT11" s="324">
        <v>2.1255696215146887E-5</v>
      </c>
    </row>
    <row r="12" spans="1:124" s="92" customFormat="1">
      <c r="A12" s="298" t="s">
        <v>279</v>
      </c>
      <c r="B12" s="299" t="s">
        <v>534</v>
      </c>
      <c r="C12" s="321">
        <v>0</v>
      </c>
      <c r="D12" s="322">
        <v>1.1762846563713538E-2</v>
      </c>
      <c r="E12" s="322">
        <v>0</v>
      </c>
      <c r="F12" s="322">
        <v>8.8221637517412171E-3</v>
      </c>
      <c r="G12" s="322">
        <v>7.3558648111332007E-3</v>
      </c>
      <c r="H12" s="322">
        <v>0</v>
      </c>
      <c r="I12" s="322">
        <v>0</v>
      </c>
      <c r="J12" s="322">
        <v>0.23794117806982726</v>
      </c>
      <c r="K12" s="322">
        <v>0.10067802883725625</v>
      </c>
      <c r="L12" s="322">
        <v>0.23776036690235047</v>
      </c>
      <c r="M12" s="322">
        <v>0</v>
      </c>
      <c r="N12" s="322">
        <v>1.1055343047294758E-4</v>
      </c>
      <c r="O12" s="322">
        <v>4.3205292648349422E-3</v>
      </c>
      <c r="P12" s="322">
        <v>1.6698257965520355E-3</v>
      </c>
      <c r="Q12" s="322">
        <v>0</v>
      </c>
      <c r="R12" s="322">
        <v>4.0380515931522157E-3</v>
      </c>
      <c r="S12" s="322">
        <v>5.574602112774201E-5</v>
      </c>
      <c r="T12" s="322">
        <v>0</v>
      </c>
      <c r="U12" s="322">
        <v>0</v>
      </c>
      <c r="V12" s="322">
        <v>5.2854122621564484E-4</v>
      </c>
      <c r="W12" s="322">
        <v>0</v>
      </c>
      <c r="X12" s="322">
        <v>1.7197774405665149E-3</v>
      </c>
      <c r="Y12" s="322">
        <v>6.5410779696493986E-5</v>
      </c>
      <c r="Z12" s="322">
        <v>0</v>
      </c>
      <c r="AA12" s="322">
        <v>9.8766568483063324E-3</v>
      </c>
      <c r="AB12" s="322">
        <v>1.1587659894657638E-2</v>
      </c>
      <c r="AC12" s="322">
        <v>0</v>
      </c>
      <c r="AD12" s="322">
        <v>0</v>
      </c>
      <c r="AE12" s="322">
        <v>1.9977092933436326E-5</v>
      </c>
      <c r="AF12" s="322">
        <v>0</v>
      </c>
      <c r="AG12" s="322">
        <v>0</v>
      </c>
      <c r="AH12" s="322">
        <v>8.7087590018422372E-4</v>
      </c>
      <c r="AI12" s="322">
        <v>0</v>
      </c>
      <c r="AJ12" s="322">
        <v>8.5316605861657094E-4</v>
      </c>
      <c r="AK12" s="322">
        <v>1.3608605562432043E-3</v>
      </c>
      <c r="AL12" s="322">
        <v>0</v>
      </c>
      <c r="AM12" s="322">
        <v>0</v>
      </c>
      <c r="AN12" s="322">
        <v>0</v>
      </c>
      <c r="AO12" s="322">
        <v>0</v>
      </c>
      <c r="AP12" s="322">
        <v>0</v>
      </c>
      <c r="AQ12" s="322">
        <v>0</v>
      </c>
      <c r="AR12" s="322">
        <v>0</v>
      </c>
      <c r="AS12" s="322">
        <v>0</v>
      </c>
      <c r="AT12" s="322">
        <v>0</v>
      </c>
      <c r="AU12" s="322">
        <v>0</v>
      </c>
      <c r="AV12" s="322">
        <v>0</v>
      </c>
      <c r="AW12" s="322">
        <v>0</v>
      </c>
      <c r="AX12" s="322">
        <v>0</v>
      </c>
      <c r="AY12" s="322">
        <v>0</v>
      </c>
      <c r="AZ12" s="322">
        <v>0</v>
      </c>
      <c r="BA12" s="322">
        <v>0</v>
      </c>
      <c r="BB12" s="322">
        <v>0</v>
      </c>
      <c r="BC12" s="322">
        <v>0</v>
      </c>
      <c r="BD12" s="322">
        <v>0</v>
      </c>
      <c r="BE12" s="322">
        <v>0</v>
      </c>
      <c r="BF12" s="322">
        <v>0</v>
      </c>
      <c r="BG12" s="322">
        <v>0</v>
      </c>
      <c r="BH12" s="322">
        <v>0</v>
      </c>
      <c r="BI12" s="322">
        <v>0</v>
      </c>
      <c r="BJ12" s="322">
        <v>1.0321599304650153E-3</v>
      </c>
      <c r="BK12" s="322">
        <v>0</v>
      </c>
      <c r="BL12" s="322">
        <v>0</v>
      </c>
      <c r="BM12" s="322">
        <v>0</v>
      </c>
      <c r="BN12" s="322">
        <v>0</v>
      </c>
      <c r="BO12" s="322">
        <v>0</v>
      </c>
      <c r="BP12" s="322">
        <v>0</v>
      </c>
      <c r="BQ12" s="322">
        <v>0</v>
      </c>
      <c r="BR12" s="322">
        <v>0</v>
      </c>
      <c r="BS12" s="322">
        <v>0</v>
      </c>
      <c r="BT12" s="322">
        <v>0</v>
      </c>
      <c r="BU12" s="322">
        <v>0</v>
      </c>
      <c r="BV12" s="322">
        <v>0</v>
      </c>
      <c r="BW12" s="322">
        <v>0</v>
      </c>
      <c r="BX12" s="322">
        <v>0</v>
      </c>
      <c r="BY12" s="322">
        <v>0</v>
      </c>
      <c r="BZ12" s="322">
        <v>0</v>
      </c>
      <c r="CA12" s="322">
        <v>0</v>
      </c>
      <c r="CB12" s="322">
        <v>0</v>
      </c>
      <c r="CC12" s="322">
        <v>0</v>
      </c>
      <c r="CD12" s="322">
        <v>0</v>
      </c>
      <c r="CE12" s="322">
        <v>0</v>
      </c>
      <c r="CF12" s="322">
        <v>0</v>
      </c>
      <c r="CG12" s="322">
        <v>0</v>
      </c>
      <c r="CH12" s="322">
        <v>0</v>
      </c>
      <c r="CI12" s="322">
        <v>0</v>
      </c>
      <c r="CJ12" s="322">
        <v>0</v>
      </c>
      <c r="CK12" s="322">
        <v>0</v>
      </c>
      <c r="CL12" s="322">
        <v>0</v>
      </c>
      <c r="CM12" s="322">
        <v>2.6463437269708367E-4</v>
      </c>
      <c r="CN12" s="322">
        <v>7.984653153213582E-3</v>
      </c>
      <c r="CO12" s="322">
        <v>0</v>
      </c>
      <c r="CP12" s="322">
        <v>3.9383117302048583E-3</v>
      </c>
      <c r="CQ12" s="322">
        <v>0</v>
      </c>
      <c r="CR12" s="322">
        <v>1.2210246466086075E-2</v>
      </c>
      <c r="CS12" s="322">
        <v>1.9443633532817594E-2</v>
      </c>
      <c r="CT12" s="322">
        <v>1.2883247051036569E-3</v>
      </c>
      <c r="CU12" s="322">
        <v>0</v>
      </c>
      <c r="CV12" s="322">
        <v>0</v>
      </c>
      <c r="CW12" s="322">
        <v>0</v>
      </c>
      <c r="CX12" s="322">
        <v>0</v>
      </c>
      <c r="CY12" s="322">
        <v>4.603593595531956E-2</v>
      </c>
      <c r="CZ12" s="322">
        <v>0.1699404938287864</v>
      </c>
      <c r="DA12" s="322">
        <v>0</v>
      </c>
      <c r="DB12" s="322">
        <v>3.5540391655116042E-5</v>
      </c>
      <c r="DC12" s="322">
        <v>6.6933585989791865E-3</v>
      </c>
      <c r="DD12" s="322">
        <v>0</v>
      </c>
      <c r="DE12" s="323">
        <v>0</v>
      </c>
      <c r="DF12" s="324">
        <v>1.373498500319059E-2</v>
      </c>
      <c r="DG12" s="321">
        <v>2.7862100417575215E-2</v>
      </c>
      <c r="DH12" s="322">
        <v>4.9293533528743196E-2</v>
      </c>
      <c r="DI12" s="322">
        <v>0</v>
      </c>
      <c r="DJ12" s="322">
        <v>0</v>
      </c>
      <c r="DK12" s="322">
        <v>0</v>
      </c>
      <c r="DL12" s="322">
        <v>0</v>
      </c>
      <c r="DM12" s="322">
        <v>-3.3746898263027299E-2</v>
      </c>
      <c r="DN12" s="324">
        <v>2.7352220983880605E-2</v>
      </c>
      <c r="DO12" s="324">
        <v>2.8691221888127567E-2</v>
      </c>
      <c r="DP12" s="321">
        <v>2.6560505830889587E-3</v>
      </c>
      <c r="DQ12" s="324">
        <v>2.6560505830889587E-3</v>
      </c>
      <c r="DR12" s="324">
        <v>5.7402037014665785E-2</v>
      </c>
      <c r="DS12" s="322">
        <v>4.8617316871894009E-2</v>
      </c>
      <c r="DT12" s="324">
        <v>3.5824957706614709E-2</v>
      </c>
    </row>
    <row r="13" spans="1:124" s="92" customFormat="1">
      <c r="A13" s="298" t="s">
        <v>280</v>
      </c>
      <c r="B13" s="299" t="s">
        <v>535</v>
      </c>
      <c r="C13" s="321">
        <v>0</v>
      </c>
      <c r="D13" s="322">
        <v>1.35464643727987E-4</v>
      </c>
      <c r="E13" s="322">
        <v>0</v>
      </c>
      <c r="F13" s="322">
        <v>0</v>
      </c>
      <c r="G13" s="322">
        <v>1.3916500994035786E-3</v>
      </c>
      <c r="H13" s="322">
        <v>0</v>
      </c>
      <c r="I13" s="322">
        <v>0</v>
      </c>
      <c r="J13" s="322">
        <v>2.0390297480846714E-3</v>
      </c>
      <c r="K13" s="322">
        <v>7.9916550296953076E-2</v>
      </c>
      <c r="L13" s="322">
        <v>0</v>
      </c>
      <c r="M13" s="322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322">
        <v>0</v>
      </c>
      <c r="Y13" s="322">
        <v>0</v>
      </c>
      <c r="Z13" s="322">
        <v>0</v>
      </c>
      <c r="AA13" s="322">
        <v>5.0625920471281299E-5</v>
      </c>
      <c r="AB13" s="322">
        <v>0</v>
      </c>
      <c r="AC13" s="322">
        <v>0</v>
      </c>
      <c r="AD13" s="322">
        <v>0</v>
      </c>
      <c r="AE13" s="322">
        <v>0</v>
      </c>
      <c r="AF13" s="322">
        <v>0</v>
      </c>
      <c r="AG13" s="322">
        <v>0</v>
      </c>
      <c r="AH13" s="322">
        <v>0</v>
      </c>
      <c r="AI13" s="322">
        <v>0</v>
      </c>
      <c r="AJ13" s="322">
        <v>0</v>
      </c>
      <c r="AK13" s="322">
        <v>0</v>
      </c>
      <c r="AL13" s="322">
        <v>0</v>
      </c>
      <c r="AM13" s="322">
        <v>0</v>
      </c>
      <c r="AN13" s="322">
        <v>0</v>
      </c>
      <c r="AO13" s="322">
        <v>0</v>
      </c>
      <c r="AP13" s="322">
        <v>0</v>
      </c>
      <c r="AQ13" s="322">
        <v>0</v>
      </c>
      <c r="AR13" s="322">
        <v>0</v>
      </c>
      <c r="AS13" s="322">
        <v>0</v>
      </c>
      <c r="AT13" s="322">
        <v>0</v>
      </c>
      <c r="AU13" s="322">
        <v>0</v>
      </c>
      <c r="AV13" s="322">
        <v>0</v>
      </c>
      <c r="AW13" s="322">
        <v>0</v>
      </c>
      <c r="AX13" s="322">
        <v>0</v>
      </c>
      <c r="AY13" s="322">
        <v>0</v>
      </c>
      <c r="AZ13" s="322">
        <v>0</v>
      </c>
      <c r="BA13" s="322">
        <v>0</v>
      </c>
      <c r="BB13" s="322">
        <v>0</v>
      </c>
      <c r="BC13" s="322">
        <v>0</v>
      </c>
      <c r="BD13" s="322">
        <v>0</v>
      </c>
      <c r="BE13" s="322">
        <v>0</v>
      </c>
      <c r="BF13" s="322">
        <v>0</v>
      </c>
      <c r="BG13" s="322">
        <v>0</v>
      </c>
      <c r="BH13" s="322">
        <v>0</v>
      </c>
      <c r="BI13" s="322">
        <v>0</v>
      </c>
      <c r="BJ13" s="322">
        <v>0</v>
      </c>
      <c r="BK13" s="322">
        <v>0</v>
      </c>
      <c r="BL13" s="322">
        <v>0</v>
      </c>
      <c r="BM13" s="322">
        <v>0</v>
      </c>
      <c r="BN13" s="322">
        <v>0</v>
      </c>
      <c r="BO13" s="322">
        <v>0</v>
      </c>
      <c r="BP13" s="322">
        <v>0</v>
      </c>
      <c r="BQ13" s="322">
        <v>0</v>
      </c>
      <c r="BR13" s="322">
        <v>0</v>
      </c>
      <c r="BS13" s="322">
        <v>0</v>
      </c>
      <c r="BT13" s="322">
        <v>7.8613262057309068E-5</v>
      </c>
      <c r="BU13" s="322">
        <v>0</v>
      </c>
      <c r="BV13" s="322">
        <v>0</v>
      </c>
      <c r="BW13" s="322">
        <v>0</v>
      </c>
      <c r="BX13" s="322">
        <v>0</v>
      </c>
      <c r="BY13" s="322">
        <v>0</v>
      </c>
      <c r="BZ13" s="322">
        <v>0</v>
      </c>
      <c r="CA13" s="322">
        <v>0</v>
      </c>
      <c r="CB13" s="322">
        <v>0</v>
      </c>
      <c r="CC13" s="322">
        <v>0</v>
      </c>
      <c r="CD13" s="322">
        <v>0</v>
      </c>
      <c r="CE13" s="322">
        <v>0</v>
      </c>
      <c r="CF13" s="322">
        <v>0</v>
      </c>
      <c r="CG13" s="322">
        <v>0</v>
      </c>
      <c r="CH13" s="322">
        <v>0</v>
      </c>
      <c r="CI13" s="322">
        <v>0</v>
      </c>
      <c r="CJ13" s="322">
        <v>0</v>
      </c>
      <c r="CK13" s="322">
        <v>0</v>
      </c>
      <c r="CL13" s="322">
        <v>0</v>
      </c>
      <c r="CM13" s="322">
        <v>2.205286439142364E-5</v>
      </c>
      <c r="CN13" s="322">
        <v>1.1000362207048281E-4</v>
      </c>
      <c r="CO13" s="322">
        <v>0</v>
      </c>
      <c r="CP13" s="322">
        <v>4.7598088621332834E-4</v>
      </c>
      <c r="CQ13" s="322">
        <v>0</v>
      </c>
      <c r="CR13" s="322">
        <v>1.3429900714662575E-3</v>
      </c>
      <c r="CS13" s="322">
        <v>2.183379555296064E-3</v>
      </c>
      <c r="CT13" s="322">
        <v>0</v>
      </c>
      <c r="CU13" s="322">
        <v>0</v>
      </c>
      <c r="CV13" s="322">
        <v>0</v>
      </c>
      <c r="CW13" s="322">
        <v>0</v>
      </c>
      <c r="CX13" s="322">
        <v>1.4102303752340983E-5</v>
      </c>
      <c r="CY13" s="322">
        <v>2.2268877587419359E-2</v>
      </c>
      <c r="CZ13" s="322">
        <v>7.0606234209792729E-2</v>
      </c>
      <c r="DA13" s="322">
        <v>0</v>
      </c>
      <c r="DB13" s="322">
        <v>0</v>
      </c>
      <c r="DC13" s="322">
        <v>1.6911682304878918E-3</v>
      </c>
      <c r="DD13" s="322">
        <v>0</v>
      </c>
      <c r="DE13" s="323">
        <v>2.9782286706270208E-3</v>
      </c>
      <c r="DF13" s="324">
        <v>2.8584355234194804E-3</v>
      </c>
      <c r="DG13" s="321">
        <v>1.8779008175733133E-2</v>
      </c>
      <c r="DH13" s="322">
        <v>1.0309026739247473E-2</v>
      </c>
      <c r="DI13" s="322">
        <v>0</v>
      </c>
      <c r="DJ13" s="322">
        <v>0</v>
      </c>
      <c r="DK13" s="322">
        <v>0</v>
      </c>
      <c r="DL13" s="322">
        <v>0</v>
      </c>
      <c r="DM13" s="322">
        <v>1.9975186104218362E-2</v>
      </c>
      <c r="DN13" s="324">
        <v>6.1295968578940225E-3</v>
      </c>
      <c r="DO13" s="324">
        <v>6.2076783829255258E-3</v>
      </c>
      <c r="DP13" s="321">
        <v>3.9578928908936802E-4</v>
      </c>
      <c r="DQ13" s="324">
        <v>3.9578928908936802E-4</v>
      </c>
      <c r="DR13" s="324">
        <v>1.2476406415080901E-2</v>
      </c>
      <c r="DS13" s="322">
        <v>1.0537911056403795E-2</v>
      </c>
      <c r="DT13" s="324">
        <v>7.8860190152056867E-3</v>
      </c>
    </row>
    <row r="14" spans="1:124" s="92" customFormat="1">
      <c r="A14" s="300" t="s">
        <v>281</v>
      </c>
      <c r="B14" s="301" t="s">
        <v>536</v>
      </c>
      <c r="C14" s="325">
        <v>6.2880526998702465E-3</v>
      </c>
      <c r="D14" s="326">
        <v>0.38650320599656823</v>
      </c>
      <c r="E14" s="326">
        <v>1.7860239292526444E-2</v>
      </c>
      <c r="F14" s="326">
        <v>5.2107516896249288E-3</v>
      </c>
      <c r="G14" s="326">
        <v>0.11033797216699801</v>
      </c>
      <c r="H14" s="326">
        <v>0</v>
      </c>
      <c r="I14" s="326">
        <v>0</v>
      </c>
      <c r="J14" s="326">
        <v>-2.7187063307795619E-6</v>
      </c>
      <c r="K14" s="326">
        <v>0</v>
      </c>
      <c r="L14" s="326">
        <v>6.1379705713739727E-2</v>
      </c>
      <c r="M14" s="326">
        <v>0</v>
      </c>
      <c r="N14" s="326">
        <v>-1.1055343047294757E-5</v>
      </c>
      <c r="O14" s="326">
        <v>0</v>
      </c>
      <c r="P14" s="326">
        <v>0</v>
      </c>
      <c r="Q14" s="326">
        <v>0</v>
      </c>
      <c r="R14" s="326">
        <v>0</v>
      </c>
      <c r="S14" s="326">
        <v>0</v>
      </c>
      <c r="T14" s="326">
        <v>0</v>
      </c>
      <c r="U14" s="326">
        <v>0</v>
      </c>
      <c r="V14" s="326">
        <v>0</v>
      </c>
      <c r="W14" s="326">
        <v>0</v>
      </c>
      <c r="X14" s="326">
        <v>0</v>
      </c>
      <c r="Y14" s="326">
        <v>0</v>
      </c>
      <c r="Z14" s="326">
        <v>0</v>
      </c>
      <c r="AA14" s="326">
        <v>0</v>
      </c>
      <c r="AB14" s="326">
        <v>0</v>
      </c>
      <c r="AC14" s="326">
        <v>0</v>
      </c>
      <c r="AD14" s="326">
        <v>0</v>
      </c>
      <c r="AE14" s="326">
        <v>0</v>
      </c>
      <c r="AF14" s="326">
        <v>0</v>
      </c>
      <c r="AG14" s="326">
        <v>0</v>
      </c>
      <c r="AH14" s="326">
        <v>0</v>
      </c>
      <c r="AI14" s="326">
        <v>0</v>
      </c>
      <c r="AJ14" s="326">
        <v>0</v>
      </c>
      <c r="AK14" s="326">
        <v>0</v>
      </c>
      <c r="AL14" s="326">
        <v>0</v>
      </c>
      <c r="AM14" s="326">
        <v>0</v>
      </c>
      <c r="AN14" s="326">
        <v>0</v>
      </c>
      <c r="AO14" s="326">
        <v>0</v>
      </c>
      <c r="AP14" s="326">
        <v>0</v>
      </c>
      <c r="AQ14" s="326">
        <v>0</v>
      </c>
      <c r="AR14" s="326">
        <v>0</v>
      </c>
      <c r="AS14" s="326">
        <v>0</v>
      </c>
      <c r="AT14" s="326">
        <v>0</v>
      </c>
      <c r="AU14" s="326">
        <v>0</v>
      </c>
      <c r="AV14" s="326">
        <v>0</v>
      </c>
      <c r="AW14" s="326">
        <v>0</v>
      </c>
      <c r="AX14" s="326">
        <v>0</v>
      </c>
      <c r="AY14" s="326">
        <v>0</v>
      </c>
      <c r="AZ14" s="326">
        <v>0</v>
      </c>
      <c r="BA14" s="326">
        <v>0</v>
      </c>
      <c r="BB14" s="326">
        <v>0</v>
      </c>
      <c r="BC14" s="326">
        <v>0</v>
      </c>
      <c r="BD14" s="326">
        <v>0</v>
      </c>
      <c r="BE14" s="326">
        <v>0</v>
      </c>
      <c r="BF14" s="326">
        <v>0</v>
      </c>
      <c r="BG14" s="326">
        <v>0</v>
      </c>
      <c r="BH14" s="326">
        <v>0</v>
      </c>
      <c r="BI14" s="326">
        <v>0</v>
      </c>
      <c r="BJ14" s="326">
        <v>0</v>
      </c>
      <c r="BK14" s="326">
        <v>0</v>
      </c>
      <c r="BL14" s="326">
        <v>0</v>
      </c>
      <c r="BM14" s="326">
        <v>0</v>
      </c>
      <c r="BN14" s="326">
        <v>1.2153094264607586E-4</v>
      </c>
      <c r="BO14" s="326">
        <v>0</v>
      </c>
      <c r="BP14" s="326">
        <v>0</v>
      </c>
      <c r="BQ14" s="326">
        <v>0</v>
      </c>
      <c r="BR14" s="326">
        <v>0</v>
      </c>
      <c r="BS14" s="326">
        <v>0</v>
      </c>
      <c r="BT14" s="326">
        <v>4.5058820935286907E-5</v>
      </c>
      <c r="BU14" s="326">
        <v>0</v>
      </c>
      <c r="BV14" s="326">
        <v>0</v>
      </c>
      <c r="BW14" s="326">
        <v>0</v>
      </c>
      <c r="BX14" s="326">
        <v>0</v>
      </c>
      <c r="BY14" s="326">
        <v>0</v>
      </c>
      <c r="BZ14" s="326">
        <v>0</v>
      </c>
      <c r="CA14" s="326">
        <v>0</v>
      </c>
      <c r="CB14" s="326">
        <v>0</v>
      </c>
      <c r="CC14" s="326">
        <v>0</v>
      </c>
      <c r="CD14" s="326">
        <v>0</v>
      </c>
      <c r="CE14" s="326">
        <v>0</v>
      </c>
      <c r="CF14" s="326">
        <v>0</v>
      </c>
      <c r="CG14" s="326">
        <v>0</v>
      </c>
      <c r="CH14" s="326">
        <v>0</v>
      </c>
      <c r="CI14" s="326">
        <v>0</v>
      </c>
      <c r="CJ14" s="326">
        <v>0</v>
      </c>
      <c r="CK14" s="326">
        <v>0</v>
      </c>
      <c r="CL14" s="326">
        <v>0</v>
      </c>
      <c r="CM14" s="326">
        <v>0</v>
      </c>
      <c r="CN14" s="326">
        <v>4.3464845793702965E-4</v>
      </c>
      <c r="CO14" s="326">
        <v>4.1353383458646613E-3</v>
      </c>
      <c r="CP14" s="326">
        <v>4.0142966307148172E-5</v>
      </c>
      <c r="CQ14" s="326">
        <v>0</v>
      </c>
      <c r="CR14" s="326">
        <v>5.4815921284337036E-5</v>
      </c>
      <c r="CS14" s="326">
        <v>3.0409186006908968E-5</v>
      </c>
      <c r="CT14" s="326">
        <v>0</v>
      </c>
      <c r="CU14" s="326">
        <v>0</v>
      </c>
      <c r="CV14" s="326">
        <v>0</v>
      </c>
      <c r="CW14" s="326">
        <v>0</v>
      </c>
      <c r="CX14" s="326">
        <v>0</v>
      </c>
      <c r="CY14" s="326">
        <v>0</v>
      </c>
      <c r="CZ14" s="326">
        <v>0</v>
      </c>
      <c r="DA14" s="326">
        <v>0</v>
      </c>
      <c r="DB14" s="326">
        <v>8.7429363471585458E-4</v>
      </c>
      <c r="DC14" s="326">
        <v>0</v>
      </c>
      <c r="DD14" s="326">
        <v>0</v>
      </c>
      <c r="DE14" s="327">
        <v>0</v>
      </c>
      <c r="DF14" s="328">
        <v>1.48790243517145E-3</v>
      </c>
      <c r="DG14" s="325">
        <v>0</v>
      </c>
      <c r="DH14" s="326">
        <v>-5.1061793383980376E-4</v>
      </c>
      <c r="DI14" s="326">
        <v>0</v>
      </c>
      <c r="DJ14" s="326">
        <v>0</v>
      </c>
      <c r="DK14" s="326">
        <v>0</v>
      </c>
      <c r="DL14" s="326">
        <v>0</v>
      </c>
      <c r="DM14" s="326">
        <v>2.2518610421836227E-2</v>
      </c>
      <c r="DN14" s="328">
        <v>-2.2921759402289561E-4</v>
      </c>
      <c r="DO14" s="328">
        <v>1.3803091446951932E-3</v>
      </c>
      <c r="DP14" s="325">
        <v>1.5709790243854916E-4</v>
      </c>
      <c r="DQ14" s="328">
        <v>1.5709790243854916E-4</v>
      </c>
      <c r="DR14" s="328">
        <v>5.0356257604123097E-3</v>
      </c>
      <c r="DS14" s="326">
        <v>4.2528012150078957E-3</v>
      </c>
      <c r="DT14" s="328">
        <v>1.5565709843707567E-3</v>
      </c>
    </row>
    <row r="15" spans="1:124" s="92" customFormat="1">
      <c r="A15" s="302" t="s">
        <v>282</v>
      </c>
      <c r="B15" s="303" t="s">
        <v>786</v>
      </c>
      <c r="C15" s="329">
        <v>0</v>
      </c>
      <c r="D15" s="330">
        <v>0</v>
      </c>
      <c r="E15" s="330">
        <v>0</v>
      </c>
      <c r="F15" s="330">
        <v>0</v>
      </c>
      <c r="G15" s="330">
        <v>0</v>
      </c>
      <c r="H15" s="330">
        <v>0</v>
      </c>
      <c r="I15" s="330">
        <v>0</v>
      </c>
      <c r="J15" s="330">
        <v>0</v>
      </c>
      <c r="K15" s="330">
        <v>0</v>
      </c>
      <c r="L15" s="330">
        <v>0</v>
      </c>
      <c r="M15" s="330">
        <v>0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0">
        <v>0</v>
      </c>
      <c r="Y15" s="330">
        <v>0</v>
      </c>
      <c r="Z15" s="330">
        <v>0</v>
      </c>
      <c r="AA15" s="330">
        <v>0</v>
      </c>
      <c r="AB15" s="330">
        <v>0</v>
      </c>
      <c r="AC15" s="330">
        <v>0</v>
      </c>
      <c r="AD15" s="330">
        <v>0</v>
      </c>
      <c r="AE15" s="330">
        <v>0</v>
      </c>
      <c r="AF15" s="330">
        <v>0</v>
      </c>
      <c r="AG15" s="330">
        <v>0</v>
      </c>
      <c r="AH15" s="330">
        <v>0</v>
      </c>
      <c r="AI15" s="330">
        <v>0</v>
      </c>
      <c r="AJ15" s="330">
        <v>0</v>
      </c>
      <c r="AK15" s="330">
        <v>0</v>
      </c>
      <c r="AL15" s="330">
        <v>0</v>
      </c>
      <c r="AM15" s="330">
        <v>0</v>
      </c>
      <c r="AN15" s="330">
        <v>0</v>
      </c>
      <c r="AO15" s="330">
        <v>0</v>
      </c>
      <c r="AP15" s="330">
        <v>0</v>
      </c>
      <c r="AQ15" s="330">
        <v>0</v>
      </c>
      <c r="AR15" s="330">
        <v>0</v>
      </c>
      <c r="AS15" s="330">
        <v>0</v>
      </c>
      <c r="AT15" s="330">
        <v>0</v>
      </c>
      <c r="AU15" s="330">
        <v>0</v>
      </c>
      <c r="AV15" s="330">
        <v>0</v>
      </c>
      <c r="AW15" s="330">
        <v>0</v>
      </c>
      <c r="AX15" s="330">
        <v>0</v>
      </c>
      <c r="AY15" s="330">
        <v>0</v>
      </c>
      <c r="AZ15" s="330">
        <v>0</v>
      </c>
      <c r="BA15" s="330">
        <v>0</v>
      </c>
      <c r="BB15" s="330">
        <v>0</v>
      </c>
      <c r="BC15" s="330">
        <v>0</v>
      </c>
      <c r="BD15" s="330">
        <v>0</v>
      </c>
      <c r="BE15" s="330">
        <v>0</v>
      </c>
      <c r="BF15" s="330">
        <v>0</v>
      </c>
      <c r="BG15" s="330">
        <v>0</v>
      </c>
      <c r="BH15" s="330">
        <v>0</v>
      </c>
      <c r="BI15" s="330">
        <v>0</v>
      </c>
      <c r="BJ15" s="330">
        <v>0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0</v>
      </c>
      <c r="CM15" s="330">
        <v>0</v>
      </c>
      <c r="CN15" s="330">
        <v>0</v>
      </c>
      <c r="CO15" s="330">
        <v>0</v>
      </c>
      <c r="CP15" s="330">
        <v>0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1">
        <v>0</v>
      </c>
      <c r="DF15" s="332">
        <v>0</v>
      </c>
      <c r="DG15" s="329">
        <v>1.1330112446021634E-2</v>
      </c>
      <c r="DH15" s="330">
        <v>1.1414248968116289E-2</v>
      </c>
      <c r="DI15" s="330">
        <v>0</v>
      </c>
      <c r="DJ15" s="330">
        <v>0</v>
      </c>
      <c r="DK15" s="330">
        <v>0</v>
      </c>
      <c r="DL15" s="330">
        <v>0</v>
      </c>
      <c r="DM15" s="330">
        <v>2.4689826302729527E-2</v>
      </c>
      <c r="DN15" s="332">
        <v>6.534319283929931E-3</v>
      </c>
      <c r="DO15" s="332">
        <v>3.5366568960150998E-3</v>
      </c>
      <c r="DP15" s="329">
        <v>0</v>
      </c>
      <c r="DQ15" s="332">
        <v>0</v>
      </c>
      <c r="DR15" s="332">
        <v>0</v>
      </c>
      <c r="DS15" s="330">
        <v>0</v>
      </c>
      <c r="DT15" s="332">
        <v>3.9308244656333542E-3</v>
      </c>
    </row>
    <row r="16" spans="1:124" s="92" customFormat="1">
      <c r="A16" s="298" t="s">
        <v>283</v>
      </c>
      <c r="B16" s="299" t="s">
        <v>537</v>
      </c>
      <c r="C16" s="321">
        <v>1.5684485192420116E-4</v>
      </c>
      <c r="D16" s="322">
        <v>0</v>
      </c>
      <c r="E16" s="322">
        <v>0</v>
      </c>
      <c r="F16" s="322">
        <v>9.2864881597275965E-4</v>
      </c>
      <c r="G16" s="322">
        <v>1.7892644135188867E-3</v>
      </c>
      <c r="H16" s="322">
        <v>0</v>
      </c>
      <c r="I16" s="322">
        <v>0</v>
      </c>
      <c r="J16" s="322">
        <v>0</v>
      </c>
      <c r="K16" s="322">
        <v>6.7298147618486803E-5</v>
      </c>
      <c r="L16" s="322">
        <v>0</v>
      </c>
      <c r="M16" s="322">
        <v>0</v>
      </c>
      <c r="N16" s="322">
        <v>0.24203462533442413</v>
      </c>
      <c r="O16" s="322">
        <v>0.24100452305407413</v>
      </c>
      <c r="P16" s="322">
        <v>3.6104341547071037E-4</v>
      </c>
      <c r="Q16" s="322">
        <v>9.1711956521739139E-3</v>
      </c>
      <c r="R16" s="322">
        <v>1.4743583723834835E-3</v>
      </c>
      <c r="S16" s="322">
        <v>8.5384322360658182E-3</v>
      </c>
      <c r="T16" s="322">
        <v>4.7921268861694544E-4</v>
      </c>
      <c r="U16" s="322">
        <v>0</v>
      </c>
      <c r="V16" s="322">
        <v>0</v>
      </c>
      <c r="W16" s="322">
        <v>0</v>
      </c>
      <c r="X16" s="322">
        <v>0</v>
      </c>
      <c r="Y16" s="322">
        <v>0</v>
      </c>
      <c r="Z16" s="322">
        <v>5.5577610162763002E-3</v>
      </c>
      <c r="AA16" s="322">
        <v>0</v>
      </c>
      <c r="AB16" s="322">
        <v>2.7361652643819685E-5</v>
      </c>
      <c r="AC16" s="322">
        <v>0</v>
      </c>
      <c r="AD16" s="322">
        <v>0</v>
      </c>
      <c r="AE16" s="322">
        <v>6.6146374379600281E-4</v>
      </c>
      <c r="AF16" s="322">
        <v>1.7308172136206647E-2</v>
      </c>
      <c r="AG16" s="322">
        <v>4.716981132075472E-2</v>
      </c>
      <c r="AH16" s="322">
        <v>1.2058281694858483E-3</v>
      </c>
      <c r="AI16" s="322">
        <v>1.5876543993903406E-5</v>
      </c>
      <c r="AJ16" s="322">
        <v>0</v>
      </c>
      <c r="AK16" s="322">
        <v>2.3319268828087066E-3</v>
      </c>
      <c r="AL16" s="322">
        <v>0</v>
      </c>
      <c r="AM16" s="322">
        <v>0</v>
      </c>
      <c r="AN16" s="322">
        <v>2.4505899795375738E-5</v>
      </c>
      <c r="AO16" s="322">
        <v>0</v>
      </c>
      <c r="AP16" s="322">
        <v>0</v>
      </c>
      <c r="AQ16" s="322">
        <v>1.8578439720704122E-4</v>
      </c>
      <c r="AR16" s="322">
        <v>1.9244209012366938E-4</v>
      </c>
      <c r="AS16" s="322">
        <v>3.5984903893976187E-4</v>
      </c>
      <c r="AT16" s="322">
        <v>5.8338972767367515E-5</v>
      </c>
      <c r="AU16" s="322">
        <v>3.3313049387706155E-5</v>
      </c>
      <c r="AV16" s="322">
        <v>2.2613808339276705E-4</v>
      </c>
      <c r="AW16" s="322">
        <v>0</v>
      </c>
      <c r="AX16" s="322">
        <v>3.6389439784574514E-5</v>
      </c>
      <c r="AY16" s="322">
        <v>0</v>
      </c>
      <c r="AZ16" s="322">
        <v>2.6489744337513366E-3</v>
      </c>
      <c r="BA16" s="322">
        <v>0</v>
      </c>
      <c r="BB16" s="322">
        <v>3.63901018922853E-4</v>
      </c>
      <c r="BC16" s="322">
        <v>0</v>
      </c>
      <c r="BD16" s="322">
        <v>0</v>
      </c>
      <c r="BE16" s="322">
        <v>0</v>
      </c>
      <c r="BF16" s="322">
        <v>4.8441565631401207E-5</v>
      </c>
      <c r="BG16" s="322">
        <v>4.6090301536934287E-4</v>
      </c>
      <c r="BH16" s="322">
        <v>0</v>
      </c>
      <c r="BI16" s="322">
        <v>2.0559088010774153E-4</v>
      </c>
      <c r="BJ16" s="322">
        <v>3.9837751702158485E-3</v>
      </c>
      <c r="BK16" s="322">
        <v>0</v>
      </c>
      <c r="BL16" s="322">
        <v>4.0525041417102079E-4</v>
      </c>
      <c r="BM16" s="322">
        <v>2.4096169694363826E-3</v>
      </c>
      <c r="BN16" s="322">
        <v>1.1285016102849901E-4</v>
      </c>
      <c r="BO16" s="322">
        <v>5.1848395292165709E-5</v>
      </c>
      <c r="BP16" s="322">
        <v>0</v>
      </c>
      <c r="BQ16" s="322">
        <v>0</v>
      </c>
      <c r="BR16" s="322">
        <v>1.2234981560134935E-4</v>
      </c>
      <c r="BS16" s="322">
        <v>6.4159320424478068E-5</v>
      </c>
      <c r="BT16" s="322">
        <v>2.6076594243400084E-4</v>
      </c>
      <c r="BU16" s="322">
        <v>9.2975513968641227E-6</v>
      </c>
      <c r="BV16" s="322">
        <v>0</v>
      </c>
      <c r="BW16" s="322">
        <v>0</v>
      </c>
      <c r="BX16" s="322">
        <v>0</v>
      </c>
      <c r="BY16" s="322">
        <v>4.5643863753066697E-4</v>
      </c>
      <c r="BZ16" s="322">
        <v>4.8318126545173422E-5</v>
      </c>
      <c r="CA16" s="322">
        <v>1.9489758132101581E-5</v>
      </c>
      <c r="CB16" s="322">
        <v>3.7313432835820895E-3</v>
      </c>
      <c r="CC16" s="322">
        <v>0</v>
      </c>
      <c r="CD16" s="322">
        <v>1.21153380179307E-3</v>
      </c>
      <c r="CE16" s="322">
        <v>3.0993336432666977E-4</v>
      </c>
      <c r="CF16" s="322">
        <v>9.1350062574792866E-4</v>
      </c>
      <c r="CG16" s="322">
        <v>4.5516613563950843E-5</v>
      </c>
      <c r="CH16" s="322">
        <v>8.5975282106394403E-6</v>
      </c>
      <c r="CI16" s="322">
        <v>0</v>
      </c>
      <c r="CJ16" s="322">
        <v>4.0410719861868813E-4</v>
      </c>
      <c r="CK16" s="322">
        <v>0</v>
      </c>
      <c r="CL16" s="322">
        <v>1.5549197661400671E-4</v>
      </c>
      <c r="CM16" s="322">
        <v>6.4320854474985621E-5</v>
      </c>
      <c r="CN16" s="322">
        <v>2.6830151724508002E-6</v>
      </c>
      <c r="CO16" s="322">
        <v>0</v>
      </c>
      <c r="CP16" s="322">
        <v>5.5913417356384951E-5</v>
      </c>
      <c r="CQ16" s="322">
        <v>1.8474726574046704E-3</v>
      </c>
      <c r="CR16" s="322">
        <v>8.2223881926505555E-5</v>
      </c>
      <c r="CS16" s="322">
        <v>7.2982046416581516E-5</v>
      </c>
      <c r="CT16" s="322">
        <v>1.3001441978110299E-4</v>
      </c>
      <c r="CU16" s="322">
        <v>1.4578805068122779E-4</v>
      </c>
      <c r="CV16" s="322">
        <v>0</v>
      </c>
      <c r="CW16" s="322">
        <v>1.1925489541345673E-5</v>
      </c>
      <c r="CX16" s="322">
        <v>3.4127575080665176E-4</v>
      </c>
      <c r="CY16" s="322">
        <v>5.8092724141093981E-4</v>
      </c>
      <c r="CZ16" s="322">
        <v>0</v>
      </c>
      <c r="DA16" s="322">
        <v>1.446340757882557E-4</v>
      </c>
      <c r="DB16" s="322">
        <v>1.8552084443970572E-3</v>
      </c>
      <c r="DC16" s="322">
        <v>3.5657161486190491E-4</v>
      </c>
      <c r="DD16" s="322">
        <v>1.6759540695710909E-2</v>
      </c>
      <c r="DE16" s="323">
        <v>1.4333720874675502E-4</v>
      </c>
      <c r="DF16" s="324">
        <v>3.0084382601899664E-3</v>
      </c>
      <c r="DG16" s="321">
        <v>8.5510282611484033E-5</v>
      </c>
      <c r="DH16" s="322">
        <v>1.4859125441167673E-4</v>
      </c>
      <c r="DI16" s="322">
        <v>0</v>
      </c>
      <c r="DJ16" s="322">
        <v>0</v>
      </c>
      <c r="DK16" s="322">
        <v>1.4722309635935685E-5</v>
      </c>
      <c r="DL16" s="322">
        <v>1.1463545923961802E-4</v>
      </c>
      <c r="DM16" s="322">
        <v>-0.12710918114143921</v>
      </c>
      <c r="DN16" s="324">
        <v>-1.6359742453130437E-4</v>
      </c>
      <c r="DO16" s="324">
        <v>2.9531918703265968E-3</v>
      </c>
      <c r="DP16" s="321">
        <v>5.6311682238438078E-3</v>
      </c>
      <c r="DQ16" s="324">
        <v>5.6311682238438078E-3</v>
      </c>
      <c r="DR16" s="324">
        <v>1.6833291086588601E-2</v>
      </c>
      <c r="DS16" s="322">
        <v>1.5035761792324244E-2</v>
      </c>
      <c r="DT16" s="324">
        <v>5.8923437137952429E-3</v>
      </c>
    </row>
    <row r="17" spans="1:124" s="92" customFormat="1">
      <c r="A17" s="298" t="s">
        <v>284</v>
      </c>
      <c r="B17" s="299" t="s">
        <v>538</v>
      </c>
      <c r="C17" s="321">
        <v>4.7053455577260352E-3</v>
      </c>
      <c r="D17" s="322">
        <v>7.9021042174659084E-4</v>
      </c>
      <c r="E17" s="322">
        <v>5.6355123981272756E-3</v>
      </c>
      <c r="F17" s="322">
        <v>1.5477480266212662E-4</v>
      </c>
      <c r="G17" s="322">
        <v>2.3856858846918491E-3</v>
      </c>
      <c r="H17" s="322">
        <v>0</v>
      </c>
      <c r="I17" s="322">
        <v>1.1180679785330948E-3</v>
      </c>
      <c r="J17" s="322">
        <v>1.1880746665506685E-3</v>
      </c>
      <c r="K17" s="322">
        <v>6.7298147618486803E-4</v>
      </c>
      <c r="L17" s="322">
        <v>3.8218994840435697E-5</v>
      </c>
      <c r="M17" s="322">
        <v>0</v>
      </c>
      <c r="N17" s="322">
        <v>1.8572976319455193E-3</v>
      </c>
      <c r="O17" s="322">
        <v>1.1830824275973807E-2</v>
      </c>
      <c r="P17" s="322">
        <v>1.6246953696181965E-3</v>
      </c>
      <c r="Q17" s="322">
        <v>1.9161092530657748E-3</v>
      </c>
      <c r="R17" s="322">
        <v>1.6152206372608863E-3</v>
      </c>
      <c r="S17" s="322">
        <v>1.2914494894593566E-3</v>
      </c>
      <c r="T17" s="322">
        <v>3.506434306953259E-4</v>
      </c>
      <c r="U17" s="322">
        <v>0</v>
      </c>
      <c r="V17" s="322">
        <v>9.2494714587737839E-4</v>
      </c>
      <c r="W17" s="322">
        <v>0</v>
      </c>
      <c r="X17" s="322">
        <v>4.0465351542741526E-4</v>
      </c>
      <c r="Y17" s="322">
        <v>4.5787545787545788E-4</v>
      </c>
      <c r="Z17" s="322">
        <v>0</v>
      </c>
      <c r="AA17" s="322">
        <v>9.6649484536082478E-4</v>
      </c>
      <c r="AB17" s="322">
        <v>9.302961898898694E-4</v>
      </c>
      <c r="AC17" s="322">
        <v>0</v>
      </c>
      <c r="AD17" s="322">
        <v>6.7895247332686709E-4</v>
      </c>
      <c r="AE17" s="322">
        <v>3.618073497944579E-4</v>
      </c>
      <c r="AF17" s="322">
        <v>1.9172937267725118E-3</v>
      </c>
      <c r="AG17" s="322">
        <v>0</v>
      </c>
      <c r="AH17" s="322">
        <v>3.9524367777591697E-3</v>
      </c>
      <c r="AI17" s="322">
        <v>1.3495062394817895E-3</v>
      </c>
      <c r="AJ17" s="322">
        <v>4.7127267999772489E-3</v>
      </c>
      <c r="AK17" s="322">
        <v>1.8805861958134731E-3</v>
      </c>
      <c r="AL17" s="322">
        <v>7.1581961345740878E-5</v>
      </c>
      <c r="AM17" s="322">
        <v>4.3607186464329322E-4</v>
      </c>
      <c r="AN17" s="322">
        <v>1.1640302402803474E-3</v>
      </c>
      <c r="AO17" s="322">
        <v>5.5881931508812151E-4</v>
      </c>
      <c r="AP17" s="322">
        <v>4.961548002976929E-5</v>
      </c>
      <c r="AQ17" s="322">
        <v>1.0063321515381401E-3</v>
      </c>
      <c r="AR17" s="322">
        <v>1.0736242922688923E-3</v>
      </c>
      <c r="AS17" s="322">
        <v>9.3034141774670138E-4</v>
      </c>
      <c r="AT17" s="322">
        <v>1.2912359305844009E-3</v>
      </c>
      <c r="AU17" s="322">
        <v>9.4609060261085468E-4</v>
      </c>
      <c r="AV17" s="322">
        <v>7.8278567328265525E-4</v>
      </c>
      <c r="AW17" s="322">
        <v>2.3081361800346219E-3</v>
      </c>
      <c r="AX17" s="322">
        <v>2.7231430772123263E-3</v>
      </c>
      <c r="AY17" s="322">
        <v>1.8155992623054102E-3</v>
      </c>
      <c r="AZ17" s="322">
        <v>4.3744531933508314E-3</v>
      </c>
      <c r="BA17" s="322">
        <v>5.5803571428571425E-4</v>
      </c>
      <c r="BB17" s="322">
        <v>1.4036182158452901E-3</v>
      </c>
      <c r="BC17" s="322">
        <v>1.076531610882756E-3</v>
      </c>
      <c r="BD17" s="322">
        <v>1.4858841010401188E-3</v>
      </c>
      <c r="BE17" s="322">
        <v>0</v>
      </c>
      <c r="BF17" s="322">
        <v>7.3354370813264683E-4</v>
      </c>
      <c r="BG17" s="322">
        <v>4.1481271383240857E-4</v>
      </c>
      <c r="BH17" s="322">
        <v>0</v>
      </c>
      <c r="BI17" s="322">
        <v>4.1118176021548306E-4</v>
      </c>
      <c r="BJ17" s="322">
        <v>7.0621468926553672E-3</v>
      </c>
      <c r="BK17" s="322">
        <v>1.4318954716305711E-3</v>
      </c>
      <c r="BL17" s="322">
        <v>3.0865298840321142E-3</v>
      </c>
      <c r="BM17" s="322">
        <v>1.6840445734350926E-3</v>
      </c>
      <c r="BN17" s="322">
        <v>1.1632247367552974E-3</v>
      </c>
      <c r="BO17" s="322">
        <v>1.4517550681806398E-3</v>
      </c>
      <c r="BP17" s="322">
        <v>2.9742998461442427E-4</v>
      </c>
      <c r="BQ17" s="322">
        <v>3.2251443985105698E-4</v>
      </c>
      <c r="BR17" s="322">
        <v>8.739272542953525E-4</v>
      </c>
      <c r="BS17" s="322">
        <v>1.6938060592062208E-3</v>
      </c>
      <c r="BT17" s="322">
        <v>3.4369334692128414E-3</v>
      </c>
      <c r="BU17" s="322">
        <v>1.3816161375740086E-3</v>
      </c>
      <c r="BV17" s="322">
        <v>1.8512854360179656E-4</v>
      </c>
      <c r="BW17" s="322">
        <v>2.1751424718319049E-5</v>
      </c>
      <c r="BX17" s="322">
        <v>0</v>
      </c>
      <c r="BY17" s="322">
        <v>1.1410965938266674E-3</v>
      </c>
      <c r="BZ17" s="322">
        <v>1.0187071679940731E-3</v>
      </c>
      <c r="CA17" s="322">
        <v>5.3596834863279348E-4</v>
      </c>
      <c r="CB17" s="322">
        <v>1.1194029850746268E-2</v>
      </c>
      <c r="CC17" s="322">
        <v>0</v>
      </c>
      <c r="CD17" s="322">
        <v>3.63460140537921E-4</v>
      </c>
      <c r="CE17" s="322">
        <v>1.0847667751433443E-3</v>
      </c>
      <c r="CF17" s="322">
        <v>1.3885209511368514E-3</v>
      </c>
      <c r="CG17" s="322">
        <v>1.5930814747382794E-3</v>
      </c>
      <c r="CH17" s="322">
        <v>3.610961848468565E-4</v>
      </c>
      <c r="CI17" s="322">
        <v>5.9518495372436989E-4</v>
      </c>
      <c r="CJ17" s="322">
        <v>9.1842545140610938E-4</v>
      </c>
      <c r="CK17" s="322">
        <v>8.549200649739249E-4</v>
      </c>
      <c r="CL17" s="322">
        <v>1.6171165567856699E-3</v>
      </c>
      <c r="CM17" s="322">
        <v>3.556024383117062E-3</v>
      </c>
      <c r="CN17" s="322">
        <v>9.3905531035778003E-5</v>
      </c>
      <c r="CO17" s="322">
        <v>7.478803391457367E-4</v>
      </c>
      <c r="CP17" s="322">
        <v>2.0601943779775685E-3</v>
      </c>
      <c r="CQ17" s="322">
        <v>4.5817321903635824E-3</v>
      </c>
      <c r="CR17" s="322">
        <v>5.385664266186114E-3</v>
      </c>
      <c r="CS17" s="322">
        <v>2.6151899965941713E-3</v>
      </c>
      <c r="CT17" s="322">
        <v>2.6203815332245941E-2</v>
      </c>
      <c r="CU17" s="322">
        <v>2.9422679319302337E-3</v>
      </c>
      <c r="CV17" s="322">
        <v>3.1776294884016526E-4</v>
      </c>
      <c r="CW17" s="322">
        <v>8.7652348128890688E-4</v>
      </c>
      <c r="CX17" s="322">
        <v>1.5258692660032943E-3</v>
      </c>
      <c r="CY17" s="322">
        <v>8.8667842110090808E-3</v>
      </c>
      <c r="CZ17" s="322">
        <v>6.3874200749369488E-4</v>
      </c>
      <c r="DA17" s="322">
        <v>5.2624552190649963E-3</v>
      </c>
      <c r="DB17" s="322">
        <v>2.8076909407541671E-3</v>
      </c>
      <c r="DC17" s="322">
        <v>4.9818148476420427E-3</v>
      </c>
      <c r="DD17" s="322">
        <v>2.7862208713272541E-3</v>
      </c>
      <c r="DE17" s="323">
        <v>3.503798436031789E-4</v>
      </c>
      <c r="DF17" s="324">
        <v>1.7798015252472273E-3</v>
      </c>
      <c r="DG17" s="321">
        <v>7.2636234507199486E-3</v>
      </c>
      <c r="DH17" s="322">
        <v>7.033558652868338E-3</v>
      </c>
      <c r="DI17" s="322">
        <v>0</v>
      </c>
      <c r="DJ17" s="322">
        <v>0</v>
      </c>
      <c r="DK17" s="322">
        <v>7.3611548179678425E-6</v>
      </c>
      <c r="DL17" s="322">
        <v>1.535118323730537E-3</v>
      </c>
      <c r="DM17" s="322">
        <v>4.5533498759305208E-2</v>
      </c>
      <c r="DN17" s="324">
        <v>4.3371437468702609E-3</v>
      </c>
      <c r="DO17" s="324">
        <v>4.1469519258864216E-3</v>
      </c>
      <c r="DP17" s="321">
        <v>1.9972136434048111E-3</v>
      </c>
      <c r="DQ17" s="324">
        <v>1.9972136434048111E-3</v>
      </c>
      <c r="DR17" s="324">
        <v>1.18893745130859E-2</v>
      </c>
      <c r="DS17" s="322">
        <v>1.0302046007168187E-2</v>
      </c>
      <c r="DT17" s="324">
        <v>6.7137634759556813E-3</v>
      </c>
    </row>
    <row r="18" spans="1:124" s="92" customFormat="1">
      <c r="A18" s="298" t="s">
        <v>285</v>
      </c>
      <c r="B18" s="299" t="s">
        <v>539</v>
      </c>
      <c r="C18" s="321">
        <v>5.7034491608800424E-5</v>
      </c>
      <c r="D18" s="322">
        <v>2.70929287455974E-3</v>
      </c>
      <c r="E18" s="322">
        <v>1.7340038148083925E-4</v>
      </c>
      <c r="F18" s="322">
        <v>2.9407212505804057E-3</v>
      </c>
      <c r="G18" s="322">
        <v>0</v>
      </c>
      <c r="H18" s="322">
        <v>0</v>
      </c>
      <c r="I18" s="322">
        <v>1.490757304710793E-4</v>
      </c>
      <c r="J18" s="322">
        <v>3.0449510904731095E-4</v>
      </c>
      <c r="K18" s="322">
        <v>5.3838518094789442E-4</v>
      </c>
      <c r="L18" s="322">
        <v>1.5020064972291228E-2</v>
      </c>
      <c r="M18" s="322">
        <v>0</v>
      </c>
      <c r="N18" s="322">
        <v>4.4221372189179029E-5</v>
      </c>
      <c r="O18" s="322">
        <v>3.5441841625599138E-4</v>
      </c>
      <c r="P18" s="322">
        <v>0.19221048831121942</v>
      </c>
      <c r="Q18" s="322">
        <v>0.12216067447045707</v>
      </c>
      <c r="R18" s="322">
        <v>8.4517358926441723E-3</v>
      </c>
      <c r="S18" s="322">
        <v>3.7907294366864566E-3</v>
      </c>
      <c r="T18" s="322">
        <v>7.0128686139065178E-5</v>
      </c>
      <c r="U18" s="322">
        <v>0</v>
      </c>
      <c r="V18" s="322">
        <v>0</v>
      </c>
      <c r="W18" s="322">
        <v>0</v>
      </c>
      <c r="X18" s="322">
        <v>0</v>
      </c>
      <c r="Y18" s="322">
        <v>1.3082155939298797E-4</v>
      </c>
      <c r="Z18" s="322">
        <v>0</v>
      </c>
      <c r="AA18" s="322">
        <v>9.2047128129602351E-6</v>
      </c>
      <c r="AB18" s="322">
        <v>2.7361652643819687E-4</v>
      </c>
      <c r="AC18" s="322">
        <v>0</v>
      </c>
      <c r="AD18" s="322">
        <v>0</v>
      </c>
      <c r="AE18" s="322">
        <v>1.6425609745269868E-4</v>
      </c>
      <c r="AF18" s="322">
        <v>5.252859525404142E-5</v>
      </c>
      <c r="AG18" s="322">
        <v>0</v>
      </c>
      <c r="AH18" s="322">
        <v>3.0480656506447833E-3</v>
      </c>
      <c r="AI18" s="322">
        <v>1.2701235195122725E-4</v>
      </c>
      <c r="AJ18" s="322">
        <v>2.392115120540176E-2</v>
      </c>
      <c r="AK18" s="322">
        <v>2.6123051883663517E-3</v>
      </c>
      <c r="AL18" s="322">
        <v>0</v>
      </c>
      <c r="AM18" s="322">
        <v>5.2328623757195185E-5</v>
      </c>
      <c r="AN18" s="322">
        <v>4.2885324641907539E-4</v>
      </c>
      <c r="AO18" s="322">
        <v>0</v>
      </c>
      <c r="AP18" s="322">
        <v>0</v>
      </c>
      <c r="AQ18" s="322">
        <v>1.0372962177393136E-3</v>
      </c>
      <c r="AR18" s="322">
        <v>1.4686370035753714E-3</v>
      </c>
      <c r="AS18" s="322">
        <v>5.6171557297914044E-4</v>
      </c>
      <c r="AT18" s="322">
        <v>1.4779206434399771E-4</v>
      </c>
      <c r="AU18" s="322">
        <v>2.9537570457099455E-4</v>
      </c>
      <c r="AV18" s="322">
        <v>1.5829665837493695E-3</v>
      </c>
      <c r="AW18" s="322">
        <v>0</v>
      </c>
      <c r="AX18" s="322">
        <v>2.9718042490735856E-4</v>
      </c>
      <c r="AY18" s="322">
        <v>1.7182327403521231E-4</v>
      </c>
      <c r="AZ18" s="322">
        <v>3.7668902498298826E-4</v>
      </c>
      <c r="BA18" s="322">
        <v>0</v>
      </c>
      <c r="BB18" s="322">
        <v>2.5992929923060926E-4</v>
      </c>
      <c r="BC18" s="322">
        <v>0</v>
      </c>
      <c r="BD18" s="322">
        <v>0</v>
      </c>
      <c r="BE18" s="322">
        <v>0</v>
      </c>
      <c r="BF18" s="322">
        <v>5.0517632729889835E-4</v>
      </c>
      <c r="BG18" s="322">
        <v>2.6413288188473878E-4</v>
      </c>
      <c r="BH18" s="322">
        <v>0</v>
      </c>
      <c r="BI18" s="322">
        <v>8.0448605259551042E-5</v>
      </c>
      <c r="BJ18" s="322">
        <v>2.3721570331739824E-2</v>
      </c>
      <c r="BK18" s="322">
        <v>0</v>
      </c>
      <c r="BL18" s="322">
        <v>6.7082961641391617E-2</v>
      </c>
      <c r="BM18" s="322">
        <v>1.4592067075137053E-2</v>
      </c>
      <c r="BN18" s="322">
        <v>1.6609228828297032E-3</v>
      </c>
      <c r="BO18" s="322">
        <v>4.4978482915953751E-3</v>
      </c>
      <c r="BP18" s="322">
        <v>4.4063701424359148E-5</v>
      </c>
      <c r="BQ18" s="322">
        <v>0</v>
      </c>
      <c r="BR18" s="322">
        <v>0</v>
      </c>
      <c r="BS18" s="322">
        <v>0</v>
      </c>
      <c r="BT18" s="322">
        <v>6.0685603514971508E-4</v>
      </c>
      <c r="BU18" s="322">
        <v>7.8099431733658629E-5</v>
      </c>
      <c r="BV18" s="322">
        <v>0</v>
      </c>
      <c r="BW18" s="322">
        <v>0</v>
      </c>
      <c r="BX18" s="322">
        <v>2.4006779514534903E-6</v>
      </c>
      <c r="BY18" s="322">
        <v>0</v>
      </c>
      <c r="BZ18" s="322">
        <v>0</v>
      </c>
      <c r="CA18" s="322">
        <v>0</v>
      </c>
      <c r="CB18" s="322">
        <v>0</v>
      </c>
      <c r="CC18" s="322">
        <v>0</v>
      </c>
      <c r="CD18" s="322">
        <v>0</v>
      </c>
      <c r="CE18" s="322">
        <v>4.6490004649000463E-4</v>
      </c>
      <c r="CF18" s="322">
        <v>1.3967424567685828E-2</v>
      </c>
      <c r="CG18" s="322">
        <v>4.5516613563950843E-5</v>
      </c>
      <c r="CH18" s="322">
        <v>4.2987641053197207E-5</v>
      </c>
      <c r="CI18" s="322">
        <v>1.1903699074487398E-4</v>
      </c>
      <c r="CJ18" s="322">
        <v>1.8368509028122188E-5</v>
      </c>
      <c r="CK18" s="322">
        <v>0</v>
      </c>
      <c r="CL18" s="322">
        <v>6.2196790645602685E-5</v>
      </c>
      <c r="CM18" s="322">
        <v>2.7566080489279551E-5</v>
      </c>
      <c r="CN18" s="322">
        <v>2.6830151724508004E-5</v>
      </c>
      <c r="CO18" s="322">
        <v>9.5984642457206841E-5</v>
      </c>
      <c r="CP18" s="322">
        <v>1.4336773681124347E-6</v>
      </c>
      <c r="CQ18" s="322">
        <v>4.8034289092521433E-4</v>
      </c>
      <c r="CR18" s="322">
        <v>3.4259950802710644E-5</v>
      </c>
      <c r="CS18" s="322">
        <v>3.6491023208290758E-5</v>
      </c>
      <c r="CT18" s="322">
        <v>1.1819492707373E-4</v>
      </c>
      <c r="CU18" s="322">
        <v>2.6506918305677783E-5</v>
      </c>
      <c r="CV18" s="322">
        <v>0</v>
      </c>
      <c r="CW18" s="322">
        <v>3.5776468624037014E-5</v>
      </c>
      <c r="CX18" s="322">
        <v>2.1153455628511474E-4</v>
      </c>
      <c r="CY18" s="322">
        <v>2.1402582578297782E-4</v>
      </c>
      <c r="CZ18" s="322">
        <v>9.2848065006815444E-4</v>
      </c>
      <c r="DA18" s="322">
        <v>3.3377094412674396E-4</v>
      </c>
      <c r="DB18" s="322">
        <v>5.6864626648185667E-4</v>
      </c>
      <c r="DC18" s="322">
        <v>5.9089010462829957E-4</v>
      </c>
      <c r="DD18" s="322">
        <v>0</v>
      </c>
      <c r="DE18" s="323">
        <v>1.5926356527417221E-5</v>
      </c>
      <c r="DF18" s="324">
        <v>4.618421444640676E-3</v>
      </c>
      <c r="DG18" s="321">
        <v>3.5629284421451678E-4</v>
      </c>
      <c r="DH18" s="322">
        <v>6.9151163486271466E-5</v>
      </c>
      <c r="DI18" s="322">
        <v>2.3623223304995626E-5</v>
      </c>
      <c r="DJ18" s="322">
        <v>0</v>
      </c>
      <c r="DK18" s="322">
        <v>1.6562598340427645E-5</v>
      </c>
      <c r="DL18" s="322">
        <v>2.0435016647062343E-4</v>
      </c>
      <c r="DM18" s="322">
        <v>4.9627791563275434E-4</v>
      </c>
      <c r="DN18" s="324">
        <v>8.5163849162656869E-5</v>
      </c>
      <c r="DO18" s="324">
        <v>4.71563593099379E-3</v>
      </c>
      <c r="DP18" s="321">
        <v>1.6854534649221086E-3</v>
      </c>
      <c r="DQ18" s="324">
        <v>1.6854534649221086E-3</v>
      </c>
      <c r="DR18" s="324">
        <v>1.1341679800399842E-2</v>
      </c>
      <c r="DS18" s="322">
        <v>9.7922101219521974E-3</v>
      </c>
      <c r="DT18" s="324">
        <v>3.952780899086363E-3</v>
      </c>
    </row>
    <row r="19" spans="1:124" s="92" customFormat="1">
      <c r="A19" s="300" t="s">
        <v>286</v>
      </c>
      <c r="B19" s="301" t="s">
        <v>540</v>
      </c>
      <c r="C19" s="325">
        <v>0</v>
      </c>
      <c r="D19" s="326">
        <v>0</v>
      </c>
      <c r="E19" s="326">
        <v>8.6700190740419627E-5</v>
      </c>
      <c r="F19" s="326">
        <v>5.1591600887375537E-5</v>
      </c>
      <c r="G19" s="326">
        <v>5.9642147117296227E-4</v>
      </c>
      <c r="H19" s="326">
        <v>0</v>
      </c>
      <c r="I19" s="326">
        <v>3.7268932617769829E-4</v>
      </c>
      <c r="J19" s="326">
        <v>3.3168217235510656E-4</v>
      </c>
      <c r="K19" s="326">
        <v>9.7582314046805864E-4</v>
      </c>
      <c r="L19" s="326">
        <v>0</v>
      </c>
      <c r="M19" s="326">
        <v>0</v>
      </c>
      <c r="N19" s="326">
        <v>9.3970415902005437E-4</v>
      </c>
      <c r="O19" s="326">
        <v>6.4132856274893679E-4</v>
      </c>
      <c r="P19" s="326">
        <v>3.6104341547071037E-4</v>
      </c>
      <c r="Q19" s="326">
        <v>3.0039367335562988E-2</v>
      </c>
      <c r="R19" s="326">
        <v>9.390817658493525E-4</v>
      </c>
      <c r="S19" s="326">
        <v>8.0831730635225912E-4</v>
      </c>
      <c r="T19" s="326">
        <v>4.0908400247788025E-4</v>
      </c>
      <c r="U19" s="326">
        <v>0</v>
      </c>
      <c r="V19" s="326">
        <v>1.0570824524312897E-3</v>
      </c>
      <c r="W19" s="326">
        <v>0</v>
      </c>
      <c r="X19" s="326">
        <v>6.0698027314112291E-4</v>
      </c>
      <c r="Y19" s="326">
        <v>3.270538984824699E-4</v>
      </c>
      <c r="Z19" s="326">
        <v>0</v>
      </c>
      <c r="AA19" s="326">
        <v>1.56019882179676E-3</v>
      </c>
      <c r="AB19" s="326">
        <v>5.6091387919830359E-4</v>
      </c>
      <c r="AC19" s="326">
        <v>0</v>
      </c>
      <c r="AD19" s="326">
        <v>1.9398642095053346E-4</v>
      </c>
      <c r="AE19" s="326">
        <v>8.5679531914515804E-4</v>
      </c>
      <c r="AF19" s="326">
        <v>1.4314042206726287E-3</v>
      </c>
      <c r="AG19" s="326">
        <v>0</v>
      </c>
      <c r="AH19" s="326">
        <v>2.009713615809747E-4</v>
      </c>
      <c r="AI19" s="326">
        <v>7.3032102371955673E-4</v>
      </c>
      <c r="AJ19" s="326">
        <v>4.9239869668727806E-3</v>
      </c>
      <c r="AK19" s="326">
        <v>1.3129910894406794E-3</v>
      </c>
      <c r="AL19" s="326">
        <v>7.1581961345740878E-5</v>
      </c>
      <c r="AM19" s="326">
        <v>2.6164311878597594E-4</v>
      </c>
      <c r="AN19" s="326">
        <v>1.0047418916104053E-3</v>
      </c>
      <c r="AO19" s="326">
        <v>0</v>
      </c>
      <c r="AP19" s="326">
        <v>4.961548002976929E-5</v>
      </c>
      <c r="AQ19" s="326">
        <v>6.9669148952640459E-4</v>
      </c>
      <c r="AR19" s="326">
        <v>3.5449858706991728E-4</v>
      </c>
      <c r="AS19" s="326">
        <v>2.4575056317837393E-4</v>
      </c>
      <c r="AT19" s="326">
        <v>3.8503722026462557E-4</v>
      </c>
      <c r="AU19" s="326">
        <v>3.6422267330558727E-4</v>
      </c>
      <c r="AV19" s="326">
        <v>4.5227616678553411E-4</v>
      </c>
      <c r="AW19" s="326">
        <v>1.1540680900173109E-3</v>
      </c>
      <c r="AX19" s="326">
        <v>9.7038506092198711E-4</v>
      </c>
      <c r="AY19" s="326">
        <v>8.1902427290117866E-4</v>
      </c>
      <c r="AZ19" s="326">
        <v>1.2515796636531544E-3</v>
      </c>
      <c r="BA19" s="326">
        <v>8.3705357142857138E-4</v>
      </c>
      <c r="BB19" s="326">
        <v>7.7978789769182788E-4</v>
      </c>
      <c r="BC19" s="326">
        <v>9.7866510080250532E-4</v>
      </c>
      <c r="BD19" s="326">
        <v>3.4670629024269439E-3</v>
      </c>
      <c r="BE19" s="326">
        <v>0</v>
      </c>
      <c r="BF19" s="326">
        <v>3.3909095941980847E-4</v>
      </c>
      <c r="BG19" s="326">
        <v>4.2013082554820868E-4</v>
      </c>
      <c r="BH19" s="326">
        <v>0</v>
      </c>
      <c r="BI19" s="326">
        <v>2.9795779725759643E-4</v>
      </c>
      <c r="BJ19" s="326">
        <v>3.1870201361726786E-3</v>
      </c>
      <c r="BK19" s="326">
        <v>1.7898693395382138E-4</v>
      </c>
      <c r="BL19" s="326">
        <v>1.0661399260864025E-2</v>
      </c>
      <c r="BM19" s="326">
        <v>2.3092909097423769E-2</v>
      </c>
      <c r="BN19" s="326">
        <v>6.3659065195563542E-5</v>
      </c>
      <c r="BO19" s="326">
        <v>1.2962098823041427E-4</v>
      </c>
      <c r="BP19" s="326">
        <v>8.2252242658803747E-4</v>
      </c>
      <c r="BQ19" s="326">
        <v>2.9319494531914272E-4</v>
      </c>
      <c r="BR19" s="326">
        <v>3.0762239351196405E-3</v>
      </c>
      <c r="BS19" s="326">
        <v>2.4123904479603753E-3</v>
      </c>
      <c r="BT19" s="326">
        <v>1.02293110506279E-3</v>
      </c>
      <c r="BU19" s="326">
        <v>2.2648835202761001E-3</v>
      </c>
      <c r="BV19" s="326">
        <v>3.8635522142983628E-4</v>
      </c>
      <c r="BW19" s="326">
        <v>1.098446948275112E-3</v>
      </c>
      <c r="BX19" s="326">
        <v>1.3083694835421523E-4</v>
      </c>
      <c r="BY19" s="326">
        <v>3.1380156330233354E-4</v>
      </c>
      <c r="BZ19" s="326">
        <v>3.74465480725094E-4</v>
      </c>
      <c r="CA19" s="326">
        <v>0</v>
      </c>
      <c r="CB19" s="326">
        <v>3.7313432835820895E-3</v>
      </c>
      <c r="CC19" s="326">
        <v>0</v>
      </c>
      <c r="CD19" s="326">
        <v>2.4230676035861401E-4</v>
      </c>
      <c r="CE19" s="326">
        <v>2.1695335502866886E-3</v>
      </c>
      <c r="CF19" s="326">
        <v>1.562086070028958E-3</v>
      </c>
      <c r="CG19" s="326">
        <v>3.186162949476559E-4</v>
      </c>
      <c r="CH19" s="326">
        <v>2.4631918323481999E-3</v>
      </c>
      <c r="CI19" s="326">
        <v>7.1422194446924383E-4</v>
      </c>
      <c r="CJ19" s="326">
        <v>3.5083852243713376E-3</v>
      </c>
      <c r="CK19" s="326">
        <v>3.2486962469009148E-3</v>
      </c>
      <c r="CL19" s="326">
        <v>1.5549197661400673E-3</v>
      </c>
      <c r="CM19" s="326">
        <v>9.5378638492907243E-4</v>
      </c>
      <c r="CN19" s="326">
        <v>1.5132205572622513E-3</v>
      </c>
      <c r="CO19" s="326">
        <v>3.5834266517357225E-3</v>
      </c>
      <c r="CP19" s="326">
        <v>1.6329585222800631E-3</v>
      </c>
      <c r="CQ19" s="326">
        <v>7.3898906296186815E-4</v>
      </c>
      <c r="CR19" s="326">
        <v>7.3110735012984519E-3</v>
      </c>
      <c r="CS19" s="326">
        <v>3.1868826935240596E-3</v>
      </c>
      <c r="CT19" s="326">
        <v>1.3592416613478949E-2</v>
      </c>
      <c r="CU19" s="326">
        <v>1.3253459152838892E-3</v>
      </c>
      <c r="CV19" s="326">
        <v>5.9013119070316401E-4</v>
      </c>
      <c r="CW19" s="326">
        <v>2.3850979082691345E-4</v>
      </c>
      <c r="CX19" s="326">
        <v>1.9150928495679054E-3</v>
      </c>
      <c r="CY19" s="326">
        <v>2.843485971116705E-3</v>
      </c>
      <c r="CZ19" s="326">
        <v>2.669107495231385E-3</v>
      </c>
      <c r="DA19" s="326">
        <v>8.5667875659197618E-4</v>
      </c>
      <c r="DB19" s="326">
        <v>4.3501439385862034E-3</v>
      </c>
      <c r="DC19" s="326">
        <v>3.2498955754556476E-3</v>
      </c>
      <c r="DD19" s="326">
        <v>0</v>
      </c>
      <c r="DE19" s="327">
        <v>3.0260077402092725E-4</v>
      </c>
      <c r="DF19" s="328">
        <v>1.9165707642241048E-3</v>
      </c>
      <c r="DG19" s="325">
        <v>1.3919173780647122E-3</v>
      </c>
      <c r="DH19" s="326">
        <v>6.0297900340970271E-5</v>
      </c>
      <c r="DI19" s="326">
        <v>2.2099144382092683E-5</v>
      </c>
      <c r="DJ19" s="326">
        <v>0</v>
      </c>
      <c r="DK19" s="326">
        <v>3.4045341033101271E-4</v>
      </c>
      <c r="DL19" s="326">
        <v>4.8288110475355039E-3</v>
      </c>
      <c r="DM19" s="326">
        <v>-8.3126550868486346E-2</v>
      </c>
      <c r="DN19" s="328">
        <v>6.7716908635109536E-4</v>
      </c>
      <c r="DO19" s="328">
        <v>2.3042980615917423E-3</v>
      </c>
      <c r="DP19" s="325">
        <v>7.4286605029081374E-5</v>
      </c>
      <c r="DQ19" s="328">
        <v>7.4286605029081374E-5</v>
      </c>
      <c r="DR19" s="328">
        <v>2.4683969909145058E-2</v>
      </c>
      <c r="DS19" s="326">
        <v>2.0735019589305601E-2</v>
      </c>
      <c r="DT19" s="328">
        <v>8.6688982292837165E-3</v>
      </c>
    </row>
    <row r="20" spans="1:124" s="92" customFormat="1">
      <c r="A20" s="302" t="s">
        <v>287</v>
      </c>
      <c r="B20" s="303" t="s">
        <v>541</v>
      </c>
      <c r="C20" s="329">
        <v>5.7034491608800424E-5</v>
      </c>
      <c r="D20" s="330">
        <v>0</v>
      </c>
      <c r="E20" s="330">
        <v>8.6700190740419627E-5</v>
      </c>
      <c r="F20" s="330">
        <v>0</v>
      </c>
      <c r="G20" s="330">
        <v>0</v>
      </c>
      <c r="H20" s="330">
        <v>0</v>
      </c>
      <c r="I20" s="330">
        <v>0</v>
      </c>
      <c r="J20" s="330">
        <v>2.9905769638575178E-4</v>
      </c>
      <c r="K20" s="330">
        <v>1.5142083214159531E-4</v>
      </c>
      <c r="L20" s="330">
        <v>7.6437989680871394E-5</v>
      </c>
      <c r="M20" s="330">
        <v>0</v>
      </c>
      <c r="N20" s="330">
        <v>7.8492935635792783E-4</v>
      </c>
      <c r="O20" s="330">
        <v>3.9323567136974281E-3</v>
      </c>
      <c r="P20" s="330">
        <v>1.1147215452658182E-2</v>
      </c>
      <c r="Q20" s="330">
        <v>1.4649526198439242E-2</v>
      </c>
      <c r="R20" s="330">
        <v>0.34021993294956193</v>
      </c>
      <c r="S20" s="330">
        <v>0.28475996692402744</v>
      </c>
      <c r="T20" s="330">
        <v>0.13166660822609488</v>
      </c>
      <c r="U20" s="330">
        <v>0</v>
      </c>
      <c r="V20" s="330">
        <v>0</v>
      </c>
      <c r="W20" s="330">
        <v>0</v>
      </c>
      <c r="X20" s="330">
        <v>0</v>
      </c>
      <c r="Y20" s="330">
        <v>6.4756671899529042E-3</v>
      </c>
      <c r="Z20" s="330">
        <v>1.5879317189360857E-3</v>
      </c>
      <c r="AA20" s="330">
        <v>1.9145802650957289E-3</v>
      </c>
      <c r="AB20" s="330">
        <v>9.5765784253368908E-4</v>
      </c>
      <c r="AC20" s="330">
        <v>0</v>
      </c>
      <c r="AD20" s="330">
        <v>0</v>
      </c>
      <c r="AE20" s="330">
        <v>3.6447096218558276E-3</v>
      </c>
      <c r="AF20" s="330">
        <v>4.5699877871016037E-3</v>
      </c>
      <c r="AG20" s="330">
        <v>0</v>
      </c>
      <c r="AH20" s="330">
        <v>4.5553508625020937E-3</v>
      </c>
      <c r="AI20" s="330">
        <v>0</v>
      </c>
      <c r="AJ20" s="330">
        <v>1.520260662544385E-2</v>
      </c>
      <c r="AK20" s="330">
        <v>5.1630639194151715E-3</v>
      </c>
      <c r="AL20" s="330">
        <v>0</v>
      </c>
      <c r="AM20" s="330">
        <v>1.9187162044304902E-4</v>
      </c>
      <c r="AN20" s="330">
        <v>0</v>
      </c>
      <c r="AO20" s="330">
        <v>2.7224530735062331E-4</v>
      </c>
      <c r="AP20" s="330">
        <v>0</v>
      </c>
      <c r="AQ20" s="330">
        <v>3.5608676131349568E-4</v>
      </c>
      <c r="AR20" s="330">
        <v>2.1269915224195036E-4</v>
      </c>
      <c r="AS20" s="330">
        <v>2.8085778648957022E-4</v>
      </c>
      <c r="AT20" s="330">
        <v>4.9393663609704499E-4</v>
      </c>
      <c r="AU20" s="330">
        <v>4.1308181240755631E-4</v>
      </c>
      <c r="AV20" s="330">
        <v>4.0009045523335711E-4</v>
      </c>
      <c r="AW20" s="330">
        <v>1.1540680900173109E-3</v>
      </c>
      <c r="AX20" s="330">
        <v>4.0089032829339595E-3</v>
      </c>
      <c r="AY20" s="330">
        <v>3.4078282683650441E-3</v>
      </c>
      <c r="AZ20" s="330">
        <v>2.0535627491008067E-3</v>
      </c>
      <c r="BA20" s="330">
        <v>0</v>
      </c>
      <c r="BB20" s="330">
        <v>1.4036182158452901E-3</v>
      </c>
      <c r="BC20" s="330">
        <v>6.8506557056175377E-4</v>
      </c>
      <c r="BD20" s="330">
        <v>1.9811788013868251E-3</v>
      </c>
      <c r="BE20" s="330">
        <v>0</v>
      </c>
      <c r="BF20" s="330">
        <v>6.9202236616287437E-6</v>
      </c>
      <c r="BG20" s="330">
        <v>3.1022318342167307E-4</v>
      </c>
      <c r="BH20" s="330">
        <v>0</v>
      </c>
      <c r="BI20" s="330">
        <v>0</v>
      </c>
      <c r="BJ20" s="330">
        <v>1.1190786614515428E-2</v>
      </c>
      <c r="BK20" s="330">
        <v>3.5797386790764276E-4</v>
      </c>
      <c r="BL20" s="330">
        <v>4.0652478654262776E-3</v>
      </c>
      <c r="BM20" s="330">
        <v>2.5618975957576407E-3</v>
      </c>
      <c r="BN20" s="330">
        <v>2.8935938725256156E-6</v>
      </c>
      <c r="BO20" s="330">
        <v>0</v>
      </c>
      <c r="BP20" s="330">
        <v>0</v>
      </c>
      <c r="BQ20" s="330">
        <v>0</v>
      </c>
      <c r="BR20" s="330">
        <v>0</v>
      </c>
      <c r="BS20" s="330">
        <v>1.7964609718853857E-4</v>
      </c>
      <c r="BT20" s="330">
        <v>-4.8222525383934708E-4</v>
      </c>
      <c r="BU20" s="330">
        <v>4.4814197732885065E-4</v>
      </c>
      <c r="BV20" s="330">
        <v>0</v>
      </c>
      <c r="BW20" s="330">
        <v>0</v>
      </c>
      <c r="BX20" s="330">
        <v>7.2020338543604708E-5</v>
      </c>
      <c r="BY20" s="330">
        <v>0</v>
      </c>
      <c r="BZ20" s="330">
        <v>2.2951110108957376E-4</v>
      </c>
      <c r="CA20" s="330">
        <v>0</v>
      </c>
      <c r="CB20" s="330">
        <v>0</v>
      </c>
      <c r="CC20" s="330">
        <v>0</v>
      </c>
      <c r="CD20" s="330">
        <v>1.21153380179307E-3</v>
      </c>
      <c r="CE20" s="330">
        <v>4.0291337362467067E-3</v>
      </c>
      <c r="CF20" s="330">
        <v>1.3382784167207154E-2</v>
      </c>
      <c r="CG20" s="330">
        <v>0</v>
      </c>
      <c r="CH20" s="330">
        <v>1.1176786673831273E-4</v>
      </c>
      <c r="CI20" s="330">
        <v>0</v>
      </c>
      <c r="CJ20" s="330">
        <v>5.6575007806616336E-3</v>
      </c>
      <c r="CK20" s="330">
        <v>2.5647601949217746E-4</v>
      </c>
      <c r="CL20" s="330">
        <v>7.0033586266948625E-2</v>
      </c>
      <c r="CM20" s="330">
        <v>1.5988326683782138E-4</v>
      </c>
      <c r="CN20" s="330">
        <v>1.4729753296754892E-3</v>
      </c>
      <c r="CO20" s="330">
        <v>4.3193089105743078E-3</v>
      </c>
      <c r="CP20" s="330">
        <v>0</v>
      </c>
      <c r="CQ20" s="330">
        <v>2.8820573455512859E-3</v>
      </c>
      <c r="CR20" s="330">
        <v>1.2470622092186675E-3</v>
      </c>
      <c r="CS20" s="330">
        <v>8.028025105823967E-4</v>
      </c>
      <c r="CT20" s="330">
        <v>2.021133252960783E-3</v>
      </c>
      <c r="CU20" s="330">
        <v>0</v>
      </c>
      <c r="CV20" s="330">
        <v>0</v>
      </c>
      <c r="CW20" s="330">
        <v>1.6099410880816658E-4</v>
      </c>
      <c r="CX20" s="330">
        <v>2.400212098648435E-3</v>
      </c>
      <c r="CY20" s="330">
        <v>9.4782865703890175E-4</v>
      </c>
      <c r="CZ20" s="330">
        <v>0</v>
      </c>
      <c r="DA20" s="330">
        <v>5.1178211432767408E-4</v>
      </c>
      <c r="DB20" s="330">
        <v>5.5443010981981022E-4</v>
      </c>
      <c r="DC20" s="330">
        <v>3.056328127387756E-5</v>
      </c>
      <c r="DD20" s="330">
        <v>0.12191827085444107</v>
      </c>
      <c r="DE20" s="331">
        <v>4.777906958225167E-4</v>
      </c>
      <c r="DF20" s="332">
        <v>7.0144466839002374E-3</v>
      </c>
      <c r="DG20" s="329">
        <v>-2.5320544795511659E-3</v>
      </c>
      <c r="DH20" s="330">
        <v>-8.3699228330442067E-4</v>
      </c>
      <c r="DI20" s="330">
        <v>0</v>
      </c>
      <c r="DJ20" s="330">
        <v>0</v>
      </c>
      <c r="DK20" s="330">
        <v>0</v>
      </c>
      <c r="DL20" s="330">
        <v>0</v>
      </c>
      <c r="DM20" s="330">
        <v>-8.6166253101736978E-2</v>
      </c>
      <c r="DN20" s="332">
        <v>-7.01501614683283E-4</v>
      </c>
      <c r="DO20" s="332">
        <v>6.7124047018216311E-3</v>
      </c>
      <c r="DP20" s="329">
        <v>7.2325925781592509E-3</v>
      </c>
      <c r="DQ20" s="332">
        <v>7.2325925781592509E-3</v>
      </c>
      <c r="DR20" s="332">
        <v>1.2536226874562548E-2</v>
      </c>
      <c r="DS20" s="330">
        <v>1.1685188358858022E-2</v>
      </c>
      <c r="DT20" s="332">
        <v>4.2337765314690197E-3</v>
      </c>
    </row>
    <row r="21" spans="1:124" s="92" customFormat="1">
      <c r="A21" s="298" t="s">
        <v>288</v>
      </c>
      <c r="B21" s="299" t="s">
        <v>542</v>
      </c>
      <c r="C21" s="321">
        <v>3.2096160152852438E-2</v>
      </c>
      <c r="D21" s="322">
        <v>1.6797615822270389E-2</v>
      </c>
      <c r="E21" s="322">
        <v>3.1818970001734004E-2</v>
      </c>
      <c r="F21" s="322">
        <v>2.0636640354950212E-3</v>
      </c>
      <c r="G21" s="322">
        <v>7.9522862823061633E-4</v>
      </c>
      <c r="H21" s="322">
        <v>0</v>
      </c>
      <c r="I21" s="322">
        <v>0</v>
      </c>
      <c r="J21" s="322">
        <v>1.7405157929650757E-2</v>
      </c>
      <c r="K21" s="322">
        <v>2.8887729865235461E-2</v>
      </c>
      <c r="L21" s="322">
        <v>1.4523218039365566E-3</v>
      </c>
      <c r="M21" s="322">
        <v>0</v>
      </c>
      <c r="N21" s="322">
        <v>2.0562938067968249E-3</v>
      </c>
      <c r="O21" s="322">
        <v>4.2023897927496116E-3</v>
      </c>
      <c r="P21" s="322">
        <v>1.1132171977013569E-3</v>
      </c>
      <c r="Q21" s="322">
        <v>1.0338280379041248E-2</v>
      </c>
      <c r="R21" s="322">
        <v>9.766450364833265E-4</v>
      </c>
      <c r="S21" s="322">
        <v>9.9320827642593677E-3</v>
      </c>
      <c r="T21" s="322">
        <v>1.0869946351555104E-3</v>
      </c>
      <c r="U21" s="322">
        <v>0</v>
      </c>
      <c r="V21" s="322">
        <v>1.0570824524312897E-3</v>
      </c>
      <c r="W21" s="322">
        <v>0</v>
      </c>
      <c r="X21" s="322">
        <v>1.7197774405665149E-3</v>
      </c>
      <c r="Y21" s="322">
        <v>6.5410779696493981E-4</v>
      </c>
      <c r="Z21" s="322">
        <v>9.5275903136165137E-3</v>
      </c>
      <c r="AA21" s="322">
        <v>2.0231958762886599E-2</v>
      </c>
      <c r="AB21" s="322">
        <v>2.2915384089198989E-2</v>
      </c>
      <c r="AC21" s="322">
        <v>0</v>
      </c>
      <c r="AD21" s="322">
        <v>9.699321047526673E-5</v>
      </c>
      <c r="AE21" s="322">
        <v>2.1442079748554988E-3</v>
      </c>
      <c r="AF21" s="322">
        <v>1.0768362027078491E-3</v>
      </c>
      <c r="AG21" s="322">
        <v>1.2578616352201259E-2</v>
      </c>
      <c r="AH21" s="322">
        <v>1.1421872383185396E-2</v>
      </c>
      <c r="AI21" s="322">
        <v>2.6196297589940621E-3</v>
      </c>
      <c r="AJ21" s="322">
        <v>2.4961201257810532E-2</v>
      </c>
      <c r="AK21" s="322">
        <v>3.9663272493520524E-3</v>
      </c>
      <c r="AL21" s="322">
        <v>0</v>
      </c>
      <c r="AM21" s="322">
        <v>0</v>
      </c>
      <c r="AN21" s="322">
        <v>0</v>
      </c>
      <c r="AO21" s="322">
        <v>1.5761570425562401E-4</v>
      </c>
      <c r="AP21" s="322">
        <v>0</v>
      </c>
      <c r="AQ21" s="322">
        <v>1.0837423170410739E-4</v>
      </c>
      <c r="AR21" s="322">
        <v>3.038559317742148E-5</v>
      </c>
      <c r="AS21" s="322">
        <v>2.6857025833065154E-3</v>
      </c>
      <c r="AT21" s="322">
        <v>6.961784083572523E-4</v>
      </c>
      <c r="AU21" s="322">
        <v>6.9957403714182922E-4</v>
      </c>
      <c r="AV21" s="322">
        <v>3.6182093342842728E-3</v>
      </c>
      <c r="AW21" s="322">
        <v>5.7703404500865547E-4</v>
      </c>
      <c r="AX21" s="322">
        <v>2.5169362517664042E-3</v>
      </c>
      <c r="AY21" s="322">
        <v>2.3253416419432068E-3</v>
      </c>
      <c r="AZ21" s="322">
        <v>4.5202682997958592E-3</v>
      </c>
      <c r="BA21" s="322">
        <v>5.5803571428571425E-4</v>
      </c>
      <c r="BB21" s="322">
        <v>2.8592222915367021E-3</v>
      </c>
      <c r="BC21" s="322">
        <v>1.2722646310432571E-3</v>
      </c>
      <c r="BD21" s="322">
        <v>9.9058940069341253E-4</v>
      </c>
      <c r="BE21" s="322">
        <v>0</v>
      </c>
      <c r="BF21" s="322">
        <v>5.5361789293029949E-5</v>
      </c>
      <c r="BG21" s="322">
        <v>1.6131605537926999E-4</v>
      </c>
      <c r="BH21" s="322">
        <v>0</v>
      </c>
      <c r="BI21" s="322">
        <v>1.9069299024486171E-4</v>
      </c>
      <c r="BJ21" s="322">
        <v>4.2916123424598003E-3</v>
      </c>
      <c r="BK21" s="322">
        <v>1.2529085376767495E-3</v>
      </c>
      <c r="BL21" s="322">
        <v>2.2938702688925703E-5</v>
      </c>
      <c r="BM21" s="322">
        <v>2.1319287684976171E-3</v>
      </c>
      <c r="BN21" s="322">
        <v>0</v>
      </c>
      <c r="BO21" s="322">
        <v>0</v>
      </c>
      <c r="BP21" s="322">
        <v>0</v>
      </c>
      <c r="BQ21" s="322">
        <v>0</v>
      </c>
      <c r="BR21" s="322">
        <v>5.243563525772115E-5</v>
      </c>
      <c r="BS21" s="322">
        <v>5.3893829156561571E-4</v>
      </c>
      <c r="BT21" s="322">
        <v>5.6246830303686868E-3</v>
      </c>
      <c r="BU21" s="322">
        <v>1.3239713189134509E-3</v>
      </c>
      <c r="BV21" s="322">
        <v>3.2196268452486357E-5</v>
      </c>
      <c r="BW21" s="322">
        <v>0</v>
      </c>
      <c r="BX21" s="322">
        <v>0</v>
      </c>
      <c r="BY21" s="322">
        <v>1.9969190391966679E-4</v>
      </c>
      <c r="BZ21" s="322">
        <v>3.9862454399768071E-4</v>
      </c>
      <c r="CA21" s="322">
        <v>0</v>
      </c>
      <c r="CB21" s="322">
        <v>3.7313432835820895E-3</v>
      </c>
      <c r="CC21" s="322">
        <v>0</v>
      </c>
      <c r="CD21" s="322">
        <v>0</v>
      </c>
      <c r="CE21" s="322">
        <v>1.7046335037966837E-3</v>
      </c>
      <c r="CF21" s="322">
        <v>1.0852387433885393E-2</v>
      </c>
      <c r="CG21" s="322">
        <v>3.6413290851160674E-4</v>
      </c>
      <c r="CH21" s="322">
        <v>2.2353573347662546E-4</v>
      </c>
      <c r="CI21" s="322">
        <v>3.273517245484034E-4</v>
      </c>
      <c r="CJ21" s="322">
        <v>1.0102679965467204E-3</v>
      </c>
      <c r="CK21" s="322">
        <v>4.2746003248696245E-4</v>
      </c>
      <c r="CL21" s="322">
        <v>6.5306630177882816E-4</v>
      </c>
      <c r="CM21" s="322">
        <v>1.63558744236392E-4</v>
      </c>
      <c r="CN21" s="322">
        <v>6.5733871725044603E-4</v>
      </c>
      <c r="CO21" s="322">
        <v>1.4397696368581027E-3</v>
      </c>
      <c r="CP21" s="322">
        <v>8.9748203243838413E-4</v>
      </c>
      <c r="CQ21" s="322">
        <v>3.1037540644398465E-3</v>
      </c>
      <c r="CR21" s="322">
        <v>6.5436506033177333E-3</v>
      </c>
      <c r="CS21" s="322">
        <v>3.7464117160511848E-3</v>
      </c>
      <c r="CT21" s="322">
        <v>1.9029383258870529E-3</v>
      </c>
      <c r="CU21" s="322">
        <v>1.3253459152838892E-5</v>
      </c>
      <c r="CV21" s="322">
        <v>5.447364837259975E-4</v>
      </c>
      <c r="CW21" s="322">
        <v>5.9627447706728365E-6</v>
      </c>
      <c r="CX21" s="322">
        <v>1.1028001534330648E-3</v>
      </c>
      <c r="CY21" s="322">
        <v>6.5226918333859899E-4</v>
      </c>
      <c r="CZ21" s="322">
        <v>2.9412862200740588E-3</v>
      </c>
      <c r="DA21" s="322">
        <v>4.7840501991499966E-4</v>
      </c>
      <c r="DB21" s="322">
        <v>4.9045740484060139E-4</v>
      </c>
      <c r="DC21" s="322">
        <v>1.2938455739274835E-3</v>
      </c>
      <c r="DD21" s="322">
        <v>0.3100303951367781</v>
      </c>
      <c r="DE21" s="323">
        <v>3.8223255665801334E-4</v>
      </c>
      <c r="DF21" s="324">
        <v>3.4693242671171138E-3</v>
      </c>
      <c r="DG21" s="321">
        <v>5.5724200835150428E-3</v>
      </c>
      <c r="DH21" s="322">
        <v>5.7139438894538493E-4</v>
      </c>
      <c r="DI21" s="322">
        <v>0</v>
      </c>
      <c r="DJ21" s="322">
        <v>0</v>
      </c>
      <c r="DK21" s="322">
        <v>0</v>
      </c>
      <c r="DL21" s="322">
        <v>0</v>
      </c>
      <c r="DM21" s="322">
        <v>3.8585607940446652E-2</v>
      </c>
      <c r="DN21" s="324">
        <v>5.4139875539117584E-4</v>
      </c>
      <c r="DO21" s="324">
        <v>3.800753804028746E-3</v>
      </c>
      <c r="DP21" s="321">
        <v>8.5271280067807844E-3</v>
      </c>
      <c r="DQ21" s="324">
        <v>8.5271280067807844E-3</v>
      </c>
      <c r="DR21" s="324">
        <v>1.6865878107317905E-2</v>
      </c>
      <c r="DS21" s="322">
        <v>1.5527814977059339E-2</v>
      </c>
      <c r="DT21" s="324">
        <v>6.5124961693030997E-3</v>
      </c>
    </row>
    <row r="22" spans="1:124" s="92" customFormat="1">
      <c r="A22" s="298" t="s">
        <v>289</v>
      </c>
      <c r="B22" s="299" t="s">
        <v>543</v>
      </c>
      <c r="C22" s="321">
        <v>9.9810360315400734E-5</v>
      </c>
      <c r="D22" s="322">
        <v>0</v>
      </c>
      <c r="E22" s="322">
        <v>2.6010057222125891E-4</v>
      </c>
      <c r="F22" s="322">
        <v>0</v>
      </c>
      <c r="G22" s="322">
        <v>1.9880715705765408E-4</v>
      </c>
      <c r="H22" s="322">
        <v>0</v>
      </c>
      <c r="I22" s="322">
        <v>1.490757304710793E-4</v>
      </c>
      <c r="J22" s="322">
        <v>9.0478546688343812E-3</v>
      </c>
      <c r="K22" s="322">
        <v>2.0021198916499823E-3</v>
      </c>
      <c r="L22" s="322">
        <v>0</v>
      </c>
      <c r="M22" s="322">
        <v>0</v>
      </c>
      <c r="N22" s="322">
        <v>2.2110686094589516E-4</v>
      </c>
      <c r="O22" s="322">
        <v>3.3416593532707758E-3</v>
      </c>
      <c r="P22" s="322">
        <v>1.0680867707675182E-3</v>
      </c>
      <c r="Q22" s="322">
        <v>3.353191192865106E-3</v>
      </c>
      <c r="R22" s="322">
        <v>2.5355207677932518E-4</v>
      </c>
      <c r="S22" s="322">
        <v>1.7587869665802603E-2</v>
      </c>
      <c r="T22" s="322">
        <v>4.9662797900814661E-2</v>
      </c>
      <c r="U22" s="322">
        <v>0</v>
      </c>
      <c r="V22" s="322">
        <v>1.3213530655391121E-4</v>
      </c>
      <c r="W22" s="322">
        <v>0</v>
      </c>
      <c r="X22" s="322">
        <v>0</v>
      </c>
      <c r="Y22" s="322">
        <v>1.9623233908948196E-4</v>
      </c>
      <c r="Z22" s="322">
        <v>4.7637951568082568E-3</v>
      </c>
      <c r="AA22" s="322">
        <v>2.1999263622974963E-3</v>
      </c>
      <c r="AB22" s="322">
        <v>7.6749435665914223E-3</v>
      </c>
      <c r="AC22" s="322">
        <v>0</v>
      </c>
      <c r="AD22" s="322">
        <v>2.9097963142580018E-4</v>
      </c>
      <c r="AE22" s="322">
        <v>3.5292864182404174E-4</v>
      </c>
      <c r="AF22" s="322">
        <v>1.2344219884699733E-3</v>
      </c>
      <c r="AG22" s="322">
        <v>0</v>
      </c>
      <c r="AH22" s="322">
        <v>1.8757327080890973E-3</v>
      </c>
      <c r="AI22" s="322">
        <v>1.2701235195122725E-4</v>
      </c>
      <c r="AJ22" s="322">
        <v>1.7794606365431336E-3</v>
      </c>
      <c r="AK22" s="322">
        <v>2.461858292701274E-4</v>
      </c>
      <c r="AL22" s="322">
        <v>0</v>
      </c>
      <c r="AM22" s="322">
        <v>1.0465724751439037E-4</v>
      </c>
      <c r="AN22" s="322">
        <v>1.6051364365971107E-3</v>
      </c>
      <c r="AO22" s="322">
        <v>1.432870038687491E-5</v>
      </c>
      <c r="AP22" s="322">
        <v>9.9230960059538579E-5</v>
      </c>
      <c r="AQ22" s="322">
        <v>1.7959158396680653E-3</v>
      </c>
      <c r="AR22" s="322">
        <v>3.6462711812905777E-4</v>
      </c>
      <c r="AS22" s="322">
        <v>2.6418185541675198E-3</v>
      </c>
      <c r="AT22" s="322">
        <v>1.1628901904961924E-3</v>
      </c>
      <c r="AU22" s="322">
        <v>1.3880437244877563E-3</v>
      </c>
      <c r="AV22" s="322">
        <v>4.4531807191191056E-3</v>
      </c>
      <c r="AW22" s="322">
        <v>3.462204270051933E-3</v>
      </c>
      <c r="AX22" s="322">
        <v>9.8857978081427441E-4</v>
      </c>
      <c r="AY22" s="322">
        <v>1.3574038648781774E-3</v>
      </c>
      <c r="AZ22" s="322">
        <v>1.0851074171284145E-2</v>
      </c>
      <c r="BA22" s="322">
        <v>1.3950892857142857E-3</v>
      </c>
      <c r="BB22" s="322">
        <v>4.6787273861509669E-4</v>
      </c>
      <c r="BC22" s="322">
        <v>6.4591896652965355E-3</v>
      </c>
      <c r="BD22" s="322">
        <v>3.9623576027736501E-3</v>
      </c>
      <c r="BE22" s="322">
        <v>0</v>
      </c>
      <c r="BF22" s="322">
        <v>8.0966616841056307E-4</v>
      </c>
      <c r="BG22" s="322">
        <v>2.1449717253727111E-4</v>
      </c>
      <c r="BH22" s="322">
        <v>2.6041666666666665E-3</v>
      </c>
      <c r="BI22" s="322">
        <v>3.4563104481881188E-3</v>
      </c>
      <c r="BJ22" s="322">
        <v>5.7402578589019265E-3</v>
      </c>
      <c r="BK22" s="322">
        <v>2.6848040093073204E-3</v>
      </c>
      <c r="BL22" s="322">
        <v>5.6837007773671464E-4</v>
      </c>
      <c r="BM22" s="322">
        <v>8.5097997061879679E-4</v>
      </c>
      <c r="BN22" s="322">
        <v>4.3982626862389357E-4</v>
      </c>
      <c r="BO22" s="322">
        <v>3.3701456939907711E-4</v>
      </c>
      <c r="BP22" s="322">
        <v>1.2998791920185949E-3</v>
      </c>
      <c r="BQ22" s="322">
        <v>3.4890198492977982E-3</v>
      </c>
      <c r="BR22" s="322">
        <v>2.8315243039169422E-3</v>
      </c>
      <c r="BS22" s="322">
        <v>2.9128331472713042E-3</v>
      </c>
      <c r="BT22" s="322">
        <v>5.2239471335399652E-3</v>
      </c>
      <c r="BU22" s="322">
        <v>1.4539510874416114E-2</v>
      </c>
      <c r="BV22" s="322">
        <v>2.6561921473301244E-4</v>
      </c>
      <c r="BW22" s="322">
        <v>3.2627137077478577E-5</v>
      </c>
      <c r="BX22" s="322">
        <v>0</v>
      </c>
      <c r="BY22" s="322">
        <v>1.369315912592001E-3</v>
      </c>
      <c r="BZ22" s="322">
        <v>1.3810931170828737E-3</v>
      </c>
      <c r="CA22" s="322">
        <v>0</v>
      </c>
      <c r="CB22" s="322">
        <v>3.7313432835820895E-3</v>
      </c>
      <c r="CC22" s="322">
        <v>0</v>
      </c>
      <c r="CD22" s="322">
        <v>1.8173007026896051E-3</v>
      </c>
      <c r="CE22" s="322">
        <v>9.2980009298000927E-4</v>
      </c>
      <c r="CF22" s="322">
        <v>4.695393216344353E-3</v>
      </c>
      <c r="CG22" s="322">
        <v>6.8274920345926266E-3</v>
      </c>
      <c r="CH22" s="322">
        <v>6.3793659322944653E-3</v>
      </c>
      <c r="CI22" s="322">
        <v>1.9045918519179836E-3</v>
      </c>
      <c r="CJ22" s="322">
        <v>6.6494002681802321E-3</v>
      </c>
      <c r="CK22" s="322">
        <v>8.9766606822262122E-3</v>
      </c>
      <c r="CL22" s="322">
        <v>8.828834432143301E-2</v>
      </c>
      <c r="CM22" s="322">
        <v>7.0330260021648563E-3</v>
      </c>
      <c r="CN22" s="322">
        <v>5.5296942704210995E-3</v>
      </c>
      <c r="CO22" s="322">
        <v>2.0836666133418651E-2</v>
      </c>
      <c r="CP22" s="322">
        <v>2.2150315337337114E-3</v>
      </c>
      <c r="CQ22" s="322">
        <v>5.6532663316582916E-3</v>
      </c>
      <c r="CR22" s="322">
        <v>7.6262650486833899E-3</v>
      </c>
      <c r="CS22" s="322">
        <v>1.6056050211647934E-3</v>
      </c>
      <c r="CT22" s="322">
        <v>3.8188780937522163E-2</v>
      </c>
      <c r="CU22" s="322">
        <v>9.8075597731007796E-4</v>
      </c>
      <c r="CV22" s="322">
        <v>4.1990103953878977E-2</v>
      </c>
      <c r="CW22" s="322">
        <v>1.0136666110143822E-3</v>
      </c>
      <c r="CX22" s="322">
        <v>2.6878990951961913E-3</v>
      </c>
      <c r="CY22" s="322">
        <v>4.5862676953495248E-4</v>
      </c>
      <c r="CZ22" s="322">
        <v>4.7850775819115285E-4</v>
      </c>
      <c r="DA22" s="322">
        <v>1.8468658908346498E-3</v>
      </c>
      <c r="DB22" s="322">
        <v>5.8997050147492625E-3</v>
      </c>
      <c r="DC22" s="322">
        <v>3.2193322941817702E-3</v>
      </c>
      <c r="DD22" s="322">
        <v>0</v>
      </c>
      <c r="DE22" s="323">
        <v>6.3705426109668886E-5</v>
      </c>
      <c r="DF22" s="324">
        <v>4.0965643484026613E-3</v>
      </c>
      <c r="DG22" s="321">
        <v>1.1211348164616795E-3</v>
      </c>
      <c r="DH22" s="322">
        <v>9.0446850511455407E-5</v>
      </c>
      <c r="DI22" s="322">
        <v>0</v>
      </c>
      <c r="DJ22" s="322">
        <v>0</v>
      </c>
      <c r="DK22" s="322">
        <v>0</v>
      </c>
      <c r="DL22" s="322">
        <v>0</v>
      </c>
      <c r="DM22" s="322">
        <v>-1.3895781637717122E-2</v>
      </c>
      <c r="DN22" s="324">
        <v>5.0477053455070182E-5</v>
      </c>
      <c r="DO22" s="324">
        <v>4.1692285351034881E-3</v>
      </c>
      <c r="DP22" s="321">
        <v>8.0132108375632048E-4</v>
      </c>
      <c r="DQ22" s="324">
        <v>8.0132108375632048E-4</v>
      </c>
      <c r="DR22" s="324">
        <v>1.3712385558456577E-2</v>
      </c>
      <c r="DS22" s="322">
        <v>1.1640633900510285E-2</v>
      </c>
      <c r="DT22" s="324">
        <v>4.6683893383296414E-3</v>
      </c>
    </row>
    <row r="23" spans="1:124" s="92" customFormat="1">
      <c r="A23" s="298" t="s">
        <v>290</v>
      </c>
      <c r="B23" s="299" t="s">
        <v>544</v>
      </c>
      <c r="C23" s="321">
        <v>4.0351902813226301E-2</v>
      </c>
      <c r="D23" s="322">
        <v>0</v>
      </c>
      <c r="E23" s="322">
        <v>6.9360152592335702E-4</v>
      </c>
      <c r="F23" s="322">
        <v>5.1591600887375537E-5</v>
      </c>
      <c r="G23" s="322">
        <v>0</v>
      </c>
      <c r="H23" s="322">
        <v>0</v>
      </c>
      <c r="I23" s="322">
        <v>0</v>
      </c>
      <c r="J23" s="322">
        <v>0</v>
      </c>
      <c r="K23" s="322">
        <v>1.6824536904621701E-5</v>
      </c>
      <c r="L23" s="322">
        <v>0</v>
      </c>
      <c r="M23" s="322">
        <v>0</v>
      </c>
      <c r="N23" s="322">
        <v>3.3166029141884273E-5</v>
      </c>
      <c r="O23" s="322">
        <v>0</v>
      </c>
      <c r="P23" s="322">
        <v>3.0086951289225862E-5</v>
      </c>
      <c r="Q23" s="322">
        <v>0</v>
      </c>
      <c r="R23" s="322">
        <v>0</v>
      </c>
      <c r="S23" s="322">
        <v>0</v>
      </c>
      <c r="T23" s="322">
        <v>0</v>
      </c>
      <c r="U23" s="322">
        <v>0.19555555555555557</v>
      </c>
      <c r="V23" s="322">
        <v>1.3015327695560254E-2</v>
      </c>
      <c r="W23" s="322">
        <v>0</v>
      </c>
      <c r="X23" s="322">
        <v>8.7000505816894284E-3</v>
      </c>
      <c r="Y23" s="322">
        <v>2.3547880690737832E-3</v>
      </c>
      <c r="Z23" s="322">
        <v>0</v>
      </c>
      <c r="AA23" s="322">
        <v>1.0723490427098675E-3</v>
      </c>
      <c r="AB23" s="322">
        <v>3.4475682331212803E-3</v>
      </c>
      <c r="AC23" s="322">
        <v>0</v>
      </c>
      <c r="AD23" s="322">
        <v>0</v>
      </c>
      <c r="AE23" s="322">
        <v>0</v>
      </c>
      <c r="AF23" s="322">
        <v>6.5660744067551772E-5</v>
      </c>
      <c r="AG23" s="322">
        <v>0</v>
      </c>
      <c r="AH23" s="322">
        <v>3.6844749623178699E-4</v>
      </c>
      <c r="AI23" s="322">
        <v>0</v>
      </c>
      <c r="AJ23" s="322">
        <v>0</v>
      </c>
      <c r="AK23" s="322">
        <v>7.5223447832538923E-5</v>
      </c>
      <c r="AL23" s="322">
        <v>0</v>
      </c>
      <c r="AM23" s="322">
        <v>6.2794348508634224E-4</v>
      </c>
      <c r="AN23" s="322">
        <v>0</v>
      </c>
      <c r="AO23" s="322">
        <v>0</v>
      </c>
      <c r="AP23" s="322">
        <v>0</v>
      </c>
      <c r="AQ23" s="322">
        <v>0</v>
      </c>
      <c r="AR23" s="322">
        <v>0</v>
      </c>
      <c r="AS23" s="322">
        <v>0</v>
      </c>
      <c r="AT23" s="322">
        <v>0</v>
      </c>
      <c r="AU23" s="322">
        <v>3.775478930606697E-5</v>
      </c>
      <c r="AV23" s="322">
        <v>0</v>
      </c>
      <c r="AW23" s="322">
        <v>0</v>
      </c>
      <c r="AX23" s="322">
        <v>0</v>
      </c>
      <c r="AY23" s="322">
        <v>0</v>
      </c>
      <c r="AZ23" s="322">
        <v>0</v>
      </c>
      <c r="BA23" s="322">
        <v>0</v>
      </c>
      <c r="BB23" s="322">
        <v>2.0794343938448741E-4</v>
      </c>
      <c r="BC23" s="322">
        <v>0</v>
      </c>
      <c r="BD23" s="322">
        <v>0</v>
      </c>
      <c r="BE23" s="322">
        <v>0</v>
      </c>
      <c r="BF23" s="322">
        <v>0</v>
      </c>
      <c r="BG23" s="322">
        <v>0</v>
      </c>
      <c r="BH23" s="322">
        <v>0</v>
      </c>
      <c r="BI23" s="322">
        <v>0</v>
      </c>
      <c r="BJ23" s="322">
        <v>1.8108068955526581E-5</v>
      </c>
      <c r="BK23" s="322">
        <v>0</v>
      </c>
      <c r="BL23" s="322">
        <v>0</v>
      </c>
      <c r="BM23" s="322">
        <v>0</v>
      </c>
      <c r="BN23" s="322">
        <v>4.2246470538873988E-4</v>
      </c>
      <c r="BO23" s="322">
        <v>1.8146938352257998E-4</v>
      </c>
      <c r="BP23" s="322">
        <v>2.9375800949572765E-5</v>
      </c>
      <c r="BQ23" s="322">
        <v>1.1727797812765709E-4</v>
      </c>
      <c r="BR23" s="322">
        <v>0</v>
      </c>
      <c r="BS23" s="322">
        <v>0</v>
      </c>
      <c r="BT23" s="322">
        <v>0</v>
      </c>
      <c r="BU23" s="322">
        <v>0</v>
      </c>
      <c r="BV23" s="322">
        <v>0</v>
      </c>
      <c r="BW23" s="322">
        <v>0</v>
      </c>
      <c r="BX23" s="322">
        <v>0</v>
      </c>
      <c r="BY23" s="322">
        <v>0</v>
      </c>
      <c r="BZ23" s="322">
        <v>0</v>
      </c>
      <c r="CA23" s="322">
        <v>0</v>
      </c>
      <c r="CB23" s="322">
        <v>0</v>
      </c>
      <c r="CC23" s="322">
        <v>0</v>
      </c>
      <c r="CD23" s="322">
        <v>0</v>
      </c>
      <c r="CE23" s="322">
        <v>0</v>
      </c>
      <c r="CF23" s="322">
        <v>0</v>
      </c>
      <c r="CG23" s="322">
        <v>0</v>
      </c>
      <c r="CH23" s="322">
        <v>0</v>
      </c>
      <c r="CI23" s="322">
        <v>0</v>
      </c>
      <c r="CJ23" s="322">
        <v>0</v>
      </c>
      <c r="CK23" s="322">
        <v>0</v>
      </c>
      <c r="CL23" s="322">
        <v>0</v>
      </c>
      <c r="CM23" s="322">
        <v>7.3509547971412138E-6</v>
      </c>
      <c r="CN23" s="322">
        <v>0</v>
      </c>
      <c r="CO23" s="322">
        <v>0</v>
      </c>
      <c r="CP23" s="322">
        <v>0</v>
      </c>
      <c r="CQ23" s="322">
        <v>0</v>
      </c>
      <c r="CR23" s="322">
        <v>0</v>
      </c>
      <c r="CS23" s="322">
        <v>0</v>
      </c>
      <c r="CT23" s="322">
        <v>0</v>
      </c>
      <c r="CU23" s="322">
        <v>0</v>
      </c>
      <c r="CV23" s="322">
        <v>0</v>
      </c>
      <c r="CW23" s="322">
        <v>0</v>
      </c>
      <c r="CX23" s="322">
        <v>0</v>
      </c>
      <c r="CY23" s="322">
        <v>0</v>
      </c>
      <c r="CZ23" s="322">
        <v>0</v>
      </c>
      <c r="DA23" s="322">
        <v>0</v>
      </c>
      <c r="DB23" s="322">
        <v>2.1324234993069622E-4</v>
      </c>
      <c r="DC23" s="322">
        <v>6.2145338590217708E-4</v>
      </c>
      <c r="DD23" s="322">
        <v>0</v>
      </c>
      <c r="DE23" s="323">
        <v>1.2900348787207951E-3</v>
      </c>
      <c r="DF23" s="324">
        <v>2.8587126647345299E-4</v>
      </c>
      <c r="DG23" s="321">
        <v>0</v>
      </c>
      <c r="DH23" s="322">
        <v>2.0577854878267632E-5</v>
      </c>
      <c r="DI23" s="322">
        <v>0</v>
      </c>
      <c r="DJ23" s="322">
        <v>0</v>
      </c>
      <c r="DK23" s="322">
        <v>0</v>
      </c>
      <c r="DL23" s="322">
        <v>0</v>
      </c>
      <c r="DM23" s="322">
        <v>1.9851116625310174E-3</v>
      </c>
      <c r="DN23" s="324">
        <v>1.527254437871354E-5</v>
      </c>
      <c r="DO23" s="324">
        <v>2.9730166514851811E-4</v>
      </c>
      <c r="DP23" s="321">
        <v>1.2178131971980555E-6</v>
      </c>
      <c r="DQ23" s="324">
        <v>1.2178131971980555E-6</v>
      </c>
      <c r="DR23" s="324">
        <v>4.771670892504962E-5</v>
      </c>
      <c r="DS23" s="322">
        <v>4.0255343945762374E-5</v>
      </c>
      <c r="DT23" s="324">
        <v>2.5226540563031469E-5</v>
      </c>
    </row>
    <row r="24" spans="1:124" s="92" customFormat="1">
      <c r="A24" s="300" t="s">
        <v>291</v>
      </c>
      <c r="B24" s="301" t="s">
        <v>545</v>
      </c>
      <c r="C24" s="325">
        <v>7.2718976801220542E-4</v>
      </c>
      <c r="D24" s="326">
        <v>2.4835184683464284E-4</v>
      </c>
      <c r="E24" s="326">
        <v>1.2138026703658747E-3</v>
      </c>
      <c r="F24" s="326">
        <v>5.1591600887375537E-5</v>
      </c>
      <c r="G24" s="326">
        <v>3.5785288270377734E-3</v>
      </c>
      <c r="H24" s="326">
        <v>0</v>
      </c>
      <c r="I24" s="326">
        <v>7.453786523553965E-5</v>
      </c>
      <c r="J24" s="326">
        <v>3.6838470782063065E-3</v>
      </c>
      <c r="K24" s="326">
        <v>6.275552265423894E-3</v>
      </c>
      <c r="L24" s="326">
        <v>1.1847888400535066E-3</v>
      </c>
      <c r="M24" s="326">
        <v>0</v>
      </c>
      <c r="N24" s="326">
        <v>1.0845291529396157E-2</v>
      </c>
      <c r="O24" s="326">
        <v>3.3754134881522986E-4</v>
      </c>
      <c r="P24" s="326">
        <v>1.9556518337996811E-4</v>
      </c>
      <c r="Q24" s="326">
        <v>2.7870680044593088E-4</v>
      </c>
      <c r="R24" s="326">
        <v>6.8834693436757542E-3</v>
      </c>
      <c r="S24" s="326">
        <v>1.3471955105870985E-3</v>
      </c>
      <c r="T24" s="326">
        <v>0</v>
      </c>
      <c r="U24" s="326">
        <v>0.10222222222222223</v>
      </c>
      <c r="V24" s="326">
        <v>0.16668868921775898</v>
      </c>
      <c r="W24" s="326">
        <v>1.0471204188481676E-2</v>
      </c>
      <c r="X24" s="326">
        <v>2.9843196762771876E-2</v>
      </c>
      <c r="Y24" s="326">
        <v>1.3932496075353218E-2</v>
      </c>
      <c r="Z24" s="326">
        <v>2.7788805081381501E-3</v>
      </c>
      <c r="AA24" s="326">
        <v>2.657860824742268E-2</v>
      </c>
      <c r="AB24" s="326">
        <v>2.9495861550037621E-2</v>
      </c>
      <c r="AC24" s="326">
        <v>0</v>
      </c>
      <c r="AD24" s="326">
        <v>4.8496605237633366E-4</v>
      </c>
      <c r="AE24" s="326">
        <v>3.8888740910422714E-3</v>
      </c>
      <c r="AF24" s="326">
        <v>1.923859801179267E-2</v>
      </c>
      <c r="AG24" s="326">
        <v>0</v>
      </c>
      <c r="AH24" s="326">
        <v>1.2895662368112544E-2</v>
      </c>
      <c r="AI24" s="326">
        <v>1.1748642555488521E-3</v>
      </c>
      <c r="AJ24" s="326">
        <v>1.7510217679225813E-2</v>
      </c>
      <c r="AK24" s="326">
        <v>3.9526502588370458E-3</v>
      </c>
      <c r="AL24" s="326">
        <v>9.8067287043664998E-3</v>
      </c>
      <c r="AM24" s="326">
        <v>4.5700331414617133E-3</v>
      </c>
      <c r="AN24" s="326">
        <v>1.6296423363924865E-3</v>
      </c>
      <c r="AO24" s="326">
        <v>1.7194440464249892E-4</v>
      </c>
      <c r="AP24" s="326">
        <v>8.4346316050607785E-4</v>
      </c>
      <c r="AQ24" s="326">
        <v>1.0527782508399004E-3</v>
      </c>
      <c r="AR24" s="326">
        <v>4.3350112933121313E-3</v>
      </c>
      <c r="AS24" s="326">
        <v>8.5720136918170911E-4</v>
      </c>
      <c r="AT24" s="326">
        <v>1.1551116607938768E-3</v>
      </c>
      <c r="AU24" s="326">
        <v>5.974140190195303E-4</v>
      </c>
      <c r="AV24" s="326">
        <v>5.566475898898882E-4</v>
      </c>
      <c r="AW24" s="326">
        <v>4.6162723600692438E-3</v>
      </c>
      <c r="AX24" s="326">
        <v>1.2190462327832463E-3</v>
      </c>
      <c r="AY24" s="326">
        <v>8.247517153690191E-4</v>
      </c>
      <c r="AZ24" s="326">
        <v>6.6831923787304365E-4</v>
      </c>
      <c r="BA24" s="326">
        <v>1.6741071428571428E-3</v>
      </c>
      <c r="BB24" s="326">
        <v>8.2657517155333756E-3</v>
      </c>
      <c r="BC24" s="326">
        <v>2.8381287923272655E-3</v>
      </c>
      <c r="BD24" s="326">
        <v>1.9811788013868251E-3</v>
      </c>
      <c r="BE24" s="326">
        <v>0</v>
      </c>
      <c r="BF24" s="326">
        <v>1.3840447323257487E-5</v>
      </c>
      <c r="BG24" s="326">
        <v>1.0104412260020209E-4</v>
      </c>
      <c r="BH24" s="326">
        <v>0</v>
      </c>
      <c r="BI24" s="326">
        <v>5.0950783331048992E-4</v>
      </c>
      <c r="BJ24" s="326">
        <v>2.9153991018397796E-3</v>
      </c>
      <c r="BK24" s="326">
        <v>5.3696080186146412E-4</v>
      </c>
      <c r="BL24" s="326">
        <v>1.5292468459283804E-4</v>
      </c>
      <c r="BM24" s="326">
        <v>3.3143430434626821E-4</v>
      </c>
      <c r="BN24" s="326">
        <v>6.0765471323037928E-4</v>
      </c>
      <c r="BO24" s="326">
        <v>7.6476383055944415E-4</v>
      </c>
      <c r="BP24" s="326">
        <v>0</v>
      </c>
      <c r="BQ24" s="326">
        <v>0</v>
      </c>
      <c r="BR24" s="326">
        <v>7.8828238337440796E-3</v>
      </c>
      <c r="BS24" s="326">
        <v>6.056639848070729E-3</v>
      </c>
      <c r="BT24" s="326">
        <v>0</v>
      </c>
      <c r="BU24" s="326">
        <v>0</v>
      </c>
      <c r="BV24" s="326">
        <v>0</v>
      </c>
      <c r="BW24" s="326">
        <v>0</v>
      </c>
      <c r="BX24" s="326">
        <v>0</v>
      </c>
      <c r="BY24" s="326">
        <v>0</v>
      </c>
      <c r="BZ24" s="326">
        <v>4.8318126545173422E-5</v>
      </c>
      <c r="CA24" s="326">
        <v>0</v>
      </c>
      <c r="CB24" s="326">
        <v>0</v>
      </c>
      <c r="CC24" s="326">
        <v>0</v>
      </c>
      <c r="CD24" s="326">
        <v>0</v>
      </c>
      <c r="CE24" s="326">
        <v>6.1986672865333955E-4</v>
      </c>
      <c r="CF24" s="326">
        <v>5.2983036293379859E-4</v>
      </c>
      <c r="CG24" s="326">
        <v>0</v>
      </c>
      <c r="CH24" s="326">
        <v>0</v>
      </c>
      <c r="CI24" s="326">
        <v>0</v>
      </c>
      <c r="CJ24" s="326">
        <v>0</v>
      </c>
      <c r="CK24" s="326">
        <v>0</v>
      </c>
      <c r="CL24" s="326">
        <v>2.4878716258241074E-4</v>
      </c>
      <c r="CM24" s="326">
        <v>1.5988326683782138E-4</v>
      </c>
      <c r="CN24" s="326">
        <v>1.6098091034704803E-5</v>
      </c>
      <c r="CO24" s="326">
        <v>5.8110702287633978E-3</v>
      </c>
      <c r="CP24" s="326">
        <v>3.2974579466585997E-4</v>
      </c>
      <c r="CQ24" s="326">
        <v>1.2082471179426544E-2</v>
      </c>
      <c r="CR24" s="326">
        <v>3.4259950802710646E-4</v>
      </c>
      <c r="CS24" s="326">
        <v>2.7368267406218072E-4</v>
      </c>
      <c r="CT24" s="326">
        <v>0</v>
      </c>
      <c r="CU24" s="326">
        <v>0</v>
      </c>
      <c r="CV24" s="326">
        <v>3.1776294884016526E-4</v>
      </c>
      <c r="CW24" s="326">
        <v>3.9354115486440718E-4</v>
      </c>
      <c r="CX24" s="326">
        <v>0</v>
      </c>
      <c r="CY24" s="326">
        <v>7.1341941927659277E-5</v>
      </c>
      <c r="CZ24" s="326">
        <v>3.2266348832155723E-4</v>
      </c>
      <c r="DA24" s="326">
        <v>1.8913686833848824E-3</v>
      </c>
      <c r="DB24" s="326">
        <v>6.5394320645413507E-4</v>
      </c>
      <c r="DC24" s="326">
        <v>5.0938802123129269E-5</v>
      </c>
      <c r="DD24" s="326">
        <v>0</v>
      </c>
      <c r="DE24" s="327">
        <v>9.8743410469986784E-4</v>
      </c>
      <c r="DF24" s="328">
        <v>1.9580033908239898E-3</v>
      </c>
      <c r="DG24" s="325">
        <v>0</v>
      </c>
      <c r="DH24" s="326">
        <v>1.8185081055213258E-5</v>
      </c>
      <c r="DI24" s="326">
        <v>0</v>
      </c>
      <c r="DJ24" s="326">
        <v>0</v>
      </c>
      <c r="DK24" s="326">
        <v>0</v>
      </c>
      <c r="DL24" s="326">
        <v>0</v>
      </c>
      <c r="DM24" s="326">
        <v>-7.6302729528535977E-3</v>
      </c>
      <c r="DN24" s="328">
        <v>-6.0831320830469195E-6</v>
      </c>
      <c r="DO24" s="328">
        <v>1.9763835718273185E-3</v>
      </c>
      <c r="DP24" s="325">
        <v>3.8811706594702026E-3</v>
      </c>
      <c r="DQ24" s="328">
        <v>3.8811706594702026E-3</v>
      </c>
      <c r="DR24" s="328">
        <v>1.8523393640270482E-3</v>
      </c>
      <c r="DS24" s="326">
        <v>2.1778922731821439E-3</v>
      </c>
      <c r="DT24" s="328">
        <v>8.6408687397692362E-4</v>
      </c>
    </row>
    <row r="25" spans="1:124" s="92" customFormat="1">
      <c r="A25" s="302" t="s">
        <v>292</v>
      </c>
      <c r="B25" s="303" t="s">
        <v>785</v>
      </c>
      <c r="C25" s="329">
        <v>0</v>
      </c>
      <c r="D25" s="330">
        <v>0</v>
      </c>
      <c r="E25" s="330">
        <v>0</v>
      </c>
      <c r="F25" s="330">
        <v>0</v>
      </c>
      <c r="G25" s="330">
        <v>0</v>
      </c>
      <c r="H25" s="330">
        <v>0</v>
      </c>
      <c r="I25" s="330">
        <v>0</v>
      </c>
      <c r="J25" s="330">
        <v>0</v>
      </c>
      <c r="K25" s="330">
        <v>0</v>
      </c>
      <c r="L25" s="330">
        <v>0</v>
      </c>
      <c r="M25" s="330">
        <v>0</v>
      </c>
      <c r="N25" s="330">
        <v>5.5276715236473791E-5</v>
      </c>
      <c r="O25" s="330">
        <v>0</v>
      </c>
      <c r="P25" s="330">
        <v>0</v>
      </c>
      <c r="Q25" s="330">
        <v>0</v>
      </c>
      <c r="R25" s="330">
        <v>4.5075924760768919E-4</v>
      </c>
      <c r="S25" s="330">
        <v>0</v>
      </c>
      <c r="T25" s="330">
        <v>2.3376228713021728E-5</v>
      </c>
      <c r="U25" s="330">
        <v>2.2222222222222223E-2</v>
      </c>
      <c r="V25" s="330">
        <v>5.0211416490486254E-3</v>
      </c>
      <c r="W25" s="330">
        <v>0.36649214659685864</v>
      </c>
      <c r="X25" s="330">
        <v>0.18229640870005059</v>
      </c>
      <c r="Y25" s="330">
        <v>3.0808477237048666E-2</v>
      </c>
      <c r="Z25" s="330">
        <v>2.7788805081381501E-3</v>
      </c>
      <c r="AA25" s="330">
        <v>4.0040500736377024E-4</v>
      </c>
      <c r="AB25" s="330">
        <v>1.1204596757644162E-2</v>
      </c>
      <c r="AC25" s="330">
        <v>0</v>
      </c>
      <c r="AD25" s="330">
        <v>0</v>
      </c>
      <c r="AE25" s="330">
        <v>1.775741594083229E-5</v>
      </c>
      <c r="AF25" s="330">
        <v>3.6770016677828996E-4</v>
      </c>
      <c r="AG25" s="330">
        <v>0</v>
      </c>
      <c r="AH25" s="330">
        <v>1.339809077206498E-4</v>
      </c>
      <c r="AI25" s="330">
        <v>0</v>
      </c>
      <c r="AJ25" s="330">
        <v>0</v>
      </c>
      <c r="AK25" s="330">
        <v>3.2824777236016984E-4</v>
      </c>
      <c r="AL25" s="330">
        <v>0</v>
      </c>
      <c r="AM25" s="330">
        <v>0</v>
      </c>
      <c r="AN25" s="330">
        <v>0</v>
      </c>
      <c r="AO25" s="330">
        <v>0</v>
      </c>
      <c r="AP25" s="330">
        <v>0</v>
      </c>
      <c r="AQ25" s="330">
        <v>0</v>
      </c>
      <c r="AR25" s="330">
        <v>0</v>
      </c>
      <c r="AS25" s="330">
        <v>0</v>
      </c>
      <c r="AT25" s="330">
        <v>3.8892648511578341E-5</v>
      </c>
      <c r="AU25" s="330">
        <v>0</v>
      </c>
      <c r="AV25" s="330">
        <v>0</v>
      </c>
      <c r="AW25" s="330">
        <v>0</v>
      </c>
      <c r="AX25" s="330">
        <v>2.0014191881515984E-4</v>
      </c>
      <c r="AY25" s="330">
        <v>0</v>
      </c>
      <c r="AZ25" s="330">
        <v>0</v>
      </c>
      <c r="BA25" s="330">
        <v>0</v>
      </c>
      <c r="BB25" s="330">
        <v>0</v>
      </c>
      <c r="BC25" s="330">
        <v>0</v>
      </c>
      <c r="BD25" s="330">
        <v>0</v>
      </c>
      <c r="BE25" s="330">
        <v>0</v>
      </c>
      <c r="BF25" s="330">
        <v>0</v>
      </c>
      <c r="BG25" s="330">
        <v>0</v>
      </c>
      <c r="BH25" s="330">
        <v>0</v>
      </c>
      <c r="BI25" s="330">
        <v>0</v>
      </c>
      <c r="BJ25" s="330">
        <v>3.6216137911053165E-4</v>
      </c>
      <c r="BK25" s="330">
        <v>0</v>
      </c>
      <c r="BL25" s="330">
        <v>0</v>
      </c>
      <c r="BM25" s="330">
        <v>0</v>
      </c>
      <c r="BN25" s="330">
        <v>0</v>
      </c>
      <c r="BO25" s="330">
        <v>0</v>
      </c>
      <c r="BP25" s="330">
        <v>0</v>
      </c>
      <c r="BQ25" s="330">
        <v>2.9319494531914272E-4</v>
      </c>
      <c r="BR25" s="330">
        <v>0</v>
      </c>
      <c r="BS25" s="330">
        <v>0</v>
      </c>
      <c r="BT25" s="330">
        <v>0</v>
      </c>
      <c r="BU25" s="330">
        <v>0</v>
      </c>
      <c r="BV25" s="330">
        <v>0</v>
      </c>
      <c r="BW25" s="330">
        <v>0</v>
      </c>
      <c r="BX25" s="330">
        <v>0</v>
      </c>
      <c r="BY25" s="330">
        <v>0</v>
      </c>
      <c r="BZ25" s="330">
        <v>0</v>
      </c>
      <c r="CA25" s="330">
        <v>0</v>
      </c>
      <c r="CB25" s="330">
        <v>0</v>
      </c>
      <c r="CC25" s="330">
        <v>0</v>
      </c>
      <c r="CD25" s="330">
        <v>0</v>
      </c>
      <c r="CE25" s="330">
        <v>0</v>
      </c>
      <c r="CF25" s="330">
        <v>0</v>
      </c>
      <c r="CG25" s="330">
        <v>0</v>
      </c>
      <c r="CH25" s="330">
        <v>0</v>
      </c>
      <c r="CI25" s="330">
        <v>0</v>
      </c>
      <c r="CJ25" s="330">
        <v>0</v>
      </c>
      <c r="CK25" s="330">
        <v>0</v>
      </c>
      <c r="CL25" s="330">
        <v>3.1098395322801342E-5</v>
      </c>
      <c r="CM25" s="330">
        <v>0</v>
      </c>
      <c r="CN25" s="330">
        <v>0</v>
      </c>
      <c r="CO25" s="330">
        <v>1.4597664373700208E-3</v>
      </c>
      <c r="CP25" s="330">
        <v>6.594915893317199E-5</v>
      </c>
      <c r="CQ25" s="330">
        <v>3.6949453148093412E-5</v>
      </c>
      <c r="CR25" s="330">
        <v>0</v>
      </c>
      <c r="CS25" s="330">
        <v>0</v>
      </c>
      <c r="CT25" s="330">
        <v>0</v>
      </c>
      <c r="CU25" s="330">
        <v>0</v>
      </c>
      <c r="CV25" s="330">
        <v>0</v>
      </c>
      <c r="CW25" s="330">
        <v>0</v>
      </c>
      <c r="CX25" s="330">
        <v>0</v>
      </c>
      <c r="CY25" s="330">
        <v>0</v>
      </c>
      <c r="CZ25" s="330">
        <v>0</v>
      </c>
      <c r="DA25" s="330">
        <v>0</v>
      </c>
      <c r="DB25" s="330">
        <v>0</v>
      </c>
      <c r="DC25" s="330">
        <v>0</v>
      </c>
      <c r="DD25" s="330">
        <v>0</v>
      </c>
      <c r="DE25" s="331">
        <v>0</v>
      </c>
      <c r="DF25" s="332">
        <v>2.7478561387147708E-4</v>
      </c>
      <c r="DG25" s="329">
        <v>0</v>
      </c>
      <c r="DH25" s="330">
        <v>0</v>
      </c>
      <c r="DI25" s="330">
        <v>0</v>
      </c>
      <c r="DJ25" s="330">
        <v>0</v>
      </c>
      <c r="DK25" s="330">
        <v>0</v>
      </c>
      <c r="DL25" s="330">
        <v>0</v>
      </c>
      <c r="DM25" s="330">
        <v>-3.6600496277915634E-3</v>
      </c>
      <c r="DN25" s="332">
        <v>-7.6362721893567701E-6</v>
      </c>
      <c r="DO25" s="332">
        <v>2.7369406355684734E-4</v>
      </c>
      <c r="DP25" s="329">
        <v>0</v>
      </c>
      <c r="DQ25" s="332">
        <v>0</v>
      </c>
      <c r="DR25" s="332">
        <v>4.3759713550777214E-5</v>
      </c>
      <c r="DS25" s="330">
        <v>3.6737886707783137E-5</v>
      </c>
      <c r="DT25" s="332">
        <v>1.0043900409355122E-5</v>
      </c>
    </row>
    <row r="26" spans="1:124" s="92" customFormat="1">
      <c r="A26" s="298" t="s">
        <v>293</v>
      </c>
      <c r="B26" s="299" t="s">
        <v>547</v>
      </c>
      <c r="C26" s="321">
        <v>0</v>
      </c>
      <c r="D26" s="322">
        <v>0</v>
      </c>
      <c r="E26" s="322">
        <v>3.4680076296167851E-4</v>
      </c>
      <c r="F26" s="322">
        <v>5.1591600887375537E-5</v>
      </c>
      <c r="G26" s="322">
        <v>0</v>
      </c>
      <c r="H26" s="322">
        <v>0</v>
      </c>
      <c r="I26" s="322">
        <v>7.453786523553965E-5</v>
      </c>
      <c r="J26" s="322">
        <v>3.0857316854348026E-3</v>
      </c>
      <c r="K26" s="322">
        <v>6.8644110570856539E-3</v>
      </c>
      <c r="L26" s="322">
        <v>9.9369386585132806E-4</v>
      </c>
      <c r="M26" s="322">
        <v>0</v>
      </c>
      <c r="N26" s="322">
        <v>1.4670440223760144E-2</v>
      </c>
      <c r="O26" s="322">
        <v>8.2697630459731318E-4</v>
      </c>
      <c r="P26" s="322">
        <v>1.4140867105936156E-3</v>
      </c>
      <c r="Q26" s="322">
        <v>1.5938545150501672E-3</v>
      </c>
      <c r="R26" s="322">
        <v>1.5335205236319926E-2</v>
      </c>
      <c r="S26" s="322">
        <v>5.6953851585509752E-3</v>
      </c>
      <c r="T26" s="322">
        <v>5.8440571782554323E-4</v>
      </c>
      <c r="U26" s="322">
        <v>0</v>
      </c>
      <c r="V26" s="322">
        <v>3.2703488372093026E-2</v>
      </c>
      <c r="W26" s="322">
        <v>0</v>
      </c>
      <c r="X26" s="322">
        <v>0.26889226100151747</v>
      </c>
      <c r="Y26" s="322">
        <v>0.53172422815279963</v>
      </c>
      <c r="Z26" s="322">
        <v>0.3354505756252481</v>
      </c>
      <c r="AA26" s="322">
        <v>6.549613402061856E-2</v>
      </c>
      <c r="AB26" s="322">
        <v>0.13295027019631986</v>
      </c>
      <c r="AC26" s="322">
        <v>0</v>
      </c>
      <c r="AD26" s="322">
        <v>4.4616876818622695E-3</v>
      </c>
      <c r="AE26" s="322">
        <v>3.6322794306972446E-2</v>
      </c>
      <c r="AF26" s="322">
        <v>0.10373084347791829</v>
      </c>
      <c r="AG26" s="322">
        <v>0</v>
      </c>
      <c r="AH26" s="322">
        <v>1.1790319879417184E-2</v>
      </c>
      <c r="AI26" s="322">
        <v>2.3814815990855112E-4</v>
      </c>
      <c r="AJ26" s="322">
        <v>8.206644944787968E-4</v>
      </c>
      <c r="AK26" s="322">
        <v>1.0606506144387989E-2</v>
      </c>
      <c r="AL26" s="322">
        <v>0</v>
      </c>
      <c r="AM26" s="322">
        <v>0</v>
      </c>
      <c r="AN26" s="322">
        <v>0</v>
      </c>
      <c r="AO26" s="322">
        <v>0</v>
      </c>
      <c r="AP26" s="322">
        <v>3.4730836020838504E-4</v>
      </c>
      <c r="AQ26" s="322">
        <v>7.7410165502933846E-5</v>
      </c>
      <c r="AR26" s="322">
        <v>9.1156779532264442E-5</v>
      </c>
      <c r="AS26" s="322">
        <v>2.7793218454697053E-4</v>
      </c>
      <c r="AT26" s="322">
        <v>3.5003383660420505E-4</v>
      </c>
      <c r="AU26" s="322">
        <v>1.5546089714262871E-5</v>
      </c>
      <c r="AV26" s="322">
        <v>1.3742237375406613E-3</v>
      </c>
      <c r="AW26" s="322">
        <v>1.7311021350259665E-3</v>
      </c>
      <c r="AX26" s="322">
        <v>6.79269542645391E-4</v>
      </c>
      <c r="AY26" s="322">
        <v>9.6221033459718895E-4</v>
      </c>
      <c r="AZ26" s="322">
        <v>4.1678817925537084E-3</v>
      </c>
      <c r="BA26" s="322">
        <v>0</v>
      </c>
      <c r="BB26" s="322">
        <v>1.4036182158452901E-3</v>
      </c>
      <c r="BC26" s="322">
        <v>1.9573302016050108E-4</v>
      </c>
      <c r="BD26" s="322">
        <v>0</v>
      </c>
      <c r="BE26" s="322">
        <v>0</v>
      </c>
      <c r="BF26" s="322">
        <v>7.6122460277916178E-5</v>
      </c>
      <c r="BG26" s="322">
        <v>2.0740635691620429E-4</v>
      </c>
      <c r="BH26" s="322">
        <v>0</v>
      </c>
      <c r="BI26" s="322">
        <v>1.1918311890303857E-5</v>
      </c>
      <c r="BJ26" s="322">
        <v>1.7202665507750254E-3</v>
      </c>
      <c r="BK26" s="322">
        <v>0</v>
      </c>
      <c r="BL26" s="322">
        <v>7.1364852809991086E-5</v>
      </c>
      <c r="BM26" s="322">
        <v>2.3289978143251281E-4</v>
      </c>
      <c r="BN26" s="322">
        <v>0</v>
      </c>
      <c r="BO26" s="322">
        <v>0</v>
      </c>
      <c r="BP26" s="322">
        <v>0</v>
      </c>
      <c r="BQ26" s="322">
        <v>0</v>
      </c>
      <c r="BR26" s="322">
        <v>5.243563525772115E-5</v>
      </c>
      <c r="BS26" s="322">
        <v>0</v>
      </c>
      <c r="BT26" s="322">
        <v>0</v>
      </c>
      <c r="BU26" s="322">
        <v>0</v>
      </c>
      <c r="BV26" s="322">
        <v>0</v>
      </c>
      <c r="BW26" s="322">
        <v>0</v>
      </c>
      <c r="BX26" s="322">
        <v>0</v>
      </c>
      <c r="BY26" s="322">
        <v>0</v>
      </c>
      <c r="BZ26" s="322">
        <v>0</v>
      </c>
      <c r="CA26" s="322">
        <v>0</v>
      </c>
      <c r="CB26" s="322">
        <v>0</v>
      </c>
      <c r="CC26" s="322">
        <v>0</v>
      </c>
      <c r="CD26" s="322">
        <v>0</v>
      </c>
      <c r="CE26" s="322">
        <v>0</v>
      </c>
      <c r="CF26" s="322">
        <v>9.6831066329280437E-4</v>
      </c>
      <c r="CG26" s="322">
        <v>0</v>
      </c>
      <c r="CH26" s="322">
        <v>0</v>
      </c>
      <c r="CI26" s="322">
        <v>0</v>
      </c>
      <c r="CJ26" s="322">
        <v>0</v>
      </c>
      <c r="CK26" s="322">
        <v>0</v>
      </c>
      <c r="CL26" s="322">
        <v>2.7988555790521211E-4</v>
      </c>
      <c r="CM26" s="322">
        <v>5.5132160978559101E-6</v>
      </c>
      <c r="CN26" s="322">
        <v>4.2123338207477565E-4</v>
      </c>
      <c r="CO26" s="322">
        <v>4.931211006239002E-3</v>
      </c>
      <c r="CP26" s="322">
        <v>3.913939214946947E-4</v>
      </c>
      <c r="CQ26" s="322">
        <v>9.2373632870233519E-4</v>
      </c>
      <c r="CR26" s="322">
        <v>2.0555970481626389E-5</v>
      </c>
      <c r="CS26" s="322">
        <v>5.4736534812436144E-5</v>
      </c>
      <c r="CT26" s="322">
        <v>0</v>
      </c>
      <c r="CU26" s="322">
        <v>0</v>
      </c>
      <c r="CV26" s="322">
        <v>0</v>
      </c>
      <c r="CW26" s="322">
        <v>3.5776468624037019E-4</v>
      </c>
      <c r="CX26" s="322">
        <v>0</v>
      </c>
      <c r="CY26" s="322">
        <v>0</v>
      </c>
      <c r="CZ26" s="322">
        <v>0</v>
      </c>
      <c r="DA26" s="322">
        <v>6.4529049197837164E-4</v>
      </c>
      <c r="DB26" s="322">
        <v>0</v>
      </c>
      <c r="DC26" s="322">
        <v>9.1689843821632694E-5</v>
      </c>
      <c r="DD26" s="322">
        <v>0</v>
      </c>
      <c r="DE26" s="323">
        <v>2.7074806096609276E-4</v>
      </c>
      <c r="DF26" s="324">
        <v>4.9276418669070409E-3</v>
      </c>
      <c r="DG26" s="321">
        <v>0</v>
      </c>
      <c r="DH26" s="322">
        <v>4.7855476461087516E-7</v>
      </c>
      <c r="DI26" s="322">
        <v>0</v>
      </c>
      <c r="DJ26" s="322">
        <v>0</v>
      </c>
      <c r="DK26" s="322">
        <v>0</v>
      </c>
      <c r="DL26" s="322">
        <v>0</v>
      </c>
      <c r="DM26" s="322">
        <v>1.5012406947890819E-2</v>
      </c>
      <c r="DN26" s="324">
        <v>3.1580515494966984E-5</v>
      </c>
      <c r="DO26" s="324">
        <v>4.9992774112450501E-3</v>
      </c>
      <c r="DP26" s="321">
        <v>1.295753241818731E-3</v>
      </c>
      <c r="DQ26" s="324">
        <v>1.295753241818731E-3</v>
      </c>
      <c r="DR26" s="324">
        <v>1.2985927760626919E-3</v>
      </c>
      <c r="DS26" s="322">
        <v>1.2981371351053371E-3</v>
      </c>
      <c r="DT26" s="324">
        <v>5.3621970635061027E-4</v>
      </c>
    </row>
    <row r="27" spans="1:124" s="92" customFormat="1">
      <c r="A27" s="298" t="s">
        <v>294</v>
      </c>
      <c r="B27" s="299" t="s">
        <v>784</v>
      </c>
      <c r="C27" s="321">
        <v>0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5.437412661559124E-5</v>
      </c>
      <c r="K27" s="322">
        <v>0</v>
      </c>
      <c r="L27" s="322">
        <v>0</v>
      </c>
      <c r="M27" s="322">
        <v>0</v>
      </c>
      <c r="N27" s="322">
        <v>2.4321754704048465E-3</v>
      </c>
      <c r="O27" s="322">
        <v>5.0631202322284479E-5</v>
      </c>
      <c r="P27" s="322">
        <v>2.7228690916749404E-3</v>
      </c>
      <c r="Q27" s="322">
        <v>8.3612040133779263E-4</v>
      </c>
      <c r="R27" s="322">
        <v>3.718763792763436E-3</v>
      </c>
      <c r="S27" s="322">
        <v>3.9022214789419403E-3</v>
      </c>
      <c r="T27" s="322">
        <v>5.1427703168647804E-4</v>
      </c>
      <c r="U27" s="322">
        <v>0</v>
      </c>
      <c r="V27" s="322">
        <v>0</v>
      </c>
      <c r="W27" s="322">
        <v>0</v>
      </c>
      <c r="X27" s="322">
        <v>0</v>
      </c>
      <c r="Y27" s="322">
        <v>8.5034013605442174E-4</v>
      </c>
      <c r="Z27" s="322">
        <v>6.8678046843985707E-2</v>
      </c>
      <c r="AA27" s="322">
        <v>0</v>
      </c>
      <c r="AB27" s="322">
        <v>1.9002667761132772E-2</v>
      </c>
      <c r="AC27" s="322">
        <v>0</v>
      </c>
      <c r="AD27" s="322">
        <v>0</v>
      </c>
      <c r="AE27" s="322">
        <v>0.15105123902369727</v>
      </c>
      <c r="AF27" s="322">
        <v>6.6973958948902805E-4</v>
      </c>
      <c r="AG27" s="322">
        <v>1.8867924528301886E-2</v>
      </c>
      <c r="AH27" s="322">
        <v>5.6941885781276172E-3</v>
      </c>
      <c r="AI27" s="322">
        <v>0</v>
      </c>
      <c r="AJ27" s="322">
        <v>0</v>
      </c>
      <c r="AK27" s="322">
        <v>2.6670131504263803E-3</v>
      </c>
      <c r="AL27" s="322">
        <v>0</v>
      </c>
      <c r="AM27" s="322">
        <v>0</v>
      </c>
      <c r="AN27" s="322">
        <v>0</v>
      </c>
      <c r="AO27" s="322">
        <v>0</v>
      </c>
      <c r="AP27" s="322">
        <v>0</v>
      </c>
      <c r="AQ27" s="322">
        <v>3.0964066201173541E-5</v>
      </c>
      <c r="AR27" s="322">
        <v>4.0514124236561968E-5</v>
      </c>
      <c r="AS27" s="322">
        <v>1.1117287381878821E-4</v>
      </c>
      <c r="AT27" s="322">
        <v>3.8892648511578343E-6</v>
      </c>
      <c r="AU27" s="322">
        <v>1.4657741730590706E-4</v>
      </c>
      <c r="AV27" s="322">
        <v>2.9397950841059716E-3</v>
      </c>
      <c r="AW27" s="322">
        <v>2.3081361800346219E-3</v>
      </c>
      <c r="AX27" s="322">
        <v>1.5586810041059418E-3</v>
      </c>
      <c r="AY27" s="322">
        <v>3.7400199314997881E-3</v>
      </c>
      <c r="AZ27" s="322">
        <v>5.3465539029843492E-3</v>
      </c>
      <c r="BA27" s="322">
        <v>0</v>
      </c>
      <c r="BB27" s="322">
        <v>4.8346849656893329E-3</v>
      </c>
      <c r="BC27" s="322">
        <v>1.1743981209630064E-3</v>
      </c>
      <c r="BD27" s="322">
        <v>9.9058940069341253E-4</v>
      </c>
      <c r="BE27" s="322">
        <v>0</v>
      </c>
      <c r="BF27" s="322">
        <v>0</v>
      </c>
      <c r="BG27" s="322">
        <v>1.8560209888142383E-3</v>
      </c>
      <c r="BH27" s="322">
        <v>0</v>
      </c>
      <c r="BI27" s="322">
        <v>0</v>
      </c>
      <c r="BJ27" s="322">
        <v>3.5491815152832104E-3</v>
      </c>
      <c r="BK27" s="322">
        <v>0</v>
      </c>
      <c r="BL27" s="322">
        <v>0</v>
      </c>
      <c r="BM27" s="322">
        <v>0</v>
      </c>
      <c r="BN27" s="322">
        <v>0</v>
      </c>
      <c r="BO27" s="322">
        <v>0</v>
      </c>
      <c r="BP27" s="322">
        <v>0</v>
      </c>
      <c r="BQ27" s="322">
        <v>0</v>
      </c>
      <c r="BR27" s="322">
        <v>0</v>
      </c>
      <c r="BS27" s="322">
        <v>0</v>
      </c>
      <c r="BT27" s="322">
        <v>0</v>
      </c>
      <c r="BU27" s="322">
        <v>0</v>
      </c>
      <c r="BV27" s="322">
        <v>0</v>
      </c>
      <c r="BW27" s="322">
        <v>0</v>
      </c>
      <c r="BX27" s="322">
        <v>0</v>
      </c>
      <c r="BY27" s="322">
        <v>0</v>
      </c>
      <c r="BZ27" s="322">
        <v>0</v>
      </c>
      <c r="CA27" s="322">
        <v>0</v>
      </c>
      <c r="CB27" s="322">
        <v>0</v>
      </c>
      <c r="CC27" s="322">
        <v>0</v>
      </c>
      <c r="CD27" s="322">
        <v>0</v>
      </c>
      <c r="CE27" s="322">
        <v>0</v>
      </c>
      <c r="CF27" s="322">
        <v>0</v>
      </c>
      <c r="CG27" s="322">
        <v>0</v>
      </c>
      <c r="CH27" s="322">
        <v>0</v>
      </c>
      <c r="CI27" s="322">
        <v>0</v>
      </c>
      <c r="CJ27" s="322">
        <v>0</v>
      </c>
      <c r="CK27" s="322">
        <v>0</v>
      </c>
      <c r="CL27" s="322">
        <v>3.1098395322801342E-5</v>
      </c>
      <c r="CM27" s="322">
        <v>0</v>
      </c>
      <c r="CN27" s="322">
        <v>0</v>
      </c>
      <c r="CO27" s="322">
        <v>0</v>
      </c>
      <c r="CP27" s="322">
        <v>1.5770451049236783E-4</v>
      </c>
      <c r="CQ27" s="322">
        <v>1.8474726574046704E-4</v>
      </c>
      <c r="CR27" s="322">
        <v>0</v>
      </c>
      <c r="CS27" s="322">
        <v>1.2163674402763586E-5</v>
      </c>
      <c r="CT27" s="322">
        <v>0</v>
      </c>
      <c r="CU27" s="322">
        <v>0</v>
      </c>
      <c r="CV27" s="322">
        <v>0</v>
      </c>
      <c r="CW27" s="322">
        <v>0</v>
      </c>
      <c r="CX27" s="322">
        <v>0</v>
      </c>
      <c r="CY27" s="322">
        <v>0</v>
      </c>
      <c r="CZ27" s="322">
        <v>0</v>
      </c>
      <c r="DA27" s="322">
        <v>0</v>
      </c>
      <c r="DB27" s="322">
        <v>0</v>
      </c>
      <c r="DC27" s="322">
        <v>0</v>
      </c>
      <c r="DD27" s="322">
        <v>0</v>
      </c>
      <c r="DE27" s="323">
        <v>1.497077513577219E-3</v>
      </c>
      <c r="DF27" s="324">
        <v>5.1838590126702085E-3</v>
      </c>
      <c r="DG27" s="321">
        <v>0</v>
      </c>
      <c r="DH27" s="322">
        <v>0</v>
      </c>
      <c r="DI27" s="322">
        <v>0</v>
      </c>
      <c r="DJ27" s="322">
        <v>0</v>
      </c>
      <c r="DK27" s="322">
        <v>0</v>
      </c>
      <c r="DL27" s="322">
        <v>0</v>
      </c>
      <c r="DM27" s="322">
        <v>5.0496277915632756E-2</v>
      </c>
      <c r="DN27" s="324">
        <v>1.0535467054468494E-4</v>
      </c>
      <c r="DO27" s="324">
        <v>5.2982603299193843E-3</v>
      </c>
      <c r="DP27" s="321">
        <v>1.7146809816548619E-3</v>
      </c>
      <c r="DQ27" s="324">
        <v>1.7146809816548619E-3</v>
      </c>
      <c r="DR27" s="324">
        <v>2.3544122476920823E-3</v>
      </c>
      <c r="DS27" s="322">
        <v>2.2517588751797078E-3</v>
      </c>
      <c r="DT27" s="324">
        <v>9.6055503372259024E-4</v>
      </c>
    </row>
    <row r="28" spans="1:124" s="92" customFormat="1">
      <c r="A28" s="298" t="s">
        <v>295</v>
      </c>
      <c r="B28" s="299" t="s">
        <v>549</v>
      </c>
      <c r="C28" s="321">
        <v>0</v>
      </c>
      <c r="D28" s="322">
        <v>0</v>
      </c>
      <c r="E28" s="322">
        <v>0</v>
      </c>
      <c r="F28" s="322">
        <v>0</v>
      </c>
      <c r="G28" s="322">
        <v>0</v>
      </c>
      <c r="H28" s="322">
        <v>0</v>
      </c>
      <c r="I28" s="322">
        <v>0</v>
      </c>
      <c r="J28" s="322">
        <v>0</v>
      </c>
      <c r="K28" s="322">
        <v>0</v>
      </c>
      <c r="L28" s="322">
        <v>0</v>
      </c>
      <c r="M28" s="322">
        <v>0</v>
      </c>
      <c r="N28" s="322">
        <v>0.1254560329007009</v>
      </c>
      <c r="O28" s="322">
        <v>5.5660568419631407E-2</v>
      </c>
      <c r="P28" s="322">
        <v>1.2034780515690345E-4</v>
      </c>
      <c r="Q28" s="322">
        <v>1.001602564102564E-3</v>
      </c>
      <c r="R28" s="322">
        <v>1.1644613896531972E-3</v>
      </c>
      <c r="S28" s="322">
        <v>2.7873010563871005E-5</v>
      </c>
      <c r="T28" s="322">
        <v>0</v>
      </c>
      <c r="U28" s="322">
        <v>0</v>
      </c>
      <c r="V28" s="322">
        <v>0</v>
      </c>
      <c r="W28" s="322">
        <v>0</v>
      </c>
      <c r="X28" s="322">
        <v>0</v>
      </c>
      <c r="Y28" s="322">
        <v>0</v>
      </c>
      <c r="Z28" s="322">
        <v>0</v>
      </c>
      <c r="AA28" s="322">
        <v>0</v>
      </c>
      <c r="AB28" s="322">
        <v>0</v>
      </c>
      <c r="AC28" s="322">
        <v>0</v>
      </c>
      <c r="AD28" s="322">
        <v>8.7293889427740058E-4</v>
      </c>
      <c r="AE28" s="322">
        <v>3.1519413294977313E-4</v>
      </c>
      <c r="AF28" s="322">
        <v>1.5758578576212425E-4</v>
      </c>
      <c r="AG28" s="322">
        <v>0</v>
      </c>
      <c r="AH28" s="322">
        <v>5.1582649472450177E-3</v>
      </c>
      <c r="AI28" s="322">
        <v>0</v>
      </c>
      <c r="AJ28" s="322">
        <v>0</v>
      </c>
      <c r="AK28" s="322">
        <v>2.4413428069287634E-3</v>
      </c>
      <c r="AL28" s="322">
        <v>0</v>
      </c>
      <c r="AM28" s="322">
        <v>0</v>
      </c>
      <c r="AN28" s="322">
        <v>0</v>
      </c>
      <c r="AO28" s="322">
        <v>0</v>
      </c>
      <c r="AP28" s="322">
        <v>0</v>
      </c>
      <c r="AQ28" s="322">
        <v>0</v>
      </c>
      <c r="AR28" s="322">
        <v>0</v>
      </c>
      <c r="AS28" s="322">
        <v>0</v>
      </c>
      <c r="AT28" s="322">
        <v>0</v>
      </c>
      <c r="AU28" s="322">
        <v>0</v>
      </c>
      <c r="AV28" s="322">
        <v>6.2622853862612422E-4</v>
      </c>
      <c r="AW28" s="322">
        <v>0</v>
      </c>
      <c r="AX28" s="322">
        <v>0</v>
      </c>
      <c r="AY28" s="322">
        <v>0</v>
      </c>
      <c r="AZ28" s="322">
        <v>0</v>
      </c>
      <c r="BA28" s="322">
        <v>0</v>
      </c>
      <c r="BB28" s="322">
        <v>0</v>
      </c>
      <c r="BC28" s="322">
        <v>0</v>
      </c>
      <c r="BD28" s="322">
        <v>0</v>
      </c>
      <c r="BE28" s="322">
        <v>0</v>
      </c>
      <c r="BF28" s="322">
        <v>0</v>
      </c>
      <c r="BG28" s="322">
        <v>0</v>
      </c>
      <c r="BH28" s="322">
        <v>0</v>
      </c>
      <c r="BI28" s="322">
        <v>0</v>
      </c>
      <c r="BJ28" s="322">
        <v>1.3055917716934666E-2</v>
      </c>
      <c r="BK28" s="322">
        <v>0</v>
      </c>
      <c r="BL28" s="322">
        <v>0</v>
      </c>
      <c r="BM28" s="322">
        <v>0</v>
      </c>
      <c r="BN28" s="322">
        <v>0</v>
      </c>
      <c r="BO28" s="322">
        <v>0</v>
      </c>
      <c r="BP28" s="322">
        <v>0</v>
      </c>
      <c r="BQ28" s="322">
        <v>0</v>
      </c>
      <c r="BR28" s="322">
        <v>0</v>
      </c>
      <c r="BS28" s="322">
        <v>0</v>
      </c>
      <c r="BT28" s="322">
        <v>0</v>
      </c>
      <c r="BU28" s="322">
        <v>0</v>
      </c>
      <c r="BV28" s="322">
        <v>0</v>
      </c>
      <c r="BW28" s="322">
        <v>0</v>
      </c>
      <c r="BX28" s="322">
        <v>0</v>
      </c>
      <c r="BY28" s="322">
        <v>0</v>
      </c>
      <c r="BZ28" s="322">
        <v>0</v>
      </c>
      <c r="CA28" s="322">
        <v>0</v>
      </c>
      <c r="CB28" s="322">
        <v>0</v>
      </c>
      <c r="CC28" s="322">
        <v>0</v>
      </c>
      <c r="CD28" s="322">
        <v>0</v>
      </c>
      <c r="CE28" s="322">
        <v>0</v>
      </c>
      <c r="CF28" s="322">
        <v>0</v>
      </c>
      <c r="CG28" s="322">
        <v>0</v>
      </c>
      <c r="CH28" s="322">
        <v>0</v>
      </c>
      <c r="CI28" s="322">
        <v>0</v>
      </c>
      <c r="CJ28" s="322">
        <v>0</v>
      </c>
      <c r="CK28" s="322">
        <v>0</v>
      </c>
      <c r="CL28" s="322">
        <v>0</v>
      </c>
      <c r="CM28" s="322">
        <v>0</v>
      </c>
      <c r="CN28" s="322">
        <v>0</v>
      </c>
      <c r="CO28" s="322">
        <v>0</v>
      </c>
      <c r="CP28" s="322">
        <v>0</v>
      </c>
      <c r="CQ28" s="322">
        <v>0</v>
      </c>
      <c r="CR28" s="322">
        <v>0</v>
      </c>
      <c r="CS28" s="322">
        <v>0</v>
      </c>
      <c r="CT28" s="322">
        <v>0</v>
      </c>
      <c r="CU28" s="322">
        <v>0</v>
      </c>
      <c r="CV28" s="322">
        <v>0</v>
      </c>
      <c r="CW28" s="322">
        <v>0</v>
      </c>
      <c r="CX28" s="322">
        <v>0</v>
      </c>
      <c r="CY28" s="322">
        <v>0</v>
      </c>
      <c r="CZ28" s="322">
        <v>0</v>
      </c>
      <c r="DA28" s="322">
        <v>0</v>
      </c>
      <c r="DB28" s="322">
        <v>0</v>
      </c>
      <c r="DC28" s="322">
        <v>0</v>
      </c>
      <c r="DD28" s="322">
        <v>0</v>
      </c>
      <c r="DE28" s="323">
        <v>1.2741085221933777E-4</v>
      </c>
      <c r="DF28" s="324">
        <v>1.1317758453329749E-3</v>
      </c>
      <c r="DG28" s="321">
        <v>0</v>
      </c>
      <c r="DH28" s="322">
        <v>0</v>
      </c>
      <c r="DI28" s="322">
        <v>0</v>
      </c>
      <c r="DJ28" s="322">
        <v>0</v>
      </c>
      <c r="DK28" s="322">
        <v>0</v>
      </c>
      <c r="DL28" s="322">
        <v>0</v>
      </c>
      <c r="DM28" s="322">
        <v>-7.0285359801488839E-2</v>
      </c>
      <c r="DN28" s="324">
        <v>-1.4664231170408851E-4</v>
      </c>
      <c r="DO28" s="324">
        <v>1.0649340041441499E-3</v>
      </c>
      <c r="DP28" s="321">
        <v>6.332628625429888E-5</v>
      </c>
      <c r="DQ28" s="324">
        <v>6.332628625429888E-5</v>
      </c>
      <c r="DR28" s="324">
        <v>3.6520739660196512E-4</v>
      </c>
      <c r="DS28" s="322">
        <v>3.167665657091301E-4</v>
      </c>
      <c r="DT28" s="324">
        <v>3.7995530230738755E-5</v>
      </c>
    </row>
    <row r="29" spans="1:124" s="92" customFormat="1">
      <c r="A29" s="300" t="s">
        <v>296</v>
      </c>
      <c r="B29" s="301" t="s">
        <v>550</v>
      </c>
      <c r="C29" s="325">
        <v>0</v>
      </c>
      <c r="D29" s="326">
        <v>6.9764291519913302E-3</v>
      </c>
      <c r="E29" s="326">
        <v>2.9391364661002253E-2</v>
      </c>
      <c r="F29" s="326">
        <v>0</v>
      </c>
      <c r="G29" s="326">
        <v>8.5487077534791255E-3</v>
      </c>
      <c r="H29" s="326">
        <v>0</v>
      </c>
      <c r="I29" s="326">
        <v>0</v>
      </c>
      <c r="J29" s="326">
        <v>2.2565262545470364E-4</v>
      </c>
      <c r="K29" s="326">
        <v>0</v>
      </c>
      <c r="L29" s="326">
        <v>1.1083508503726353E-3</v>
      </c>
      <c r="M29" s="326">
        <v>0</v>
      </c>
      <c r="N29" s="326">
        <v>0</v>
      </c>
      <c r="O29" s="326">
        <v>6.7508269763045972E-5</v>
      </c>
      <c r="P29" s="326">
        <v>0</v>
      </c>
      <c r="Q29" s="326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Z29" s="326">
        <v>0</v>
      </c>
      <c r="AA29" s="326">
        <v>3.6984536082474227E-2</v>
      </c>
      <c r="AB29" s="326">
        <v>2.5172720432314112E-3</v>
      </c>
      <c r="AC29" s="326">
        <v>0</v>
      </c>
      <c r="AD29" s="326">
        <v>0</v>
      </c>
      <c r="AE29" s="326">
        <v>0</v>
      </c>
      <c r="AF29" s="326">
        <v>0</v>
      </c>
      <c r="AG29" s="326">
        <v>0</v>
      </c>
      <c r="AH29" s="326">
        <v>0</v>
      </c>
      <c r="AI29" s="326">
        <v>0</v>
      </c>
      <c r="AJ29" s="326">
        <v>0</v>
      </c>
      <c r="AK29" s="326">
        <v>0</v>
      </c>
      <c r="AL29" s="326">
        <v>0</v>
      </c>
      <c r="AM29" s="326">
        <v>0</v>
      </c>
      <c r="AN29" s="326">
        <v>0</v>
      </c>
      <c r="AO29" s="326">
        <v>0</v>
      </c>
      <c r="AP29" s="326">
        <v>0</v>
      </c>
      <c r="AQ29" s="326">
        <v>0</v>
      </c>
      <c r="AR29" s="326">
        <v>0</v>
      </c>
      <c r="AS29" s="326">
        <v>0</v>
      </c>
      <c r="AT29" s="326">
        <v>0</v>
      </c>
      <c r="AU29" s="326">
        <v>0</v>
      </c>
      <c r="AV29" s="326">
        <v>0</v>
      </c>
      <c r="AW29" s="326">
        <v>0</v>
      </c>
      <c r="AX29" s="326">
        <v>0</v>
      </c>
      <c r="AY29" s="326">
        <v>0</v>
      </c>
      <c r="AZ29" s="326">
        <v>0</v>
      </c>
      <c r="BA29" s="326">
        <v>0</v>
      </c>
      <c r="BB29" s="326">
        <v>0</v>
      </c>
      <c r="BC29" s="326">
        <v>0</v>
      </c>
      <c r="BD29" s="326">
        <v>0</v>
      </c>
      <c r="BE29" s="326">
        <v>0</v>
      </c>
      <c r="BF29" s="326">
        <v>0</v>
      </c>
      <c r="BG29" s="326">
        <v>0</v>
      </c>
      <c r="BH29" s="326">
        <v>0</v>
      </c>
      <c r="BI29" s="326">
        <v>0</v>
      </c>
      <c r="BJ29" s="326">
        <v>0</v>
      </c>
      <c r="BK29" s="326">
        <v>0</v>
      </c>
      <c r="BL29" s="326">
        <v>0</v>
      </c>
      <c r="BM29" s="326">
        <v>0</v>
      </c>
      <c r="BN29" s="326">
        <v>0</v>
      </c>
      <c r="BO29" s="326">
        <v>0</v>
      </c>
      <c r="BP29" s="326">
        <v>0</v>
      </c>
      <c r="BQ29" s="326">
        <v>0</v>
      </c>
      <c r="BR29" s="326">
        <v>3.4957090171814098E-5</v>
      </c>
      <c r="BS29" s="326">
        <v>4.5809754783077338E-3</v>
      </c>
      <c r="BT29" s="326">
        <v>0</v>
      </c>
      <c r="BU29" s="326">
        <v>0</v>
      </c>
      <c r="BV29" s="326">
        <v>0</v>
      </c>
      <c r="BW29" s="326">
        <v>0</v>
      </c>
      <c r="BX29" s="326">
        <v>0</v>
      </c>
      <c r="BY29" s="326">
        <v>0</v>
      </c>
      <c r="BZ29" s="326">
        <v>1.6106042181724474E-5</v>
      </c>
      <c r="CA29" s="326">
        <v>0</v>
      </c>
      <c r="CB29" s="326">
        <v>0</v>
      </c>
      <c r="CC29" s="326">
        <v>0</v>
      </c>
      <c r="CD29" s="326">
        <v>0</v>
      </c>
      <c r="CE29" s="326">
        <v>0</v>
      </c>
      <c r="CF29" s="326">
        <v>0</v>
      </c>
      <c r="CG29" s="326">
        <v>7.7378243058716433E-4</v>
      </c>
      <c r="CH29" s="326">
        <v>0</v>
      </c>
      <c r="CI29" s="326">
        <v>0</v>
      </c>
      <c r="CJ29" s="326">
        <v>0</v>
      </c>
      <c r="CK29" s="326">
        <v>0</v>
      </c>
      <c r="CL29" s="326">
        <v>0</v>
      </c>
      <c r="CM29" s="326">
        <v>2.7382306619351022E-4</v>
      </c>
      <c r="CN29" s="326">
        <v>8.0490455173524015E-6</v>
      </c>
      <c r="CO29" s="326">
        <v>6.3989761638137894E-4</v>
      </c>
      <c r="CP29" s="326">
        <v>0.17441115286298203</v>
      </c>
      <c r="CQ29" s="326">
        <v>1.4521135087200709E-2</v>
      </c>
      <c r="CR29" s="326">
        <v>7.8181207731785694E-3</v>
      </c>
      <c r="CS29" s="326">
        <v>3.3936651583710408E-3</v>
      </c>
      <c r="CT29" s="326">
        <v>0</v>
      </c>
      <c r="CU29" s="326">
        <v>0</v>
      </c>
      <c r="CV29" s="326">
        <v>0</v>
      </c>
      <c r="CW29" s="326">
        <v>0</v>
      </c>
      <c r="CX29" s="326">
        <v>0</v>
      </c>
      <c r="CY29" s="326">
        <v>1.0191705989665609E-5</v>
      </c>
      <c r="CZ29" s="326">
        <v>0</v>
      </c>
      <c r="DA29" s="326">
        <v>0</v>
      </c>
      <c r="DB29" s="326">
        <v>1.4216156662046416E-5</v>
      </c>
      <c r="DC29" s="326">
        <v>1.0187760424625855E-5</v>
      </c>
      <c r="DD29" s="326">
        <v>0</v>
      </c>
      <c r="DE29" s="327">
        <v>1.8315310006529807E-3</v>
      </c>
      <c r="DF29" s="328">
        <v>9.2553420720608987E-3</v>
      </c>
      <c r="DG29" s="325">
        <v>6.0854817791839468E-3</v>
      </c>
      <c r="DH29" s="326">
        <v>1.0877549799605192E-3</v>
      </c>
      <c r="DI29" s="326">
        <v>0</v>
      </c>
      <c r="DJ29" s="326">
        <v>0</v>
      </c>
      <c r="DK29" s="326">
        <v>0</v>
      </c>
      <c r="DL29" s="326">
        <v>0</v>
      </c>
      <c r="DM29" s="326">
        <v>0.53560794044665017</v>
      </c>
      <c r="DN29" s="328">
        <v>1.8716632564455638E-3</v>
      </c>
      <c r="DO29" s="328">
        <v>1.037081237399793E-2</v>
      </c>
      <c r="DP29" s="325">
        <v>1.190534181580819E-2</v>
      </c>
      <c r="DQ29" s="328">
        <v>1.190534181580819E-2</v>
      </c>
      <c r="DR29" s="328">
        <v>4.4477326300123202E-2</v>
      </c>
      <c r="DS29" s="326">
        <v>3.9250719075737302E-2</v>
      </c>
      <c r="DT29" s="328">
        <v>1.6764749117382519E-2</v>
      </c>
    </row>
    <row r="30" spans="1:124" s="92" customFormat="1">
      <c r="A30" s="302" t="s">
        <v>297</v>
      </c>
      <c r="B30" s="303" t="s">
        <v>551</v>
      </c>
      <c r="C30" s="329">
        <v>3.4006815621747254E-2</v>
      </c>
      <c r="D30" s="330">
        <v>1.5352659622505193E-3</v>
      </c>
      <c r="E30" s="330">
        <v>4.5951101092422406E-3</v>
      </c>
      <c r="F30" s="330">
        <v>3.6114120621162876E-4</v>
      </c>
      <c r="G30" s="330">
        <v>5.9642147117296227E-4</v>
      </c>
      <c r="H30" s="330">
        <v>0</v>
      </c>
      <c r="I30" s="330">
        <v>5.7394156231365531E-3</v>
      </c>
      <c r="J30" s="330">
        <v>2.1804024772852084E-3</v>
      </c>
      <c r="K30" s="330">
        <v>5.989535138045325E-3</v>
      </c>
      <c r="L30" s="330">
        <v>0</v>
      </c>
      <c r="M30" s="330">
        <v>0</v>
      </c>
      <c r="N30" s="330">
        <v>1.5941804674199041E-2</v>
      </c>
      <c r="O30" s="330">
        <v>1.1037602106258017E-2</v>
      </c>
      <c r="P30" s="330">
        <v>3.9489123567108944E-2</v>
      </c>
      <c r="Q30" s="330">
        <v>2.4378135451505016E-2</v>
      </c>
      <c r="R30" s="330">
        <v>1.1259590372533736E-2</v>
      </c>
      <c r="S30" s="330">
        <v>1.748566862706841E-2</v>
      </c>
      <c r="T30" s="330">
        <v>3.0389097326928245E-2</v>
      </c>
      <c r="U30" s="330">
        <v>0</v>
      </c>
      <c r="V30" s="330">
        <v>2.2529069767441859E-2</v>
      </c>
      <c r="W30" s="330">
        <v>5.235602094240838E-3</v>
      </c>
      <c r="X30" s="330">
        <v>9.7116843702579666E-3</v>
      </c>
      <c r="Y30" s="330">
        <v>1.098901098901099E-2</v>
      </c>
      <c r="Z30" s="330">
        <v>1.7070265978562923E-2</v>
      </c>
      <c r="AA30" s="330">
        <v>1.4985272459499264E-2</v>
      </c>
      <c r="AB30" s="330">
        <v>0.13139065599562214</v>
      </c>
      <c r="AC30" s="330">
        <v>0</v>
      </c>
      <c r="AD30" s="330">
        <v>3.9185257032007759E-2</v>
      </c>
      <c r="AE30" s="330">
        <v>5.3982544460130163E-3</v>
      </c>
      <c r="AF30" s="330">
        <v>1.296143087893472E-2</v>
      </c>
      <c r="AG30" s="330">
        <v>0</v>
      </c>
      <c r="AH30" s="330">
        <v>6.9670072014737898E-3</v>
      </c>
      <c r="AI30" s="330">
        <v>9.6529387482932709E-3</v>
      </c>
      <c r="AJ30" s="330">
        <v>8.1253910344435327E-4</v>
      </c>
      <c r="AK30" s="330">
        <v>1.8251943842276946E-2</v>
      </c>
      <c r="AL30" s="330">
        <v>2.1474588403722262E-4</v>
      </c>
      <c r="AM30" s="330">
        <v>1.221001221001221E-3</v>
      </c>
      <c r="AN30" s="330">
        <v>5.1339860071312167E-3</v>
      </c>
      <c r="AO30" s="330">
        <v>1.7194440464249892E-4</v>
      </c>
      <c r="AP30" s="330">
        <v>4.961548002976929E-5</v>
      </c>
      <c r="AQ30" s="330">
        <v>1.8268799058692388E-3</v>
      </c>
      <c r="AR30" s="330">
        <v>6.9481723065703783E-3</v>
      </c>
      <c r="AS30" s="330">
        <v>3.9963722535911765E-3</v>
      </c>
      <c r="AT30" s="330">
        <v>2.9713983462845853E-3</v>
      </c>
      <c r="AU30" s="330">
        <v>3.2402492704442184E-3</v>
      </c>
      <c r="AV30" s="330">
        <v>7.5495329378816077E-3</v>
      </c>
      <c r="AW30" s="330">
        <v>2.3081361800346219E-3</v>
      </c>
      <c r="AX30" s="330">
        <v>3.9907085630416722E-3</v>
      </c>
      <c r="AY30" s="330">
        <v>3.6598357369500224E-3</v>
      </c>
      <c r="AZ30" s="330">
        <v>3.3537474482356372E-3</v>
      </c>
      <c r="BA30" s="330">
        <v>2.5111607142857145E-3</v>
      </c>
      <c r="BB30" s="330">
        <v>5.8744021626117695E-3</v>
      </c>
      <c r="BC30" s="330">
        <v>4.2082599334507731E-3</v>
      </c>
      <c r="BD30" s="330">
        <v>5.9435364041604752E-3</v>
      </c>
      <c r="BE30" s="330">
        <v>0</v>
      </c>
      <c r="BF30" s="330">
        <v>8.3734706305707805E-3</v>
      </c>
      <c r="BG30" s="330">
        <v>9.6594635797982668E-3</v>
      </c>
      <c r="BH30" s="330">
        <v>1.3020833333333333E-3</v>
      </c>
      <c r="BI30" s="330">
        <v>2.5326412766895697E-3</v>
      </c>
      <c r="BJ30" s="330">
        <v>3.3536143705635228E-2</v>
      </c>
      <c r="BK30" s="330">
        <v>1.7898693395382138E-4</v>
      </c>
      <c r="BL30" s="330">
        <v>5.6199821587867979E-3</v>
      </c>
      <c r="BM30" s="330">
        <v>6.8436705005553763E-3</v>
      </c>
      <c r="BN30" s="330">
        <v>1.7014331970450619E-3</v>
      </c>
      <c r="BO30" s="330">
        <v>2.2554051952092084E-3</v>
      </c>
      <c r="BP30" s="330">
        <v>3.6719751186965955E-5</v>
      </c>
      <c r="BQ30" s="330">
        <v>2.521476529744627E-3</v>
      </c>
      <c r="BR30" s="330">
        <v>1.1361054305839581E-3</v>
      </c>
      <c r="BS30" s="330">
        <v>2.3482311275358973E-3</v>
      </c>
      <c r="BT30" s="330">
        <v>1.0545681495492679E-5</v>
      </c>
      <c r="BU30" s="330">
        <v>2.2314123352473892E-5</v>
      </c>
      <c r="BV30" s="330">
        <v>1.6098134226243178E-5</v>
      </c>
      <c r="BW30" s="330">
        <v>3.2627137077478577E-5</v>
      </c>
      <c r="BX30" s="330">
        <v>3.9611186198982594E-5</v>
      </c>
      <c r="BY30" s="330">
        <v>1.7116448907400012E-4</v>
      </c>
      <c r="BZ30" s="330">
        <v>3.6641245963423176E-4</v>
      </c>
      <c r="CA30" s="330">
        <v>9.2576351127482507E-5</v>
      </c>
      <c r="CB30" s="330">
        <v>0</v>
      </c>
      <c r="CC30" s="330">
        <v>0</v>
      </c>
      <c r="CD30" s="330">
        <v>0</v>
      </c>
      <c r="CE30" s="330">
        <v>3.0993336432666977E-4</v>
      </c>
      <c r="CF30" s="330">
        <v>3.2886022526925431E-4</v>
      </c>
      <c r="CG30" s="330">
        <v>0</v>
      </c>
      <c r="CH30" s="330">
        <v>0</v>
      </c>
      <c r="CI30" s="330">
        <v>4.1662946760705888E-4</v>
      </c>
      <c r="CJ30" s="330">
        <v>7.5310887015300971E-4</v>
      </c>
      <c r="CK30" s="330">
        <v>0</v>
      </c>
      <c r="CL30" s="330">
        <v>6.7794501803706926E-3</v>
      </c>
      <c r="CM30" s="330">
        <v>4.4657050392632875E-4</v>
      </c>
      <c r="CN30" s="330">
        <v>5.6343318621466802E-5</v>
      </c>
      <c r="CO30" s="330">
        <v>7.6707726763717808E-3</v>
      </c>
      <c r="CP30" s="330">
        <v>1.6386932317525129E-3</v>
      </c>
      <c r="CQ30" s="330">
        <v>8.0549807862843638E-3</v>
      </c>
      <c r="CR30" s="330">
        <v>3.3163632377023904E-3</v>
      </c>
      <c r="CS30" s="330">
        <v>2.6638446942052257E-3</v>
      </c>
      <c r="CT30" s="330">
        <v>2.375718034181973E-3</v>
      </c>
      <c r="CU30" s="330">
        <v>2.5711710756507449E-3</v>
      </c>
      <c r="CV30" s="330">
        <v>4.6756548186481454E-3</v>
      </c>
      <c r="CW30" s="330">
        <v>6.5113172895747374E-3</v>
      </c>
      <c r="CX30" s="330">
        <v>3.0235339245019066E-3</v>
      </c>
      <c r="CY30" s="330">
        <v>2.8842527950753679E-3</v>
      </c>
      <c r="CZ30" s="330">
        <v>2.0435354260365289E-3</v>
      </c>
      <c r="DA30" s="330">
        <v>2.4031507977125565E-2</v>
      </c>
      <c r="DB30" s="330">
        <v>1.9262892277072893E-3</v>
      </c>
      <c r="DC30" s="330">
        <v>6.0922807339262612E-3</v>
      </c>
      <c r="DD30" s="330">
        <v>9.329618372171564E-3</v>
      </c>
      <c r="DE30" s="331">
        <v>1.1785503830288745E-3</v>
      </c>
      <c r="DF30" s="332">
        <v>4.8878028028686901E-3</v>
      </c>
      <c r="DG30" s="329">
        <v>5.4109006608044621E-3</v>
      </c>
      <c r="DH30" s="330">
        <v>4.1801758688759941E-3</v>
      </c>
      <c r="DI30" s="330">
        <v>0</v>
      </c>
      <c r="DJ30" s="330">
        <v>0</v>
      </c>
      <c r="DK30" s="330">
        <v>0</v>
      </c>
      <c r="DL30" s="330">
        <v>0</v>
      </c>
      <c r="DM30" s="330">
        <v>6.2717121588089328E-2</v>
      </c>
      <c r="DN30" s="332">
        <v>2.5393840738166073E-3</v>
      </c>
      <c r="DO30" s="332">
        <v>6.3163293920314046E-3</v>
      </c>
      <c r="DP30" s="329">
        <v>1.1332969613125103E-2</v>
      </c>
      <c r="DQ30" s="332">
        <v>1.1332969613125103E-2</v>
      </c>
      <c r="DR30" s="332">
        <v>1.2279953232969964E-2</v>
      </c>
      <c r="DS30" s="330">
        <v>1.2127997142261409E-2</v>
      </c>
      <c r="DT30" s="332">
        <v>6.3598133111422827E-3</v>
      </c>
    </row>
    <row r="31" spans="1:124" s="92" customFormat="1">
      <c r="A31" s="298" t="s">
        <v>298</v>
      </c>
      <c r="B31" s="299" t="s">
        <v>552</v>
      </c>
      <c r="C31" s="321">
        <v>8.8973806909728656E-3</v>
      </c>
      <c r="D31" s="322">
        <v>1.1062945904452271E-3</v>
      </c>
      <c r="E31" s="322">
        <v>4.0749089647997222E-3</v>
      </c>
      <c r="F31" s="322">
        <v>6.810091317133571E-3</v>
      </c>
      <c r="G31" s="322">
        <v>2.047713717693837E-2</v>
      </c>
      <c r="H31" s="322">
        <v>0</v>
      </c>
      <c r="I31" s="322">
        <v>7.6028622540250451E-3</v>
      </c>
      <c r="J31" s="322">
        <v>5.5080990261593922E-3</v>
      </c>
      <c r="K31" s="322">
        <v>4.0715379309184518E-3</v>
      </c>
      <c r="L31" s="322">
        <v>5.9621631951079683E-3</v>
      </c>
      <c r="M31" s="322">
        <v>0</v>
      </c>
      <c r="N31" s="322">
        <v>1.0878457558538042E-2</v>
      </c>
      <c r="O31" s="322">
        <v>2.3290353068250859E-3</v>
      </c>
      <c r="P31" s="322">
        <v>2.211390919758101E-3</v>
      </c>
      <c r="Q31" s="322">
        <v>1.846432552954292E-3</v>
      </c>
      <c r="R31" s="322">
        <v>4.4324659348089438E-3</v>
      </c>
      <c r="S31" s="322">
        <v>4.2831526233148443E-3</v>
      </c>
      <c r="T31" s="322">
        <v>1.718152810407097E-3</v>
      </c>
      <c r="U31" s="322">
        <v>4.4444444444444446E-2</v>
      </c>
      <c r="V31" s="322">
        <v>2.3652219873150106E-2</v>
      </c>
      <c r="W31" s="322">
        <v>0.45549738219895286</v>
      </c>
      <c r="X31" s="322">
        <v>8.9023773394031353E-3</v>
      </c>
      <c r="Y31" s="322">
        <v>1.7006802721088435E-3</v>
      </c>
      <c r="Z31" s="322">
        <v>5.5577610162763002E-3</v>
      </c>
      <c r="AA31" s="322">
        <v>1.9099779086892488E-3</v>
      </c>
      <c r="AB31" s="322">
        <v>4.7198850810588958E-3</v>
      </c>
      <c r="AC31" s="322">
        <v>4.8009367681498827E-2</v>
      </c>
      <c r="AD31" s="322">
        <v>0.38506304558680893</v>
      </c>
      <c r="AE31" s="322">
        <v>9.344840138862993E-4</v>
      </c>
      <c r="AF31" s="322">
        <v>4.2022876203233134E-3</v>
      </c>
      <c r="AG31" s="322">
        <v>0</v>
      </c>
      <c r="AH31" s="322">
        <v>3.0748618321889132E-2</v>
      </c>
      <c r="AI31" s="322">
        <v>9.9069634521957266E-3</v>
      </c>
      <c r="AJ31" s="322">
        <v>4.5307180408057139E-2</v>
      </c>
      <c r="AK31" s="322">
        <v>1.4641218346315077E-2</v>
      </c>
      <c r="AL31" s="322">
        <v>3.5790980672870437E-3</v>
      </c>
      <c r="AM31" s="322">
        <v>2.6862026862026862E-3</v>
      </c>
      <c r="AN31" s="322">
        <v>3.234778772989597E-3</v>
      </c>
      <c r="AO31" s="322">
        <v>1.1892821321106176E-3</v>
      </c>
      <c r="AP31" s="322">
        <v>1.5876953609526173E-3</v>
      </c>
      <c r="AQ31" s="322">
        <v>2.3842330974903625E-3</v>
      </c>
      <c r="AR31" s="322">
        <v>3.1398446283335529E-3</v>
      </c>
      <c r="AS31" s="322">
        <v>2.7412890202159093E-3</v>
      </c>
      <c r="AT31" s="322">
        <v>1.3884675518633467E-3</v>
      </c>
      <c r="AU31" s="322">
        <v>1.2947671862021792E-3</v>
      </c>
      <c r="AV31" s="322">
        <v>9.3934280793918628E-4</v>
      </c>
      <c r="AW31" s="322">
        <v>1.7311021350259665E-3</v>
      </c>
      <c r="AX31" s="322">
        <v>9.2186580787588773E-4</v>
      </c>
      <c r="AY31" s="322">
        <v>1.2256726881178478E-3</v>
      </c>
      <c r="AZ31" s="322">
        <v>6.6831923787304365E-4</v>
      </c>
      <c r="BA31" s="322">
        <v>2.7901785714285713E-4</v>
      </c>
      <c r="BB31" s="322">
        <v>1.6635475150758993E-3</v>
      </c>
      <c r="BC31" s="322">
        <v>3.9146604032100216E-4</v>
      </c>
      <c r="BD31" s="322">
        <v>0</v>
      </c>
      <c r="BE31" s="322">
        <v>0</v>
      </c>
      <c r="BF31" s="322">
        <v>6.2282012954658695E-4</v>
      </c>
      <c r="BG31" s="322">
        <v>1.4323447554554962E-3</v>
      </c>
      <c r="BH31" s="322">
        <v>9.1145833333333339E-3</v>
      </c>
      <c r="BI31" s="322">
        <v>6.2690320542998293E-3</v>
      </c>
      <c r="BJ31" s="322">
        <v>7.2432275822106331E-4</v>
      </c>
      <c r="BK31" s="322">
        <v>6.9804904241990333E-3</v>
      </c>
      <c r="BL31" s="322">
        <v>2.0695807314897413E-3</v>
      </c>
      <c r="BM31" s="322">
        <v>3.1710201010426743E-3</v>
      </c>
      <c r="BN31" s="322">
        <v>1.0526894508248189E-2</v>
      </c>
      <c r="BO31" s="322">
        <v>4.7311660704101206E-3</v>
      </c>
      <c r="BP31" s="322">
        <v>8.6438294294117861E-3</v>
      </c>
      <c r="BQ31" s="322">
        <v>2.8146714750637698E-2</v>
      </c>
      <c r="BR31" s="322">
        <v>1.2776816457798053E-2</v>
      </c>
      <c r="BS31" s="322">
        <v>1.0406641772850342E-2</v>
      </c>
      <c r="BT31" s="322">
        <v>1.4553040463779899E-3</v>
      </c>
      <c r="BU31" s="322">
        <v>4.3512540537324091E-4</v>
      </c>
      <c r="BV31" s="322">
        <v>1.6098134226243178E-3</v>
      </c>
      <c r="BW31" s="322">
        <v>7.6129986514116672E-4</v>
      </c>
      <c r="BX31" s="322">
        <v>0</v>
      </c>
      <c r="BY31" s="322">
        <v>3.9938380783933356E-3</v>
      </c>
      <c r="BZ31" s="322">
        <v>5.4615589038227691E-2</v>
      </c>
      <c r="CA31" s="322">
        <v>0.33957980081467187</v>
      </c>
      <c r="CB31" s="322">
        <v>0.10820895522388059</v>
      </c>
      <c r="CC31" s="322">
        <v>0.24561403508771928</v>
      </c>
      <c r="CD31" s="322">
        <v>2.4351829416040707E-2</v>
      </c>
      <c r="CE31" s="322">
        <v>1.2397334573066791E-3</v>
      </c>
      <c r="CF31" s="322">
        <v>1.6534361326037508E-3</v>
      </c>
      <c r="CG31" s="322">
        <v>4.8702776513427403E-3</v>
      </c>
      <c r="CH31" s="322">
        <v>6.3621708758731859E-4</v>
      </c>
      <c r="CI31" s="322">
        <v>9.522959259589918E-4</v>
      </c>
      <c r="CJ31" s="322">
        <v>6.612663250123987E-4</v>
      </c>
      <c r="CK31" s="322">
        <v>2.5647601949217746E-4</v>
      </c>
      <c r="CL31" s="322">
        <v>1.088443836298047E-3</v>
      </c>
      <c r="CM31" s="322">
        <v>8.8303344500658826E-3</v>
      </c>
      <c r="CN31" s="322">
        <v>1.690299558644004E-3</v>
      </c>
      <c r="CO31" s="322">
        <v>4.1273396256598944E-3</v>
      </c>
      <c r="CP31" s="322">
        <v>2.0157503795660832E-3</v>
      </c>
      <c r="CQ31" s="322">
        <v>3.6579958616612474E-3</v>
      </c>
      <c r="CR31" s="322">
        <v>1.9117052547912542E-3</v>
      </c>
      <c r="CS31" s="322">
        <v>2.7915632754342431E-3</v>
      </c>
      <c r="CT31" s="322">
        <v>3.250360494527575E-3</v>
      </c>
      <c r="CU31" s="322">
        <v>2.2000742193712557E-3</v>
      </c>
      <c r="CV31" s="322">
        <v>1.1348676744291615E-3</v>
      </c>
      <c r="CW31" s="322">
        <v>4.060629188828201E-3</v>
      </c>
      <c r="CX31" s="322">
        <v>1.7712493512940274E-3</v>
      </c>
      <c r="CY31" s="322">
        <v>2.3237089656437592E-3</v>
      </c>
      <c r="CZ31" s="322">
        <v>3.6963626825408324E-3</v>
      </c>
      <c r="DA31" s="322">
        <v>7.1760752987249949E-3</v>
      </c>
      <c r="DB31" s="322">
        <v>7.4492660909123215E-3</v>
      </c>
      <c r="DC31" s="322">
        <v>3.0053893252646271E-3</v>
      </c>
      <c r="DD31" s="322">
        <v>0</v>
      </c>
      <c r="DE31" s="323">
        <v>1.8872732484989409E-2</v>
      </c>
      <c r="DF31" s="324">
        <v>9.6842182570998411E-3</v>
      </c>
      <c r="DG31" s="321">
        <v>1.0451256763625825E-3</v>
      </c>
      <c r="DH31" s="322">
        <v>1.7295687025183946E-2</v>
      </c>
      <c r="DI31" s="322">
        <v>0</v>
      </c>
      <c r="DJ31" s="322">
        <v>0</v>
      </c>
      <c r="DK31" s="322">
        <v>0</v>
      </c>
      <c r="DL31" s="322">
        <v>0</v>
      </c>
      <c r="DM31" s="322">
        <v>2.5682382133995037E-2</v>
      </c>
      <c r="DN31" s="324">
        <v>9.4375264276496222E-3</v>
      </c>
      <c r="DO31" s="324">
        <v>1.4899408850244654E-2</v>
      </c>
      <c r="DP31" s="321">
        <v>6.8197539043091099E-5</v>
      </c>
      <c r="DQ31" s="324">
        <v>6.8197539043091099E-5</v>
      </c>
      <c r="DR31" s="324">
        <v>5.4699641938471515E-5</v>
      </c>
      <c r="DS31" s="322">
        <v>5.6865558680664324E-5</v>
      </c>
      <c r="DT31" s="324">
        <v>5.6999524121555799E-3</v>
      </c>
    </row>
    <row r="32" spans="1:124" s="92" customFormat="1">
      <c r="A32" s="298" t="s">
        <v>299</v>
      </c>
      <c r="B32" s="299" t="s">
        <v>553</v>
      </c>
      <c r="C32" s="321">
        <v>0</v>
      </c>
      <c r="D32" s="322">
        <v>0</v>
      </c>
      <c r="E32" s="322">
        <v>0</v>
      </c>
      <c r="F32" s="322">
        <v>0</v>
      </c>
      <c r="G32" s="322">
        <v>0</v>
      </c>
      <c r="H32" s="322">
        <v>0</v>
      </c>
      <c r="I32" s="322">
        <v>7.453786523553965E-5</v>
      </c>
      <c r="J32" s="322">
        <v>2.7187063307795619E-6</v>
      </c>
      <c r="K32" s="322">
        <v>0</v>
      </c>
      <c r="L32" s="322">
        <v>0</v>
      </c>
      <c r="M32" s="322">
        <v>0</v>
      </c>
      <c r="N32" s="322">
        <v>0</v>
      </c>
      <c r="O32" s="322">
        <v>0</v>
      </c>
      <c r="P32" s="322">
        <v>0</v>
      </c>
      <c r="Q32" s="322">
        <v>0</v>
      </c>
      <c r="R32" s="322">
        <v>6.5735723609454671E-5</v>
      </c>
      <c r="S32" s="322">
        <v>0</v>
      </c>
      <c r="T32" s="322">
        <v>0</v>
      </c>
      <c r="U32" s="322">
        <v>0</v>
      </c>
      <c r="V32" s="322">
        <v>5.2854122621564484E-4</v>
      </c>
      <c r="W32" s="322">
        <v>0</v>
      </c>
      <c r="X32" s="322">
        <v>6.8791097622660597E-3</v>
      </c>
      <c r="Y32" s="322">
        <v>0</v>
      </c>
      <c r="Z32" s="322">
        <v>0</v>
      </c>
      <c r="AA32" s="322">
        <v>0</v>
      </c>
      <c r="AB32" s="322">
        <v>4.1042478965729529E-5</v>
      </c>
      <c r="AC32" s="322">
        <v>0</v>
      </c>
      <c r="AD32" s="322">
        <v>0</v>
      </c>
      <c r="AE32" s="322">
        <v>5.7711601807704944E-5</v>
      </c>
      <c r="AF32" s="322">
        <v>0</v>
      </c>
      <c r="AG32" s="322">
        <v>0</v>
      </c>
      <c r="AH32" s="322">
        <v>0</v>
      </c>
      <c r="AI32" s="322">
        <v>1.2701235195122725E-4</v>
      </c>
      <c r="AJ32" s="322">
        <v>0</v>
      </c>
      <c r="AK32" s="322">
        <v>6.8658492385335534E-3</v>
      </c>
      <c r="AL32" s="322">
        <v>1.717967072297781E-3</v>
      </c>
      <c r="AM32" s="322">
        <v>4.2037327751613465E-3</v>
      </c>
      <c r="AN32" s="322">
        <v>1.132172570546359E-2</v>
      </c>
      <c r="AO32" s="322">
        <v>4.2986101160624729E-5</v>
      </c>
      <c r="AP32" s="322">
        <v>3.4730836020838503E-3</v>
      </c>
      <c r="AQ32" s="322">
        <v>1.0837423170410739E-4</v>
      </c>
      <c r="AR32" s="322">
        <v>2.0257062118280984E-5</v>
      </c>
      <c r="AS32" s="322">
        <v>4.9735233024194725E-5</v>
      </c>
      <c r="AT32" s="322">
        <v>1.1667794553473502E-5</v>
      </c>
      <c r="AU32" s="322">
        <v>6.6626098775412309E-6</v>
      </c>
      <c r="AV32" s="322">
        <v>0</v>
      </c>
      <c r="AW32" s="322">
        <v>0</v>
      </c>
      <c r="AX32" s="322">
        <v>0</v>
      </c>
      <c r="AY32" s="322">
        <v>5.7274424678404104E-6</v>
      </c>
      <c r="AZ32" s="322">
        <v>0</v>
      </c>
      <c r="BA32" s="322">
        <v>0</v>
      </c>
      <c r="BB32" s="322">
        <v>0</v>
      </c>
      <c r="BC32" s="322">
        <v>0</v>
      </c>
      <c r="BD32" s="322">
        <v>0</v>
      </c>
      <c r="BE32" s="322">
        <v>0</v>
      </c>
      <c r="BF32" s="322">
        <v>0</v>
      </c>
      <c r="BG32" s="322">
        <v>2.8363262484267251E-5</v>
      </c>
      <c r="BH32" s="322">
        <v>0</v>
      </c>
      <c r="BI32" s="322">
        <v>2.3836623780607713E-5</v>
      </c>
      <c r="BJ32" s="322">
        <v>1.8108068955526581E-5</v>
      </c>
      <c r="BK32" s="322">
        <v>3.5797386790764276E-4</v>
      </c>
      <c r="BL32" s="322">
        <v>6.4738116477634766E-4</v>
      </c>
      <c r="BM32" s="322">
        <v>2.6873051703751478E-5</v>
      </c>
      <c r="BN32" s="322">
        <v>2.8591601054425608E-2</v>
      </c>
      <c r="BO32" s="322">
        <v>1.3247264997148338E-2</v>
      </c>
      <c r="BP32" s="322">
        <v>1.3318253755512552E-2</v>
      </c>
      <c r="BQ32" s="322">
        <v>0</v>
      </c>
      <c r="BR32" s="322">
        <v>0</v>
      </c>
      <c r="BS32" s="322">
        <v>1.6681423310364296E-4</v>
      </c>
      <c r="BT32" s="322">
        <v>-4.7934915888603088E-6</v>
      </c>
      <c r="BU32" s="322">
        <v>0</v>
      </c>
      <c r="BV32" s="322">
        <v>0</v>
      </c>
      <c r="BW32" s="322">
        <v>0</v>
      </c>
      <c r="BX32" s="322">
        <v>0</v>
      </c>
      <c r="BY32" s="322">
        <v>2.8527414845666685E-5</v>
      </c>
      <c r="BZ32" s="322">
        <v>0</v>
      </c>
      <c r="CA32" s="322">
        <v>0</v>
      </c>
      <c r="CB32" s="322">
        <v>0</v>
      </c>
      <c r="CC32" s="322">
        <v>0</v>
      </c>
      <c r="CD32" s="322">
        <v>0</v>
      </c>
      <c r="CE32" s="322">
        <v>0</v>
      </c>
      <c r="CF32" s="322">
        <v>0</v>
      </c>
      <c r="CG32" s="322">
        <v>0</v>
      </c>
      <c r="CH32" s="322">
        <v>0</v>
      </c>
      <c r="CI32" s="322">
        <v>0</v>
      </c>
      <c r="CJ32" s="322">
        <v>0</v>
      </c>
      <c r="CK32" s="322">
        <v>0</v>
      </c>
      <c r="CL32" s="322">
        <v>0</v>
      </c>
      <c r="CM32" s="322">
        <v>0</v>
      </c>
      <c r="CN32" s="322">
        <v>0</v>
      </c>
      <c r="CO32" s="322">
        <v>0</v>
      </c>
      <c r="CP32" s="322">
        <v>0</v>
      </c>
      <c r="CQ32" s="322">
        <v>0</v>
      </c>
      <c r="CR32" s="322">
        <v>2.0555970481626389E-5</v>
      </c>
      <c r="CS32" s="322">
        <v>1.8245511604145379E-5</v>
      </c>
      <c r="CT32" s="322">
        <v>1.89111883317968E-4</v>
      </c>
      <c r="CU32" s="322">
        <v>1.3253459152838892E-5</v>
      </c>
      <c r="CV32" s="322">
        <v>0</v>
      </c>
      <c r="CW32" s="322">
        <v>0</v>
      </c>
      <c r="CX32" s="322">
        <v>5.6409215009363934E-6</v>
      </c>
      <c r="CY32" s="322">
        <v>0</v>
      </c>
      <c r="CZ32" s="322">
        <v>4.6753280960878696E-4</v>
      </c>
      <c r="DA32" s="322">
        <v>0</v>
      </c>
      <c r="DB32" s="322">
        <v>0</v>
      </c>
      <c r="DC32" s="322">
        <v>6.1126562547755121E-5</v>
      </c>
      <c r="DD32" s="322">
        <v>0</v>
      </c>
      <c r="DE32" s="323">
        <v>1.5926356527417221E-5</v>
      </c>
      <c r="DF32" s="324">
        <v>1.211731114724726E-3</v>
      </c>
      <c r="DG32" s="321">
        <v>9.501142512387114E-6</v>
      </c>
      <c r="DH32" s="322">
        <v>0</v>
      </c>
      <c r="DI32" s="322">
        <v>0</v>
      </c>
      <c r="DJ32" s="322">
        <v>0</v>
      </c>
      <c r="DK32" s="322">
        <v>0</v>
      </c>
      <c r="DL32" s="322">
        <v>0</v>
      </c>
      <c r="DM32" s="322">
        <v>-2.7419354838709678E-2</v>
      </c>
      <c r="DN32" s="324">
        <v>-5.6948470564694562E-5</v>
      </c>
      <c r="DO32" s="324">
        <v>1.1943204734017636E-3</v>
      </c>
      <c r="DP32" s="321">
        <v>0</v>
      </c>
      <c r="DQ32" s="324">
        <v>0</v>
      </c>
      <c r="DR32" s="324">
        <v>8.8450484836677338E-5</v>
      </c>
      <c r="DS32" s="322">
        <v>7.4257430579561661E-5</v>
      </c>
      <c r="DT32" s="324">
        <v>-4.6715815857465688E-6</v>
      </c>
    </row>
    <row r="33" spans="1:124" s="92" customFormat="1">
      <c r="A33" s="298" t="s">
        <v>300</v>
      </c>
      <c r="B33" s="299" t="s">
        <v>554</v>
      </c>
      <c r="C33" s="321">
        <v>8.3412943977870611E-3</v>
      </c>
      <c r="D33" s="322">
        <v>4.8315722929648695E-3</v>
      </c>
      <c r="E33" s="322">
        <v>3.0345066759146868E-3</v>
      </c>
      <c r="F33" s="322">
        <v>6.5521333126966931E-3</v>
      </c>
      <c r="G33" s="322">
        <v>7.7534791252485092E-3</v>
      </c>
      <c r="H33" s="322">
        <v>0</v>
      </c>
      <c r="I33" s="322">
        <v>1.490757304710793E-4</v>
      </c>
      <c r="J33" s="322">
        <v>1.9351751662488922E-2</v>
      </c>
      <c r="K33" s="322">
        <v>5.0052997291249561E-2</v>
      </c>
      <c r="L33" s="322">
        <v>1.9109497420217848E-3</v>
      </c>
      <c r="M33" s="322">
        <v>0</v>
      </c>
      <c r="N33" s="322">
        <v>4.8201295686205146E-3</v>
      </c>
      <c r="O33" s="322">
        <v>1.3839195301424424E-2</v>
      </c>
      <c r="P33" s="322">
        <v>8.0633029455125307E-3</v>
      </c>
      <c r="Q33" s="322">
        <v>3.1511287625418063E-2</v>
      </c>
      <c r="R33" s="322">
        <v>5.1649497121714384E-3</v>
      </c>
      <c r="S33" s="322">
        <v>4.7449154983229741E-2</v>
      </c>
      <c r="T33" s="322">
        <v>4.78745164042685E-2</v>
      </c>
      <c r="U33" s="322">
        <v>0</v>
      </c>
      <c r="V33" s="322">
        <v>9.3155391120507396E-3</v>
      </c>
      <c r="W33" s="322">
        <v>0</v>
      </c>
      <c r="X33" s="322">
        <v>8.0930703085483051E-4</v>
      </c>
      <c r="Y33" s="322">
        <v>1.9623233908948196E-4</v>
      </c>
      <c r="Z33" s="322">
        <v>7.9396585946804286E-3</v>
      </c>
      <c r="AA33" s="322">
        <v>3.4637334315169369E-2</v>
      </c>
      <c r="AB33" s="322">
        <v>2.7744715780833162E-2</v>
      </c>
      <c r="AC33" s="322">
        <v>0</v>
      </c>
      <c r="AD33" s="322">
        <v>0</v>
      </c>
      <c r="AE33" s="322">
        <v>0.24441085333262302</v>
      </c>
      <c r="AF33" s="322">
        <v>6.1208945619771762E-2</v>
      </c>
      <c r="AG33" s="322">
        <v>0.10377358490566038</v>
      </c>
      <c r="AH33" s="322">
        <v>1.6680623011220901E-2</v>
      </c>
      <c r="AI33" s="322">
        <v>1.4130124154574032E-3</v>
      </c>
      <c r="AJ33" s="322">
        <v>1.9663446303353348E-3</v>
      </c>
      <c r="AK33" s="322">
        <v>3.6244024864768758E-3</v>
      </c>
      <c r="AL33" s="322">
        <v>0</v>
      </c>
      <c r="AM33" s="322">
        <v>0</v>
      </c>
      <c r="AN33" s="322">
        <v>4.2885324641907539E-4</v>
      </c>
      <c r="AO33" s="322">
        <v>1.1462960309499928E-4</v>
      </c>
      <c r="AP33" s="322">
        <v>3.9692384023815432E-4</v>
      </c>
      <c r="AQ33" s="322">
        <v>1.2695267142481151E-3</v>
      </c>
      <c r="AR33" s="322">
        <v>2.9372740071507428E-3</v>
      </c>
      <c r="AS33" s="322">
        <v>2.1561686316959715E-3</v>
      </c>
      <c r="AT33" s="322">
        <v>4.6671178213894011E-3</v>
      </c>
      <c r="AU33" s="322">
        <v>2.9115605164855177E-3</v>
      </c>
      <c r="AV33" s="322">
        <v>3.0198131751526431E-2</v>
      </c>
      <c r="AW33" s="322">
        <v>1.5579919215233698E-2</v>
      </c>
      <c r="AX33" s="322">
        <v>1.050441828448051E-2</v>
      </c>
      <c r="AY33" s="322">
        <v>2.0991076644635103E-2</v>
      </c>
      <c r="AZ33" s="322">
        <v>3.8397978030523965E-2</v>
      </c>
      <c r="BA33" s="322">
        <v>4.7433035714285711E-3</v>
      </c>
      <c r="BB33" s="322">
        <v>6.4254522769806616E-2</v>
      </c>
      <c r="BC33" s="322">
        <v>3.9342337052260715E-2</v>
      </c>
      <c r="BD33" s="322">
        <v>2.8231797919762259E-2</v>
      </c>
      <c r="BE33" s="322">
        <v>0</v>
      </c>
      <c r="BF33" s="322">
        <v>5.1832475225599296E-3</v>
      </c>
      <c r="BG33" s="322">
        <v>1.6365602453422206E-2</v>
      </c>
      <c r="BH33" s="322">
        <v>9.1145833333333339E-3</v>
      </c>
      <c r="BI33" s="322">
        <v>2.0806392982497958E-2</v>
      </c>
      <c r="BJ33" s="322">
        <v>6.1585542517745909E-2</v>
      </c>
      <c r="BK33" s="322">
        <v>2.5058170753534991E-3</v>
      </c>
      <c r="BL33" s="322">
        <v>1.0821970179686504E-2</v>
      </c>
      <c r="BM33" s="322">
        <v>1.5989465763732131E-2</v>
      </c>
      <c r="BN33" s="322">
        <v>8.3046144141485159E-3</v>
      </c>
      <c r="BO33" s="322">
        <v>1.1095556592523462E-2</v>
      </c>
      <c r="BP33" s="322">
        <v>0</v>
      </c>
      <c r="BQ33" s="322">
        <v>0</v>
      </c>
      <c r="BR33" s="322">
        <v>3.7002079946865225E-2</v>
      </c>
      <c r="BS33" s="322">
        <v>1.591151146527056E-3</v>
      </c>
      <c r="BT33" s="322">
        <v>4.939213733161662E-3</v>
      </c>
      <c r="BU33" s="322">
        <v>2.5289339799470412E-3</v>
      </c>
      <c r="BV33" s="322">
        <v>6.5197443616284872E-4</v>
      </c>
      <c r="BW33" s="322">
        <v>1.2615826336625049E-3</v>
      </c>
      <c r="BX33" s="322">
        <v>3.6010169271802355E-4</v>
      </c>
      <c r="BY33" s="322">
        <v>0</v>
      </c>
      <c r="BZ33" s="322">
        <v>3.5433292799793843E-4</v>
      </c>
      <c r="CA33" s="322">
        <v>3.4107076731177765E-5</v>
      </c>
      <c r="CB33" s="322">
        <v>0</v>
      </c>
      <c r="CC33" s="322">
        <v>0</v>
      </c>
      <c r="CD33" s="322">
        <v>1.332687181972377E-3</v>
      </c>
      <c r="CE33" s="322">
        <v>3.5642336897567023E-3</v>
      </c>
      <c r="CF33" s="322">
        <v>6.7873096493071099E-3</v>
      </c>
      <c r="CG33" s="322">
        <v>0</v>
      </c>
      <c r="CH33" s="322">
        <v>2.1493820526598603E-5</v>
      </c>
      <c r="CI33" s="322">
        <v>4.761479629794959E-4</v>
      </c>
      <c r="CJ33" s="322">
        <v>8.6515677522455495E-3</v>
      </c>
      <c r="CK33" s="322">
        <v>8.5492006497392496E-5</v>
      </c>
      <c r="CL33" s="322">
        <v>2.7988555790521208E-3</v>
      </c>
      <c r="CM33" s="322">
        <v>7.7001251500054214E-4</v>
      </c>
      <c r="CN33" s="322">
        <v>2.8976563862468643E-4</v>
      </c>
      <c r="CO33" s="322">
        <v>8.8065909454487275E-3</v>
      </c>
      <c r="CP33" s="322">
        <v>1.1842175060608712E-3</v>
      </c>
      <c r="CQ33" s="322">
        <v>0</v>
      </c>
      <c r="CR33" s="322">
        <v>1.5074378353192684E-4</v>
      </c>
      <c r="CS33" s="322">
        <v>2.6151899965941712E-4</v>
      </c>
      <c r="CT33" s="322">
        <v>2.4820934685483298E-3</v>
      </c>
      <c r="CU33" s="322">
        <v>3.7109685627948895E-4</v>
      </c>
      <c r="CV33" s="322">
        <v>4.6756548186481454E-3</v>
      </c>
      <c r="CW33" s="322">
        <v>7.1016290218713475E-3</v>
      </c>
      <c r="CX33" s="322">
        <v>1.3763848462284799E-3</v>
      </c>
      <c r="CY33" s="322">
        <v>1.6918231942844913E-3</v>
      </c>
      <c r="CZ33" s="322">
        <v>1.2138293132096677E-3</v>
      </c>
      <c r="DA33" s="322">
        <v>2.9816871008655791E-3</v>
      </c>
      <c r="DB33" s="322">
        <v>4.826385186764758E-3</v>
      </c>
      <c r="DC33" s="322">
        <v>9.4746171949020442E-4</v>
      </c>
      <c r="DD33" s="322">
        <v>3.7022965214454577E-2</v>
      </c>
      <c r="DE33" s="323">
        <v>3.5675038621414577E-3</v>
      </c>
      <c r="DF33" s="324">
        <v>1.505216838829161E-2</v>
      </c>
      <c r="DG33" s="321">
        <v>1.1401371014864538E-3</v>
      </c>
      <c r="DH33" s="322">
        <v>5.333492851588204E-4</v>
      </c>
      <c r="DI33" s="322">
        <v>8.6110459144016319E-5</v>
      </c>
      <c r="DJ33" s="322">
        <v>0</v>
      </c>
      <c r="DK33" s="322">
        <v>0</v>
      </c>
      <c r="DL33" s="322">
        <v>-2.8243518943094294E-5</v>
      </c>
      <c r="DM33" s="322">
        <v>0.18964019851116626</v>
      </c>
      <c r="DN33" s="324">
        <v>7.2544585798889327E-4</v>
      </c>
      <c r="DO33" s="324">
        <v>1.5611419718427862E-2</v>
      </c>
      <c r="DP33" s="321">
        <v>2.5077209356702358E-2</v>
      </c>
      <c r="DQ33" s="324">
        <v>2.5077209356702358E-2</v>
      </c>
      <c r="DR33" s="324">
        <v>8.2692358273809649E-2</v>
      </c>
      <c r="DS33" s="322">
        <v>7.3447242929080447E-2</v>
      </c>
      <c r="DT33" s="324">
        <v>2.9700280668621671E-2</v>
      </c>
    </row>
    <row r="34" spans="1:124" s="92" customFormat="1">
      <c r="A34" s="300" t="s">
        <v>301</v>
      </c>
      <c r="B34" s="301" t="s">
        <v>555</v>
      </c>
      <c r="C34" s="325">
        <v>1.5827071421442118E-3</v>
      </c>
      <c r="D34" s="326">
        <v>6.0959089677594151E-4</v>
      </c>
      <c r="E34" s="326">
        <v>6.2424137333102134E-3</v>
      </c>
      <c r="F34" s="326">
        <v>5.6750760976113088E-4</v>
      </c>
      <c r="G34" s="326">
        <v>2.982107355864811E-3</v>
      </c>
      <c r="H34" s="326">
        <v>0</v>
      </c>
      <c r="I34" s="326">
        <v>1.4907573047107932E-3</v>
      </c>
      <c r="J34" s="326">
        <v>3.0721381537809049E-4</v>
      </c>
      <c r="K34" s="326">
        <v>1.3459629523697361E-4</v>
      </c>
      <c r="L34" s="326">
        <v>0</v>
      </c>
      <c r="M34" s="326">
        <v>0</v>
      </c>
      <c r="N34" s="326">
        <v>3.4271563446613751E-4</v>
      </c>
      <c r="O34" s="326">
        <v>4.3374063322757037E-3</v>
      </c>
      <c r="P34" s="326">
        <v>3.3095646418148452E-4</v>
      </c>
      <c r="Q34" s="326">
        <v>1.0886984392419175E-3</v>
      </c>
      <c r="R34" s="326">
        <v>2.1598880614535107E-4</v>
      </c>
      <c r="S34" s="326">
        <v>1.0777564084696789E-3</v>
      </c>
      <c r="T34" s="326">
        <v>5.7271760346903238E-4</v>
      </c>
      <c r="U34" s="326">
        <v>0</v>
      </c>
      <c r="V34" s="326">
        <v>6.6067653276955605E-5</v>
      </c>
      <c r="W34" s="326">
        <v>0</v>
      </c>
      <c r="X34" s="326">
        <v>7.0814365199797671E-4</v>
      </c>
      <c r="Y34" s="326">
        <v>3.270538984824699E-4</v>
      </c>
      <c r="Z34" s="326">
        <v>0</v>
      </c>
      <c r="AA34" s="326">
        <v>1.3899116347569956E-3</v>
      </c>
      <c r="AB34" s="326">
        <v>2.0521239482864764E-4</v>
      </c>
      <c r="AC34" s="326">
        <v>0</v>
      </c>
      <c r="AD34" s="326">
        <v>9.6993210475266732E-4</v>
      </c>
      <c r="AE34" s="326">
        <v>7.125163146258956E-4</v>
      </c>
      <c r="AF34" s="326">
        <v>5.7256168826905145E-2</v>
      </c>
      <c r="AG34" s="326">
        <v>3.1446540880503146E-3</v>
      </c>
      <c r="AH34" s="326">
        <v>1.6747613465081226E-4</v>
      </c>
      <c r="AI34" s="326">
        <v>2.0480741752135394E-3</v>
      </c>
      <c r="AJ34" s="326">
        <v>0</v>
      </c>
      <c r="AK34" s="326">
        <v>1.6617543475733599E-3</v>
      </c>
      <c r="AL34" s="326">
        <v>1.2884753042233356E-3</v>
      </c>
      <c r="AM34" s="326">
        <v>8.1981510552939121E-4</v>
      </c>
      <c r="AN34" s="326">
        <v>6.1264749488439347E-4</v>
      </c>
      <c r="AO34" s="326">
        <v>1.2895830348187419E-4</v>
      </c>
      <c r="AP34" s="326">
        <v>4.961548002976929E-5</v>
      </c>
      <c r="AQ34" s="326">
        <v>2.6319456270997509E-4</v>
      </c>
      <c r="AR34" s="326">
        <v>3.3221581873980818E-3</v>
      </c>
      <c r="AS34" s="326">
        <v>7.665077089611188E-4</v>
      </c>
      <c r="AT34" s="326">
        <v>8.144120598324504E-3</v>
      </c>
      <c r="AU34" s="326">
        <v>7.4487978430910953E-3</v>
      </c>
      <c r="AV34" s="326">
        <v>1.118513750934994E-2</v>
      </c>
      <c r="AW34" s="326">
        <v>1.1540680900173109E-3</v>
      </c>
      <c r="AX34" s="326">
        <v>1.4555775913829806E-4</v>
      </c>
      <c r="AY34" s="326">
        <v>7.7664119863915968E-3</v>
      </c>
      <c r="AZ34" s="326">
        <v>8.0441333722173613E-3</v>
      </c>
      <c r="BA34" s="326">
        <v>8.3705357142857138E-4</v>
      </c>
      <c r="BB34" s="326">
        <v>3.9509253483052606E-3</v>
      </c>
      <c r="BC34" s="326">
        <v>5.676257584654531E-3</v>
      </c>
      <c r="BD34" s="326">
        <v>1.4858841010401188E-3</v>
      </c>
      <c r="BE34" s="326">
        <v>0</v>
      </c>
      <c r="BF34" s="326">
        <v>2.3923213198250567E-2</v>
      </c>
      <c r="BG34" s="326">
        <v>8.9362003864494506E-3</v>
      </c>
      <c r="BH34" s="326">
        <v>7.8125E-3</v>
      </c>
      <c r="BI34" s="326">
        <v>3.0212920641920276E-3</v>
      </c>
      <c r="BJ34" s="326">
        <v>7.1345791684774736E-3</v>
      </c>
      <c r="BK34" s="326">
        <v>5.7275818865222842E-3</v>
      </c>
      <c r="BL34" s="326">
        <v>2.7016694278068052E-4</v>
      </c>
      <c r="BM34" s="326">
        <v>2.5977283313626426E-4</v>
      </c>
      <c r="BN34" s="326">
        <v>3.1279749762001905E-3</v>
      </c>
      <c r="BO34" s="326">
        <v>4.0960232280810912E-3</v>
      </c>
      <c r="BP34" s="326">
        <v>0</v>
      </c>
      <c r="BQ34" s="326">
        <v>0</v>
      </c>
      <c r="BR34" s="326">
        <v>1.3808050617866569E-3</v>
      </c>
      <c r="BS34" s="326">
        <v>1.0919916336246166E-2</v>
      </c>
      <c r="BT34" s="326">
        <v>1.0449811663715474E-4</v>
      </c>
      <c r="BU34" s="326">
        <v>9.2975513968641227E-6</v>
      </c>
      <c r="BV34" s="326">
        <v>0</v>
      </c>
      <c r="BW34" s="326">
        <v>0</v>
      </c>
      <c r="BX34" s="326">
        <v>0</v>
      </c>
      <c r="BY34" s="326">
        <v>1.1410965938266674E-4</v>
      </c>
      <c r="BZ34" s="326">
        <v>1.6589223447176207E-3</v>
      </c>
      <c r="CA34" s="326">
        <v>6.8019255881034517E-3</v>
      </c>
      <c r="CB34" s="326">
        <v>7.462686567164179E-3</v>
      </c>
      <c r="CC34" s="326">
        <v>0</v>
      </c>
      <c r="CD34" s="326">
        <v>2.0596074630482189E-3</v>
      </c>
      <c r="CE34" s="326">
        <v>7.7483341081667446E-4</v>
      </c>
      <c r="CF34" s="326">
        <v>1.4616010011966857E-4</v>
      </c>
      <c r="CG34" s="326">
        <v>3.186162949476559E-4</v>
      </c>
      <c r="CH34" s="326">
        <v>1.8484685652874798E-4</v>
      </c>
      <c r="CI34" s="326">
        <v>1.4879623843109247E-4</v>
      </c>
      <c r="CJ34" s="326">
        <v>0</v>
      </c>
      <c r="CK34" s="326">
        <v>3.4196802598956998E-4</v>
      </c>
      <c r="CL34" s="326">
        <v>6.2196790645602685E-5</v>
      </c>
      <c r="CM34" s="326">
        <v>9.8319020411763739E-4</v>
      </c>
      <c r="CN34" s="326">
        <v>4.8294273104114405E-5</v>
      </c>
      <c r="CO34" s="326">
        <v>2.9595264757638779E-4</v>
      </c>
      <c r="CP34" s="326">
        <v>1.0738243487162136E-3</v>
      </c>
      <c r="CQ34" s="326">
        <v>6.2814070351758795E-4</v>
      </c>
      <c r="CR34" s="326">
        <v>1.5211418156403527E-3</v>
      </c>
      <c r="CS34" s="326">
        <v>1.4049043935191942E-3</v>
      </c>
      <c r="CT34" s="326">
        <v>5.3778691818547148E-3</v>
      </c>
      <c r="CU34" s="326">
        <v>4.373641520436834E-4</v>
      </c>
      <c r="CV34" s="326">
        <v>0</v>
      </c>
      <c r="CW34" s="326">
        <v>4.6944689579507239E-2</v>
      </c>
      <c r="CX34" s="326">
        <v>4.7947832757959338E-5</v>
      </c>
      <c r="CY34" s="326">
        <v>1.2230047187598732E-3</v>
      </c>
      <c r="CZ34" s="326">
        <v>1.3169938298839069E-4</v>
      </c>
      <c r="DA34" s="326">
        <v>4.450279255023253E-4</v>
      </c>
      <c r="DB34" s="326">
        <v>2.8147990190851902E-3</v>
      </c>
      <c r="DC34" s="326">
        <v>5.0938802123129271E-4</v>
      </c>
      <c r="DD34" s="326">
        <v>1.0216143194866599E-2</v>
      </c>
      <c r="DE34" s="327">
        <v>2.8667441749351003E-4</v>
      </c>
      <c r="DF34" s="328">
        <v>2.8399363406399333E-3</v>
      </c>
      <c r="DG34" s="325">
        <v>5.415651232060655E-4</v>
      </c>
      <c r="DH34" s="326">
        <v>1.0174074295627206E-3</v>
      </c>
      <c r="DI34" s="326">
        <v>0</v>
      </c>
      <c r="DJ34" s="326">
        <v>0</v>
      </c>
      <c r="DK34" s="326">
        <v>0</v>
      </c>
      <c r="DL34" s="326">
        <v>0</v>
      </c>
      <c r="DM34" s="326">
        <v>1.6563275434243175E-2</v>
      </c>
      <c r="DN34" s="328">
        <v>5.996415093777953E-4</v>
      </c>
      <c r="DO34" s="328">
        <v>3.1959228481163271E-3</v>
      </c>
      <c r="DP34" s="325">
        <v>2.129955281899399E-3</v>
      </c>
      <c r="DQ34" s="328">
        <v>2.129955281899399E-3</v>
      </c>
      <c r="DR34" s="328">
        <v>1.5741625892156979E-2</v>
      </c>
      <c r="DS34" s="326">
        <v>1.3557452680917971E-2</v>
      </c>
      <c r="DT34" s="328">
        <v>5.7624737457114879E-3</v>
      </c>
    </row>
    <row r="35" spans="1:124" s="92" customFormat="1">
      <c r="A35" s="302" t="s">
        <v>302</v>
      </c>
      <c r="B35" s="303" t="s">
        <v>783</v>
      </c>
      <c r="C35" s="329">
        <v>9.9810360315400734E-5</v>
      </c>
      <c r="D35" s="330">
        <v>0</v>
      </c>
      <c r="E35" s="330">
        <v>0</v>
      </c>
      <c r="F35" s="330">
        <v>0</v>
      </c>
      <c r="G35" s="330">
        <v>1.1928429423459245E-3</v>
      </c>
      <c r="H35" s="330">
        <v>0</v>
      </c>
      <c r="I35" s="330">
        <v>4.4722719141323793E-4</v>
      </c>
      <c r="J35" s="330">
        <v>2.990576963857518E-5</v>
      </c>
      <c r="K35" s="330">
        <v>1.6824536904621701E-5</v>
      </c>
      <c r="L35" s="330">
        <v>0</v>
      </c>
      <c r="M35" s="330">
        <v>0</v>
      </c>
      <c r="N35" s="330">
        <v>2.1005151789860039E-4</v>
      </c>
      <c r="O35" s="330">
        <v>3.2572740160669682E-3</v>
      </c>
      <c r="P35" s="330">
        <v>1.504347564461293E-4</v>
      </c>
      <c r="Q35" s="330">
        <v>9.7547380156075812E-4</v>
      </c>
      <c r="R35" s="330">
        <v>5.6344905950961149E-5</v>
      </c>
      <c r="S35" s="330">
        <v>1.0220103873419367E-4</v>
      </c>
      <c r="T35" s="330">
        <v>8.1816800495576052E-5</v>
      </c>
      <c r="U35" s="330">
        <v>0</v>
      </c>
      <c r="V35" s="330">
        <v>0</v>
      </c>
      <c r="W35" s="330">
        <v>0</v>
      </c>
      <c r="X35" s="330">
        <v>0</v>
      </c>
      <c r="Y35" s="330">
        <v>0</v>
      </c>
      <c r="Z35" s="330">
        <v>0</v>
      </c>
      <c r="AA35" s="330">
        <v>1.3807069219440354E-5</v>
      </c>
      <c r="AB35" s="330">
        <v>4.2410561597920512E-4</v>
      </c>
      <c r="AC35" s="330">
        <v>0</v>
      </c>
      <c r="AD35" s="330">
        <v>7.7594568380213384E-4</v>
      </c>
      <c r="AE35" s="330">
        <v>1.0432481865238971E-4</v>
      </c>
      <c r="AF35" s="330">
        <v>1.1818933932159319E-4</v>
      </c>
      <c r="AG35" s="330">
        <v>0.18553459119496854</v>
      </c>
      <c r="AH35" s="330">
        <v>6.69904538603249E-5</v>
      </c>
      <c r="AI35" s="330">
        <v>1.5876543993903407E-4</v>
      </c>
      <c r="AJ35" s="330">
        <v>8.2878988551324034E-4</v>
      </c>
      <c r="AK35" s="330">
        <v>1.3676990515007077E-4</v>
      </c>
      <c r="AL35" s="330">
        <v>1.4316392269148176E-4</v>
      </c>
      <c r="AM35" s="330">
        <v>0</v>
      </c>
      <c r="AN35" s="330">
        <v>2.6956489774913309E-4</v>
      </c>
      <c r="AO35" s="330">
        <v>2.8657400773749819E-5</v>
      </c>
      <c r="AP35" s="330">
        <v>0</v>
      </c>
      <c r="AQ35" s="330">
        <v>1.0837423170410739E-4</v>
      </c>
      <c r="AR35" s="330">
        <v>3.6462711812905777E-4</v>
      </c>
      <c r="AS35" s="330">
        <v>5.5586436909394107E-5</v>
      </c>
      <c r="AT35" s="330">
        <v>3.1114118809262674E-5</v>
      </c>
      <c r="AU35" s="330">
        <v>1.3325219755082462E-4</v>
      </c>
      <c r="AV35" s="330">
        <v>5.566475898898882E-4</v>
      </c>
      <c r="AW35" s="330">
        <v>0</v>
      </c>
      <c r="AX35" s="330">
        <v>1.8801210555363499E-4</v>
      </c>
      <c r="AY35" s="330">
        <v>8.5911637017606156E-5</v>
      </c>
      <c r="AZ35" s="330">
        <v>2.430251774083795E-5</v>
      </c>
      <c r="BA35" s="330">
        <v>0</v>
      </c>
      <c r="BB35" s="330">
        <v>0</v>
      </c>
      <c r="BC35" s="330">
        <v>1.9573302016050108E-4</v>
      </c>
      <c r="BD35" s="330">
        <v>0</v>
      </c>
      <c r="BE35" s="330">
        <v>0</v>
      </c>
      <c r="BF35" s="330">
        <v>8.9962907601173663E-5</v>
      </c>
      <c r="BG35" s="330">
        <v>6.7362748400134721E-5</v>
      </c>
      <c r="BH35" s="330">
        <v>0</v>
      </c>
      <c r="BI35" s="330">
        <v>2.9795779725759645E-5</v>
      </c>
      <c r="BJ35" s="330">
        <v>5.4324206866579747E-3</v>
      </c>
      <c r="BK35" s="330">
        <v>0</v>
      </c>
      <c r="BL35" s="330">
        <v>2.5487447432139669E-6</v>
      </c>
      <c r="BM35" s="330">
        <v>3.5830735605001968E-5</v>
      </c>
      <c r="BN35" s="330">
        <v>1.4467969362628077E-5</v>
      </c>
      <c r="BO35" s="330">
        <v>7.7772592938248563E-5</v>
      </c>
      <c r="BP35" s="330">
        <v>4.4063701424359148E-5</v>
      </c>
      <c r="BQ35" s="330">
        <v>3.6649368164892839E-3</v>
      </c>
      <c r="BR35" s="330">
        <v>1.5730690577316344E-4</v>
      </c>
      <c r="BS35" s="330">
        <v>1.5398236901874735E-4</v>
      </c>
      <c r="BT35" s="330">
        <v>8.7241546917257631E-5</v>
      </c>
      <c r="BU35" s="330">
        <v>1.0599208592425099E-4</v>
      </c>
      <c r="BV35" s="330">
        <v>0</v>
      </c>
      <c r="BW35" s="330">
        <v>0</v>
      </c>
      <c r="BX35" s="330">
        <v>0</v>
      </c>
      <c r="BY35" s="330">
        <v>2.2821931876533348E-4</v>
      </c>
      <c r="BZ35" s="330">
        <v>4.4291615999742304E-5</v>
      </c>
      <c r="CA35" s="330">
        <v>0</v>
      </c>
      <c r="CB35" s="330">
        <v>0</v>
      </c>
      <c r="CC35" s="330">
        <v>0</v>
      </c>
      <c r="CD35" s="330">
        <v>0</v>
      </c>
      <c r="CE35" s="330">
        <v>0</v>
      </c>
      <c r="CF35" s="330">
        <v>5.4810037544875715E-5</v>
      </c>
      <c r="CG35" s="330">
        <v>6.372325898953118E-4</v>
      </c>
      <c r="CH35" s="330">
        <v>2.9876410531972058E-3</v>
      </c>
      <c r="CI35" s="330">
        <v>1.4879623843109247E-4</v>
      </c>
      <c r="CJ35" s="330">
        <v>0</v>
      </c>
      <c r="CK35" s="330">
        <v>1.9663161494400273E-3</v>
      </c>
      <c r="CL35" s="330">
        <v>0</v>
      </c>
      <c r="CM35" s="330">
        <v>2.793362822913661E-4</v>
      </c>
      <c r="CN35" s="330">
        <v>5.3660303449016008E-5</v>
      </c>
      <c r="CO35" s="330">
        <v>5.1191809310510315E-4</v>
      </c>
      <c r="CP35" s="330">
        <v>3.1540902098473564E-5</v>
      </c>
      <c r="CQ35" s="330">
        <v>2.2169671888856046E-4</v>
      </c>
      <c r="CR35" s="330">
        <v>7.5371891765963422E-5</v>
      </c>
      <c r="CS35" s="330">
        <v>6.0818372013817937E-5</v>
      </c>
      <c r="CT35" s="330">
        <v>1.7020069498617119E-3</v>
      </c>
      <c r="CU35" s="330">
        <v>5.8315220272491116E-4</v>
      </c>
      <c r="CV35" s="330">
        <v>0</v>
      </c>
      <c r="CW35" s="330">
        <v>1.1925489541345673E-5</v>
      </c>
      <c r="CX35" s="330">
        <v>9.0254744014982294E-5</v>
      </c>
      <c r="CY35" s="330">
        <v>4.4843506354528683E-4</v>
      </c>
      <c r="CZ35" s="330">
        <v>1.316993829883907E-5</v>
      </c>
      <c r="DA35" s="330">
        <v>4.0052513295209274E-4</v>
      </c>
      <c r="DB35" s="330">
        <v>2.9853928990297474E-4</v>
      </c>
      <c r="DC35" s="330">
        <v>1.0697148445857148E-3</v>
      </c>
      <c r="DD35" s="330">
        <v>0</v>
      </c>
      <c r="DE35" s="331">
        <v>1.082992243864371E-3</v>
      </c>
      <c r="DF35" s="332">
        <v>2.2413803854619982E-4</v>
      </c>
      <c r="DG35" s="329">
        <v>2.5320544795511659E-3</v>
      </c>
      <c r="DH35" s="330">
        <v>2.5719925824011485E-3</v>
      </c>
      <c r="DI35" s="330">
        <v>0</v>
      </c>
      <c r="DJ35" s="330">
        <v>0</v>
      </c>
      <c r="DK35" s="330">
        <v>0</v>
      </c>
      <c r="DL35" s="330">
        <v>0</v>
      </c>
      <c r="DM35" s="330">
        <v>-1.5508684863523574E-3</v>
      </c>
      <c r="DN35" s="332">
        <v>1.4569748480608333E-3</v>
      </c>
      <c r="DO35" s="332">
        <v>1.0151969206720838E-3</v>
      </c>
      <c r="DP35" s="329">
        <v>9.01181765926561E-5</v>
      </c>
      <c r="DQ35" s="332">
        <v>9.01181765926561E-5</v>
      </c>
      <c r="DR35" s="332">
        <v>5.1906468733102755E-5</v>
      </c>
      <c r="DS35" s="330">
        <v>5.8038044426657403E-5</v>
      </c>
      <c r="DT35" s="332">
        <v>8.995908940285976E-4</v>
      </c>
    </row>
    <row r="36" spans="1:124" s="92" customFormat="1">
      <c r="A36" s="298" t="s">
        <v>303</v>
      </c>
      <c r="B36" s="299" t="s">
        <v>782</v>
      </c>
      <c r="C36" s="321">
        <v>0</v>
      </c>
      <c r="D36" s="322">
        <v>0</v>
      </c>
      <c r="E36" s="322">
        <v>0</v>
      </c>
      <c r="F36" s="322">
        <v>3.6114120621162876E-4</v>
      </c>
      <c r="G36" s="322">
        <v>0</v>
      </c>
      <c r="H36" s="322">
        <v>0</v>
      </c>
      <c r="I36" s="322">
        <v>0</v>
      </c>
      <c r="J36" s="322">
        <v>7.0958235233346562E-4</v>
      </c>
      <c r="K36" s="322">
        <v>8.2944966939784981E-3</v>
      </c>
      <c r="L36" s="322">
        <v>0</v>
      </c>
      <c r="M36" s="322">
        <v>0</v>
      </c>
      <c r="N36" s="322">
        <v>4.753797510336746E-4</v>
      </c>
      <c r="O36" s="322">
        <v>9.7886991156416665E-4</v>
      </c>
      <c r="P36" s="322">
        <v>6.0173902578451724E-5</v>
      </c>
      <c r="Q36" s="322">
        <v>1.4370819397993312E-2</v>
      </c>
      <c r="R36" s="322">
        <v>9.3908176584935255E-5</v>
      </c>
      <c r="S36" s="322">
        <v>0</v>
      </c>
      <c r="T36" s="322">
        <v>0</v>
      </c>
      <c r="U36" s="322">
        <v>0</v>
      </c>
      <c r="V36" s="322">
        <v>2.0480972515856239E-3</v>
      </c>
      <c r="W36" s="322">
        <v>0</v>
      </c>
      <c r="X36" s="322">
        <v>7.0814365199797671E-4</v>
      </c>
      <c r="Y36" s="322">
        <v>0</v>
      </c>
      <c r="Z36" s="322">
        <v>0</v>
      </c>
      <c r="AA36" s="322">
        <v>9.812223858615611E-3</v>
      </c>
      <c r="AB36" s="322">
        <v>1.1765510636842466E-2</v>
      </c>
      <c r="AC36" s="322">
        <v>0</v>
      </c>
      <c r="AD36" s="322">
        <v>0</v>
      </c>
      <c r="AE36" s="322">
        <v>3.4205222456028198E-3</v>
      </c>
      <c r="AF36" s="322">
        <v>1.0637040538943388E-3</v>
      </c>
      <c r="AG36" s="322">
        <v>0</v>
      </c>
      <c r="AH36" s="322">
        <v>2.6863171997990286E-2</v>
      </c>
      <c r="AI36" s="322">
        <v>4.7629631981710224E-5</v>
      </c>
      <c r="AJ36" s="322">
        <v>0</v>
      </c>
      <c r="AK36" s="322">
        <v>2.2361879492036572E-3</v>
      </c>
      <c r="AL36" s="322">
        <v>0</v>
      </c>
      <c r="AM36" s="322">
        <v>0</v>
      </c>
      <c r="AN36" s="322">
        <v>0</v>
      </c>
      <c r="AO36" s="322">
        <v>0</v>
      </c>
      <c r="AP36" s="322">
        <v>0</v>
      </c>
      <c r="AQ36" s="322">
        <v>1.0837423170410739E-4</v>
      </c>
      <c r="AR36" s="322">
        <v>4.6591242872046269E-4</v>
      </c>
      <c r="AS36" s="322">
        <v>6.6411164097012962E-4</v>
      </c>
      <c r="AT36" s="322">
        <v>2.7613780443220621E-4</v>
      </c>
      <c r="AU36" s="322">
        <v>5.5521748979510254E-5</v>
      </c>
      <c r="AV36" s="322">
        <v>4.557552142223459E-3</v>
      </c>
      <c r="AW36" s="322">
        <v>4.0392383150605884E-3</v>
      </c>
      <c r="AX36" s="322">
        <v>3.8572806171648989E-3</v>
      </c>
      <c r="AY36" s="322">
        <v>1.8900560143873354E-4</v>
      </c>
      <c r="AZ36" s="322">
        <v>2.1386215611937398E-3</v>
      </c>
      <c r="BA36" s="322">
        <v>8.3705357142857138E-4</v>
      </c>
      <c r="BB36" s="322">
        <v>5.9263880224578918E-3</v>
      </c>
      <c r="BC36" s="322">
        <v>4.8933255040125266E-4</v>
      </c>
      <c r="BD36" s="322">
        <v>0</v>
      </c>
      <c r="BE36" s="322">
        <v>0</v>
      </c>
      <c r="BF36" s="322">
        <v>4.3043791175330784E-3</v>
      </c>
      <c r="BG36" s="322">
        <v>2.127244686320044E-5</v>
      </c>
      <c r="BH36" s="322">
        <v>1.3020833333333333E-3</v>
      </c>
      <c r="BI36" s="322">
        <v>9.2396712929580654E-3</v>
      </c>
      <c r="BJ36" s="322">
        <v>8.492684340141967E-3</v>
      </c>
      <c r="BK36" s="322">
        <v>0</v>
      </c>
      <c r="BL36" s="322">
        <v>3.6243150248502611E-3</v>
      </c>
      <c r="BM36" s="322">
        <v>1.9706904582751086E-3</v>
      </c>
      <c r="BN36" s="322">
        <v>4.9191095832935463E-5</v>
      </c>
      <c r="BO36" s="322">
        <v>7.7772592938248563E-5</v>
      </c>
      <c r="BP36" s="322">
        <v>0</v>
      </c>
      <c r="BQ36" s="322">
        <v>0</v>
      </c>
      <c r="BR36" s="322">
        <v>0</v>
      </c>
      <c r="BS36" s="322">
        <v>1.0265491267916491E-4</v>
      </c>
      <c r="BT36" s="322">
        <v>8.6282848599485561E-5</v>
      </c>
      <c r="BU36" s="322">
        <v>5.5785308381184731E-6</v>
      </c>
      <c r="BV36" s="322">
        <v>0</v>
      </c>
      <c r="BW36" s="322">
        <v>0</v>
      </c>
      <c r="BX36" s="322">
        <v>0</v>
      </c>
      <c r="BY36" s="322">
        <v>0</v>
      </c>
      <c r="BZ36" s="322">
        <v>1.6106042181724474E-5</v>
      </c>
      <c r="CA36" s="322">
        <v>0</v>
      </c>
      <c r="CB36" s="322">
        <v>0</v>
      </c>
      <c r="CC36" s="322">
        <v>0</v>
      </c>
      <c r="CD36" s="322">
        <v>0</v>
      </c>
      <c r="CE36" s="322">
        <v>0</v>
      </c>
      <c r="CF36" s="322">
        <v>0</v>
      </c>
      <c r="CG36" s="322">
        <v>0</v>
      </c>
      <c r="CH36" s="322">
        <v>0</v>
      </c>
      <c r="CI36" s="322">
        <v>0</v>
      </c>
      <c r="CJ36" s="322">
        <v>0</v>
      </c>
      <c r="CK36" s="322">
        <v>0</v>
      </c>
      <c r="CL36" s="322">
        <v>0</v>
      </c>
      <c r="CM36" s="322">
        <v>8.8211457565694562E-5</v>
      </c>
      <c r="CN36" s="322">
        <v>4.0245227586762001E-4</v>
      </c>
      <c r="CO36" s="322">
        <v>1.6917293233082707E-3</v>
      </c>
      <c r="CP36" s="322">
        <v>3.2401108519341024E-4</v>
      </c>
      <c r="CQ36" s="322">
        <v>3.9166420336979009E-3</v>
      </c>
      <c r="CR36" s="322">
        <v>2.3981965561897453E-4</v>
      </c>
      <c r="CS36" s="322">
        <v>2.6151899965941712E-4</v>
      </c>
      <c r="CT36" s="322">
        <v>2.8366782497695197E-4</v>
      </c>
      <c r="CU36" s="322">
        <v>0</v>
      </c>
      <c r="CV36" s="322">
        <v>0</v>
      </c>
      <c r="CW36" s="322">
        <v>4.5614997495647194E-3</v>
      </c>
      <c r="CX36" s="322">
        <v>1.1281843001872787E-5</v>
      </c>
      <c r="CY36" s="322">
        <v>7.5418624323525519E-4</v>
      </c>
      <c r="CZ36" s="322">
        <v>4.346079638616893E-4</v>
      </c>
      <c r="DA36" s="322">
        <v>1.1125698137558132E-4</v>
      </c>
      <c r="DB36" s="322">
        <v>5.6153818815083344E-4</v>
      </c>
      <c r="DC36" s="322">
        <v>6.1126562547755121E-5</v>
      </c>
      <c r="DD36" s="322">
        <v>0</v>
      </c>
      <c r="DE36" s="323">
        <v>1.2581821656659606E-3</v>
      </c>
      <c r="DF36" s="324">
        <v>1.2587065676255987E-3</v>
      </c>
      <c r="DG36" s="321">
        <v>3.9429741426406527E-4</v>
      </c>
      <c r="DH36" s="322">
        <v>2.3449183465932884E-5</v>
      </c>
      <c r="DI36" s="322">
        <v>0</v>
      </c>
      <c r="DJ36" s="322">
        <v>0</v>
      </c>
      <c r="DK36" s="322">
        <v>0</v>
      </c>
      <c r="DL36" s="322">
        <v>0</v>
      </c>
      <c r="DM36" s="322">
        <v>-2.7357320099255584E-2</v>
      </c>
      <c r="DN36" s="324">
        <v>-3.365136897004679E-5</v>
      </c>
      <c r="DO36" s="324">
        <v>1.2544252869496968E-3</v>
      </c>
      <c r="DP36" s="321">
        <v>1.340812330115059E-3</v>
      </c>
      <c r="DQ36" s="324">
        <v>1.340812330115059E-3</v>
      </c>
      <c r="DR36" s="324">
        <v>5.6841074729254227E-3</v>
      </c>
      <c r="DS36" s="322">
        <v>4.9871681205815605E-3</v>
      </c>
      <c r="DT36" s="324">
        <v>1.9668137072924013E-3</v>
      </c>
    </row>
    <row r="37" spans="1:124" s="92" customFormat="1">
      <c r="A37" s="298" t="s">
        <v>304</v>
      </c>
      <c r="B37" s="299" t="s">
        <v>558</v>
      </c>
      <c r="C37" s="321">
        <v>0</v>
      </c>
      <c r="D37" s="322">
        <v>0</v>
      </c>
      <c r="E37" s="322">
        <v>0</v>
      </c>
      <c r="F37" s="322">
        <v>5.1591600887375537E-5</v>
      </c>
      <c r="G37" s="322">
        <v>0</v>
      </c>
      <c r="H37" s="322">
        <v>0</v>
      </c>
      <c r="I37" s="322">
        <v>7.453786523553965E-5</v>
      </c>
      <c r="J37" s="322">
        <v>0</v>
      </c>
      <c r="K37" s="322">
        <v>0</v>
      </c>
      <c r="L37" s="322">
        <v>0</v>
      </c>
      <c r="M37" s="322">
        <v>0</v>
      </c>
      <c r="N37" s="322">
        <v>0</v>
      </c>
      <c r="O37" s="322">
        <v>0</v>
      </c>
      <c r="P37" s="322">
        <v>1.5043475644612931E-5</v>
      </c>
      <c r="Q37" s="322">
        <v>0</v>
      </c>
      <c r="R37" s="322">
        <v>0</v>
      </c>
      <c r="S37" s="322">
        <v>0</v>
      </c>
      <c r="T37" s="322">
        <v>0</v>
      </c>
      <c r="U37" s="322">
        <v>0</v>
      </c>
      <c r="V37" s="322">
        <v>0</v>
      </c>
      <c r="W37" s="322">
        <v>0</v>
      </c>
      <c r="X37" s="322">
        <v>0</v>
      </c>
      <c r="Y37" s="322">
        <v>0</v>
      </c>
      <c r="Z37" s="322">
        <v>0</v>
      </c>
      <c r="AA37" s="322">
        <v>0</v>
      </c>
      <c r="AB37" s="322">
        <v>0</v>
      </c>
      <c r="AC37" s="322">
        <v>0</v>
      </c>
      <c r="AD37" s="322">
        <v>9.699321047526673E-5</v>
      </c>
      <c r="AE37" s="322">
        <v>0</v>
      </c>
      <c r="AF37" s="322">
        <v>0</v>
      </c>
      <c r="AG37" s="322">
        <v>0</v>
      </c>
      <c r="AH37" s="322">
        <v>0</v>
      </c>
      <c r="AI37" s="322">
        <v>0.1034198075762868</v>
      </c>
      <c r="AJ37" s="322">
        <v>0</v>
      </c>
      <c r="AK37" s="322">
        <v>1.4634379851057573E-3</v>
      </c>
      <c r="AL37" s="322">
        <v>0</v>
      </c>
      <c r="AM37" s="322">
        <v>0</v>
      </c>
      <c r="AN37" s="322">
        <v>8.5770649283815081E-5</v>
      </c>
      <c r="AO37" s="322">
        <v>0</v>
      </c>
      <c r="AP37" s="322">
        <v>0</v>
      </c>
      <c r="AQ37" s="322">
        <v>0</v>
      </c>
      <c r="AR37" s="322">
        <v>0</v>
      </c>
      <c r="AS37" s="322">
        <v>7.0214446622392555E-5</v>
      </c>
      <c r="AT37" s="322">
        <v>0</v>
      </c>
      <c r="AU37" s="322">
        <v>0</v>
      </c>
      <c r="AV37" s="322">
        <v>0</v>
      </c>
      <c r="AW37" s="322">
        <v>0</v>
      </c>
      <c r="AX37" s="322">
        <v>0</v>
      </c>
      <c r="AY37" s="322">
        <v>0</v>
      </c>
      <c r="AZ37" s="322">
        <v>0</v>
      </c>
      <c r="BA37" s="322">
        <v>0</v>
      </c>
      <c r="BB37" s="322">
        <v>0</v>
      </c>
      <c r="BC37" s="322">
        <v>0</v>
      </c>
      <c r="BD37" s="322">
        <v>0</v>
      </c>
      <c r="BE37" s="322">
        <v>0</v>
      </c>
      <c r="BF37" s="322">
        <v>0</v>
      </c>
      <c r="BG37" s="322">
        <v>0</v>
      </c>
      <c r="BH37" s="322">
        <v>0</v>
      </c>
      <c r="BI37" s="322">
        <v>0</v>
      </c>
      <c r="BJ37" s="322">
        <v>3.8026944806605824E-4</v>
      </c>
      <c r="BK37" s="322">
        <v>0</v>
      </c>
      <c r="BL37" s="322">
        <v>3.0508474576271188E-2</v>
      </c>
      <c r="BM37" s="322">
        <v>3.5481385932853202E-2</v>
      </c>
      <c r="BN37" s="322">
        <v>5.919714344412904E-2</v>
      </c>
      <c r="BO37" s="322">
        <v>3.8964069062062526E-2</v>
      </c>
      <c r="BP37" s="322">
        <v>0</v>
      </c>
      <c r="BQ37" s="322">
        <v>0</v>
      </c>
      <c r="BR37" s="322">
        <v>0</v>
      </c>
      <c r="BS37" s="322">
        <v>1.924779612734342E-4</v>
      </c>
      <c r="BT37" s="322">
        <v>0</v>
      </c>
      <c r="BU37" s="322">
        <v>0</v>
      </c>
      <c r="BV37" s="322">
        <v>0</v>
      </c>
      <c r="BW37" s="322">
        <v>3.2627137077478577E-5</v>
      </c>
      <c r="BX37" s="322">
        <v>9.8427796009593104E-5</v>
      </c>
      <c r="BY37" s="322">
        <v>0</v>
      </c>
      <c r="BZ37" s="322">
        <v>0</v>
      </c>
      <c r="CA37" s="322">
        <v>0</v>
      </c>
      <c r="CB37" s="322">
        <v>0</v>
      </c>
      <c r="CC37" s="322">
        <v>0</v>
      </c>
      <c r="CD37" s="322">
        <v>0</v>
      </c>
      <c r="CE37" s="322">
        <v>0</v>
      </c>
      <c r="CF37" s="322">
        <v>0</v>
      </c>
      <c r="CG37" s="322">
        <v>0</v>
      </c>
      <c r="CH37" s="322">
        <v>0</v>
      </c>
      <c r="CI37" s="322">
        <v>0</v>
      </c>
      <c r="CJ37" s="322">
        <v>0</v>
      </c>
      <c r="CK37" s="322">
        <v>0</v>
      </c>
      <c r="CL37" s="322">
        <v>0</v>
      </c>
      <c r="CM37" s="322">
        <v>3.6754773985706069E-6</v>
      </c>
      <c r="CN37" s="322">
        <v>0</v>
      </c>
      <c r="CO37" s="322">
        <v>2.7995520716685332E-5</v>
      </c>
      <c r="CP37" s="322">
        <v>0</v>
      </c>
      <c r="CQ37" s="322">
        <v>0</v>
      </c>
      <c r="CR37" s="322">
        <v>0</v>
      </c>
      <c r="CS37" s="322">
        <v>0</v>
      </c>
      <c r="CT37" s="322">
        <v>0</v>
      </c>
      <c r="CU37" s="322">
        <v>0</v>
      </c>
      <c r="CV37" s="322">
        <v>0</v>
      </c>
      <c r="CW37" s="322">
        <v>0</v>
      </c>
      <c r="CX37" s="322">
        <v>0</v>
      </c>
      <c r="CY37" s="322">
        <v>0</v>
      </c>
      <c r="CZ37" s="322">
        <v>0</v>
      </c>
      <c r="DA37" s="322">
        <v>0</v>
      </c>
      <c r="DB37" s="322">
        <v>0</v>
      </c>
      <c r="DC37" s="322">
        <v>0</v>
      </c>
      <c r="DD37" s="322">
        <v>0</v>
      </c>
      <c r="DE37" s="323">
        <v>6.8483333067894054E-4</v>
      </c>
      <c r="DF37" s="324">
        <v>3.210058566888403E-3</v>
      </c>
      <c r="DG37" s="321">
        <v>0</v>
      </c>
      <c r="DH37" s="322">
        <v>4.7855476461087518E-6</v>
      </c>
      <c r="DI37" s="322">
        <v>0</v>
      </c>
      <c r="DJ37" s="322">
        <v>0</v>
      </c>
      <c r="DK37" s="322">
        <v>0</v>
      </c>
      <c r="DL37" s="322">
        <v>0</v>
      </c>
      <c r="DM37" s="322">
        <v>-3.4367245657568241E-2</v>
      </c>
      <c r="DN37" s="324">
        <v>-6.9114734730788406E-5</v>
      </c>
      <c r="DO37" s="324">
        <v>3.2081819884087377E-3</v>
      </c>
      <c r="DP37" s="321">
        <v>3.6534395915941659E-5</v>
      </c>
      <c r="DQ37" s="324">
        <v>3.6534395915941659E-5</v>
      </c>
      <c r="DR37" s="324">
        <v>7.7354604278349953E-3</v>
      </c>
      <c r="DS37" s="322">
        <v>6.5000655614946305E-3</v>
      </c>
      <c r="DT37" s="324">
        <v>2.5482698953316575E-3</v>
      </c>
    </row>
    <row r="38" spans="1:124" s="92" customFormat="1">
      <c r="A38" s="298" t="s">
        <v>305</v>
      </c>
      <c r="B38" s="299" t="s">
        <v>559</v>
      </c>
      <c r="C38" s="321">
        <v>9.9810360315400734E-5</v>
      </c>
      <c r="D38" s="322">
        <v>0</v>
      </c>
      <c r="E38" s="322">
        <v>0</v>
      </c>
      <c r="F38" s="322">
        <v>0</v>
      </c>
      <c r="G38" s="322">
        <v>0</v>
      </c>
      <c r="H38" s="322">
        <v>0</v>
      </c>
      <c r="I38" s="322">
        <v>0</v>
      </c>
      <c r="J38" s="322">
        <v>0</v>
      </c>
      <c r="K38" s="322">
        <v>4.3743795952016422E-4</v>
      </c>
      <c r="L38" s="322">
        <v>0</v>
      </c>
      <c r="M38" s="322">
        <v>0</v>
      </c>
      <c r="N38" s="322">
        <v>0</v>
      </c>
      <c r="O38" s="322">
        <v>0</v>
      </c>
      <c r="P38" s="322">
        <v>1.5043475644612931E-5</v>
      </c>
      <c r="Q38" s="322">
        <v>1.6286928651059085E-3</v>
      </c>
      <c r="R38" s="322">
        <v>0</v>
      </c>
      <c r="S38" s="322">
        <v>0</v>
      </c>
      <c r="T38" s="322">
        <v>0</v>
      </c>
      <c r="U38" s="322">
        <v>0</v>
      </c>
      <c r="V38" s="322">
        <v>3.3033826638477801E-4</v>
      </c>
      <c r="W38" s="322">
        <v>0</v>
      </c>
      <c r="X38" s="322">
        <v>0</v>
      </c>
      <c r="Y38" s="322">
        <v>0</v>
      </c>
      <c r="Z38" s="322">
        <v>0</v>
      </c>
      <c r="AA38" s="322">
        <v>0</v>
      </c>
      <c r="AB38" s="322">
        <v>8.2084957931459059E-5</v>
      </c>
      <c r="AC38" s="322">
        <v>0</v>
      </c>
      <c r="AD38" s="322">
        <v>0</v>
      </c>
      <c r="AE38" s="322">
        <v>6.4370632785517055E-5</v>
      </c>
      <c r="AF38" s="322">
        <v>0</v>
      </c>
      <c r="AG38" s="322">
        <v>0</v>
      </c>
      <c r="AH38" s="322">
        <v>0</v>
      </c>
      <c r="AI38" s="322">
        <v>9.5259263963420448E-5</v>
      </c>
      <c r="AJ38" s="322">
        <v>6.2484257054870769E-3</v>
      </c>
      <c r="AK38" s="322">
        <v>0</v>
      </c>
      <c r="AL38" s="322">
        <v>0</v>
      </c>
      <c r="AM38" s="322">
        <v>0</v>
      </c>
      <c r="AN38" s="322">
        <v>1.2252949897687869E-5</v>
      </c>
      <c r="AO38" s="322">
        <v>0</v>
      </c>
      <c r="AP38" s="322">
        <v>0</v>
      </c>
      <c r="AQ38" s="322">
        <v>0</v>
      </c>
      <c r="AR38" s="322">
        <v>0</v>
      </c>
      <c r="AS38" s="322">
        <v>1.4628009712998449E-4</v>
      </c>
      <c r="AT38" s="322">
        <v>3.1114118809262674E-5</v>
      </c>
      <c r="AU38" s="322">
        <v>6.2184358857051482E-5</v>
      </c>
      <c r="AV38" s="322">
        <v>4.3488092960147513E-4</v>
      </c>
      <c r="AW38" s="322">
        <v>9.8095787651471429E-3</v>
      </c>
      <c r="AX38" s="322">
        <v>7.3258007192979258E-2</v>
      </c>
      <c r="AY38" s="322">
        <v>2.4628002611713764E-3</v>
      </c>
      <c r="AZ38" s="322">
        <v>3.6453776611256929E-5</v>
      </c>
      <c r="BA38" s="322">
        <v>2.7901785714285713E-4</v>
      </c>
      <c r="BB38" s="322">
        <v>3.63901018922853E-4</v>
      </c>
      <c r="BC38" s="322">
        <v>3.9146604032100216E-4</v>
      </c>
      <c r="BD38" s="322">
        <v>0</v>
      </c>
      <c r="BE38" s="322">
        <v>0</v>
      </c>
      <c r="BF38" s="322">
        <v>0</v>
      </c>
      <c r="BG38" s="322">
        <v>7.2680860115934831E-5</v>
      </c>
      <c r="BH38" s="322">
        <v>0</v>
      </c>
      <c r="BI38" s="322">
        <v>1.1918311890303857E-5</v>
      </c>
      <c r="BJ38" s="322">
        <v>2.3540489642184556E-4</v>
      </c>
      <c r="BK38" s="322">
        <v>0</v>
      </c>
      <c r="BL38" s="322">
        <v>5.3243277685739773E-3</v>
      </c>
      <c r="BM38" s="322">
        <v>7.9723386721129383E-4</v>
      </c>
      <c r="BN38" s="322">
        <v>2.3438110367457487E-4</v>
      </c>
      <c r="BO38" s="322">
        <v>8.1661222585160986E-4</v>
      </c>
      <c r="BP38" s="322">
        <v>0</v>
      </c>
      <c r="BQ38" s="322">
        <v>0</v>
      </c>
      <c r="BR38" s="322">
        <v>0</v>
      </c>
      <c r="BS38" s="322">
        <v>2.0530982535832981E-4</v>
      </c>
      <c r="BT38" s="322">
        <v>5.5604502430779583E-5</v>
      </c>
      <c r="BU38" s="322">
        <v>3.7190205587456487E-6</v>
      </c>
      <c r="BV38" s="322">
        <v>0</v>
      </c>
      <c r="BW38" s="322">
        <v>0</v>
      </c>
      <c r="BX38" s="322">
        <v>0</v>
      </c>
      <c r="BY38" s="322">
        <v>0</v>
      </c>
      <c r="BZ38" s="322">
        <v>2.0132552727155593E-5</v>
      </c>
      <c r="CA38" s="322">
        <v>0</v>
      </c>
      <c r="CB38" s="322">
        <v>0</v>
      </c>
      <c r="CC38" s="322">
        <v>0</v>
      </c>
      <c r="CD38" s="322">
        <v>0</v>
      </c>
      <c r="CE38" s="322">
        <v>0</v>
      </c>
      <c r="CF38" s="322">
        <v>9.1350062574792859E-6</v>
      </c>
      <c r="CG38" s="322">
        <v>0</v>
      </c>
      <c r="CH38" s="322">
        <v>0</v>
      </c>
      <c r="CI38" s="322">
        <v>0</v>
      </c>
      <c r="CJ38" s="322">
        <v>0</v>
      </c>
      <c r="CK38" s="322">
        <v>0</v>
      </c>
      <c r="CL38" s="322">
        <v>0</v>
      </c>
      <c r="CM38" s="322">
        <v>5.3294422279273799E-5</v>
      </c>
      <c r="CN38" s="322">
        <v>1.126866372429336E-4</v>
      </c>
      <c r="CO38" s="322">
        <v>7.9987202047672367E-6</v>
      </c>
      <c r="CP38" s="322">
        <v>1.6630657470104241E-4</v>
      </c>
      <c r="CQ38" s="322">
        <v>2.5864617203665387E-4</v>
      </c>
      <c r="CR38" s="322">
        <v>1.1031704158472829E-3</v>
      </c>
      <c r="CS38" s="322">
        <v>6.4467474334647013E-4</v>
      </c>
      <c r="CT38" s="322">
        <v>2.1275086873271399E-4</v>
      </c>
      <c r="CU38" s="322">
        <v>0</v>
      </c>
      <c r="CV38" s="322">
        <v>0</v>
      </c>
      <c r="CW38" s="322">
        <v>0</v>
      </c>
      <c r="CX38" s="322">
        <v>5.6409215009363934E-6</v>
      </c>
      <c r="CY38" s="322">
        <v>9.9878718698722985E-4</v>
      </c>
      <c r="CZ38" s="322">
        <v>1.1874894366119895E-3</v>
      </c>
      <c r="DA38" s="322">
        <v>0</v>
      </c>
      <c r="DB38" s="322">
        <v>0</v>
      </c>
      <c r="DC38" s="322">
        <v>1.9356744806789123E-4</v>
      </c>
      <c r="DD38" s="322">
        <v>0</v>
      </c>
      <c r="DE38" s="323">
        <v>1.1307713134466229E-3</v>
      </c>
      <c r="DF38" s="324">
        <v>1.2030011633006698E-3</v>
      </c>
      <c r="DG38" s="321">
        <v>1.8527227899154875E-4</v>
      </c>
      <c r="DH38" s="322">
        <v>1.3399533409104504E-5</v>
      </c>
      <c r="DI38" s="322">
        <v>0</v>
      </c>
      <c r="DJ38" s="322">
        <v>0</v>
      </c>
      <c r="DK38" s="322">
        <v>0</v>
      </c>
      <c r="DL38" s="322">
        <v>0</v>
      </c>
      <c r="DM38" s="322">
        <v>-6.9416873449131514E-2</v>
      </c>
      <c r="DN38" s="324">
        <v>-1.3253462240510734E-4</v>
      </c>
      <c r="DO38" s="324">
        <v>1.1445833899296977E-3</v>
      </c>
      <c r="DP38" s="321">
        <v>3.6098418791344761E-2</v>
      </c>
      <c r="DQ38" s="324">
        <v>3.6098418791344761E-2</v>
      </c>
      <c r="DR38" s="324">
        <v>2.0292170572570246E-2</v>
      </c>
      <c r="DS38" s="322">
        <v>2.2828492888776242E-2</v>
      </c>
      <c r="DT38" s="324">
        <v>9.0159188814115908E-3</v>
      </c>
    </row>
    <row r="39" spans="1:124" s="92" customFormat="1">
      <c r="A39" s="300" t="s">
        <v>306</v>
      </c>
      <c r="B39" s="301" t="s">
        <v>560</v>
      </c>
      <c r="C39" s="325">
        <v>3.108379792679623E-3</v>
      </c>
      <c r="D39" s="326">
        <v>1.4223787591438634E-3</v>
      </c>
      <c r="E39" s="326">
        <v>2.6010057222125888E-3</v>
      </c>
      <c r="F39" s="326">
        <v>5.1591600887375537E-5</v>
      </c>
      <c r="G39" s="326">
        <v>0</v>
      </c>
      <c r="H39" s="326">
        <v>0</v>
      </c>
      <c r="I39" s="326">
        <v>0</v>
      </c>
      <c r="J39" s="326">
        <v>1.1962307855430072E-4</v>
      </c>
      <c r="K39" s="326">
        <v>0</v>
      </c>
      <c r="L39" s="326">
        <v>2.4077966749474489E-3</v>
      </c>
      <c r="M39" s="326">
        <v>0</v>
      </c>
      <c r="N39" s="326">
        <v>0</v>
      </c>
      <c r="O39" s="326">
        <v>0</v>
      </c>
      <c r="P39" s="326">
        <v>1.6547823209074226E-4</v>
      </c>
      <c r="Q39" s="326">
        <v>9.6676421404682275E-4</v>
      </c>
      <c r="R39" s="326">
        <v>1.4461859194080029E-3</v>
      </c>
      <c r="S39" s="326">
        <v>2.7873010563871005E-5</v>
      </c>
      <c r="T39" s="326">
        <v>1.1688114356510864E-5</v>
      </c>
      <c r="U39" s="326">
        <v>4.4444444444444444E-3</v>
      </c>
      <c r="V39" s="326">
        <v>2.0547040169133193E-2</v>
      </c>
      <c r="W39" s="326">
        <v>0</v>
      </c>
      <c r="X39" s="326">
        <v>4.0465351542741526E-4</v>
      </c>
      <c r="Y39" s="326">
        <v>3.9246467817896392E-4</v>
      </c>
      <c r="Z39" s="326">
        <v>0</v>
      </c>
      <c r="AA39" s="326">
        <v>1.1321796759941091E-3</v>
      </c>
      <c r="AB39" s="326">
        <v>4.7882892126684454E-4</v>
      </c>
      <c r="AC39" s="326">
        <v>0</v>
      </c>
      <c r="AD39" s="326">
        <v>3.588748787584869E-3</v>
      </c>
      <c r="AE39" s="326">
        <v>1.2874126557103411E-4</v>
      </c>
      <c r="AF39" s="326">
        <v>3.151715715242485E-4</v>
      </c>
      <c r="AG39" s="326">
        <v>0</v>
      </c>
      <c r="AH39" s="326">
        <v>2.2508792497069167E-2</v>
      </c>
      <c r="AI39" s="326">
        <v>1.9464642936525577E-2</v>
      </c>
      <c r="AJ39" s="326">
        <v>2.5594981758497129E-2</v>
      </c>
      <c r="AK39" s="326">
        <v>6.5875224815531597E-2</v>
      </c>
      <c r="AL39" s="326">
        <v>1.4244810307802433E-2</v>
      </c>
      <c r="AM39" s="326">
        <v>5.4072911215768363E-4</v>
      </c>
      <c r="AN39" s="326">
        <v>1.512014017374683E-2</v>
      </c>
      <c r="AO39" s="326">
        <v>0</v>
      </c>
      <c r="AP39" s="326">
        <v>8.6330935251798559E-3</v>
      </c>
      <c r="AQ39" s="326">
        <v>2.2603768326856684E-3</v>
      </c>
      <c r="AR39" s="326">
        <v>3.2917725942206602E-3</v>
      </c>
      <c r="AS39" s="326">
        <v>2.4516544278985401E-3</v>
      </c>
      <c r="AT39" s="326">
        <v>9.9020683110478454E-3</v>
      </c>
      <c r="AU39" s="326">
        <v>6.0896254280726845E-3</v>
      </c>
      <c r="AV39" s="326">
        <v>1.1654808913319533E-3</v>
      </c>
      <c r="AW39" s="326">
        <v>4.0392383150605884E-3</v>
      </c>
      <c r="AX39" s="326">
        <v>1.1341375399525724E-3</v>
      </c>
      <c r="AY39" s="326">
        <v>4.8797809826000302E-3</v>
      </c>
      <c r="AZ39" s="326">
        <v>1.4946048410615341E-3</v>
      </c>
      <c r="BA39" s="326">
        <v>1.1160714285714285E-3</v>
      </c>
      <c r="BB39" s="326">
        <v>8.2657517155333756E-3</v>
      </c>
      <c r="BC39" s="326">
        <v>1.3701311411235075E-3</v>
      </c>
      <c r="BD39" s="326">
        <v>1.4858841010401188E-3</v>
      </c>
      <c r="BE39" s="326">
        <v>0</v>
      </c>
      <c r="BF39" s="326">
        <v>6.1589990588495824E-4</v>
      </c>
      <c r="BG39" s="326">
        <v>1.6344330006559005E-3</v>
      </c>
      <c r="BH39" s="326">
        <v>1.3020833333333333E-3</v>
      </c>
      <c r="BI39" s="326">
        <v>2.0261130213516558E-4</v>
      </c>
      <c r="BJ39" s="326">
        <v>3.6759379979718963E-3</v>
      </c>
      <c r="BK39" s="326">
        <v>0</v>
      </c>
      <c r="BL39" s="326">
        <v>8.9384478144513835E-3</v>
      </c>
      <c r="BM39" s="326">
        <v>1.6294027016374647E-2</v>
      </c>
      <c r="BN39" s="326">
        <v>5.5846361739744377E-3</v>
      </c>
      <c r="BO39" s="326">
        <v>1.1834396225436822E-2</v>
      </c>
      <c r="BP39" s="326">
        <v>4.7735676543055745E-5</v>
      </c>
      <c r="BQ39" s="326">
        <v>5.8638989063828543E-5</v>
      </c>
      <c r="BR39" s="326">
        <v>4.3871148165626692E-3</v>
      </c>
      <c r="BS39" s="326">
        <v>0</v>
      </c>
      <c r="BT39" s="326">
        <v>6.2315390655184012E-5</v>
      </c>
      <c r="BU39" s="326">
        <v>1.8595102793728244E-6</v>
      </c>
      <c r="BV39" s="326">
        <v>0</v>
      </c>
      <c r="BW39" s="326">
        <v>0</v>
      </c>
      <c r="BX39" s="326">
        <v>0</v>
      </c>
      <c r="BY39" s="326">
        <v>0</v>
      </c>
      <c r="BZ39" s="326">
        <v>0</v>
      </c>
      <c r="CA39" s="326">
        <v>0</v>
      </c>
      <c r="CB39" s="326">
        <v>0</v>
      </c>
      <c r="CC39" s="326">
        <v>0</v>
      </c>
      <c r="CD39" s="326">
        <v>0</v>
      </c>
      <c r="CE39" s="326">
        <v>0</v>
      </c>
      <c r="CF39" s="326">
        <v>0</v>
      </c>
      <c r="CG39" s="326">
        <v>0</v>
      </c>
      <c r="CH39" s="326">
        <v>0</v>
      </c>
      <c r="CI39" s="326">
        <v>0</v>
      </c>
      <c r="CJ39" s="326">
        <v>0</v>
      </c>
      <c r="CK39" s="326">
        <v>0</v>
      </c>
      <c r="CL39" s="326">
        <v>6.2196790645602685E-5</v>
      </c>
      <c r="CM39" s="326">
        <v>5.3294422279273799E-5</v>
      </c>
      <c r="CN39" s="326">
        <v>9.6856847725473882E-4</v>
      </c>
      <c r="CO39" s="326">
        <v>1.0798272276435771E-4</v>
      </c>
      <c r="CP39" s="326">
        <v>4.0142966307148172E-5</v>
      </c>
      <c r="CQ39" s="326">
        <v>0</v>
      </c>
      <c r="CR39" s="326">
        <v>0</v>
      </c>
      <c r="CS39" s="326">
        <v>6.081837201381793E-6</v>
      </c>
      <c r="CT39" s="326">
        <v>0</v>
      </c>
      <c r="CU39" s="326">
        <v>0</v>
      </c>
      <c r="CV39" s="326">
        <v>0</v>
      </c>
      <c r="CW39" s="326">
        <v>1.8484508789085792E-4</v>
      </c>
      <c r="CX39" s="326">
        <v>2.8204607504681967E-6</v>
      </c>
      <c r="CY39" s="326">
        <v>4.0766823958662437E-5</v>
      </c>
      <c r="CZ39" s="326">
        <v>7.9019629793034425E-5</v>
      </c>
      <c r="DA39" s="326">
        <v>4.450279255023253E-5</v>
      </c>
      <c r="DB39" s="326">
        <v>5.7575434481287979E-4</v>
      </c>
      <c r="DC39" s="326">
        <v>5.9089010462829957E-4</v>
      </c>
      <c r="DD39" s="326">
        <v>4.9814251941911513E-3</v>
      </c>
      <c r="DE39" s="327">
        <v>1.5448565831594706E-3</v>
      </c>
      <c r="DF39" s="328">
        <v>2.5230252468809479E-3</v>
      </c>
      <c r="DG39" s="325">
        <v>1.995239927601294E-4</v>
      </c>
      <c r="DH39" s="326">
        <v>5.4603098642100854E-4</v>
      </c>
      <c r="DI39" s="326">
        <v>0</v>
      </c>
      <c r="DJ39" s="326">
        <v>0</v>
      </c>
      <c r="DK39" s="326">
        <v>0</v>
      </c>
      <c r="DL39" s="326">
        <v>0</v>
      </c>
      <c r="DM39" s="326">
        <v>-0.10229528535980149</v>
      </c>
      <c r="DN39" s="328">
        <v>8.7364130979929159E-5</v>
      </c>
      <c r="DO39" s="328">
        <v>2.5982372196886277E-3</v>
      </c>
      <c r="DP39" s="325">
        <v>2.6122093079898288E-2</v>
      </c>
      <c r="DQ39" s="328">
        <v>2.6122093079898288E-2</v>
      </c>
      <c r="DR39" s="328">
        <v>2.3097447528495605E-2</v>
      </c>
      <c r="DS39" s="326">
        <v>2.358279205203179E-2</v>
      </c>
      <c r="DT39" s="328">
        <v>9.4487409153310095E-3</v>
      </c>
    </row>
    <row r="40" spans="1:124" s="92" customFormat="1">
      <c r="A40" s="302" t="s">
        <v>307</v>
      </c>
      <c r="B40" s="303" t="s">
        <v>561</v>
      </c>
      <c r="C40" s="329">
        <v>0</v>
      </c>
      <c r="D40" s="330">
        <v>0</v>
      </c>
      <c r="E40" s="330">
        <v>0</v>
      </c>
      <c r="F40" s="330">
        <v>0</v>
      </c>
      <c r="G40" s="330">
        <v>0</v>
      </c>
      <c r="H40" s="330">
        <v>0</v>
      </c>
      <c r="I40" s="330">
        <v>0</v>
      </c>
      <c r="J40" s="330">
        <v>0</v>
      </c>
      <c r="K40" s="330">
        <v>0</v>
      </c>
      <c r="L40" s="330">
        <v>0</v>
      </c>
      <c r="M40" s="330">
        <v>0</v>
      </c>
      <c r="N40" s="330">
        <v>0</v>
      </c>
      <c r="O40" s="330">
        <v>0</v>
      </c>
      <c r="P40" s="330">
        <v>0</v>
      </c>
      <c r="Q40" s="330">
        <v>0</v>
      </c>
      <c r="R40" s="330">
        <v>0</v>
      </c>
      <c r="S40" s="330">
        <v>0</v>
      </c>
      <c r="T40" s="330">
        <v>0</v>
      </c>
      <c r="U40" s="330">
        <v>0</v>
      </c>
      <c r="V40" s="330">
        <v>1.3213530655391121E-4</v>
      </c>
      <c r="W40" s="330">
        <v>0</v>
      </c>
      <c r="X40" s="330">
        <v>0</v>
      </c>
      <c r="Y40" s="330">
        <v>0</v>
      </c>
      <c r="Z40" s="330">
        <v>0</v>
      </c>
      <c r="AA40" s="330">
        <v>0</v>
      </c>
      <c r="AB40" s="330">
        <v>0</v>
      </c>
      <c r="AC40" s="330">
        <v>0</v>
      </c>
      <c r="AD40" s="330">
        <v>0</v>
      </c>
      <c r="AE40" s="330">
        <v>0</v>
      </c>
      <c r="AF40" s="330">
        <v>0</v>
      </c>
      <c r="AG40" s="330">
        <v>0</v>
      </c>
      <c r="AH40" s="330">
        <v>0</v>
      </c>
      <c r="AI40" s="330">
        <v>0</v>
      </c>
      <c r="AJ40" s="330">
        <v>-8.1253910344435332E-6</v>
      </c>
      <c r="AK40" s="330">
        <v>-2.7353981030014156E-5</v>
      </c>
      <c r="AL40" s="330">
        <v>0.41546170365068003</v>
      </c>
      <c r="AM40" s="330">
        <v>0.1720739577882435</v>
      </c>
      <c r="AN40" s="330">
        <v>0.11591290603212724</v>
      </c>
      <c r="AO40" s="330">
        <v>-3.4388880928499783E-3</v>
      </c>
      <c r="AP40" s="330">
        <v>0</v>
      </c>
      <c r="AQ40" s="330">
        <v>1.5482033100586771E-5</v>
      </c>
      <c r="AR40" s="330">
        <v>-5.1655508401616515E-4</v>
      </c>
      <c r="AS40" s="330">
        <v>-1.1000263304174833E-3</v>
      </c>
      <c r="AT40" s="330">
        <v>-6.7673208410146319E-4</v>
      </c>
      <c r="AU40" s="330">
        <v>-3.4645571363214401E-4</v>
      </c>
      <c r="AV40" s="330">
        <v>-1.5655713465653106E-4</v>
      </c>
      <c r="AW40" s="330">
        <v>0</v>
      </c>
      <c r="AX40" s="330">
        <v>0</v>
      </c>
      <c r="AY40" s="330">
        <v>-3.722837604096267E-4</v>
      </c>
      <c r="AZ40" s="330">
        <v>-4.0099154272382618E-4</v>
      </c>
      <c r="BA40" s="330">
        <v>0</v>
      </c>
      <c r="BB40" s="330">
        <v>-3.1191515907673113E-4</v>
      </c>
      <c r="BC40" s="330">
        <v>0</v>
      </c>
      <c r="BD40" s="330">
        <v>0</v>
      </c>
      <c r="BE40" s="330">
        <v>0</v>
      </c>
      <c r="BF40" s="330">
        <v>-4.5673476166749707E-4</v>
      </c>
      <c r="BG40" s="330">
        <v>-4.8749357394834342E-4</v>
      </c>
      <c r="BH40" s="330">
        <v>0</v>
      </c>
      <c r="BI40" s="330">
        <v>-2.3538665983350118E-4</v>
      </c>
      <c r="BJ40" s="330">
        <v>-7.2432275822106325E-5</v>
      </c>
      <c r="BK40" s="330">
        <v>0</v>
      </c>
      <c r="BL40" s="330">
        <v>0</v>
      </c>
      <c r="BM40" s="330">
        <v>-3.9413809165502167E-4</v>
      </c>
      <c r="BN40" s="330">
        <v>-8.680781617576846E-5</v>
      </c>
      <c r="BO40" s="330">
        <v>-5.1848395292165709E-5</v>
      </c>
      <c r="BP40" s="330">
        <v>0</v>
      </c>
      <c r="BQ40" s="330">
        <v>0</v>
      </c>
      <c r="BR40" s="330">
        <v>0</v>
      </c>
      <c r="BS40" s="330">
        <v>0</v>
      </c>
      <c r="BT40" s="330">
        <v>0</v>
      </c>
      <c r="BU40" s="330">
        <v>0</v>
      </c>
      <c r="BV40" s="330">
        <v>0</v>
      </c>
      <c r="BW40" s="330">
        <v>0</v>
      </c>
      <c r="BX40" s="330">
        <v>0</v>
      </c>
      <c r="BY40" s="330">
        <v>0</v>
      </c>
      <c r="BZ40" s="330">
        <v>0</v>
      </c>
      <c r="CA40" s="330">
        <v>0</v>
      </c>
      <c r="CB40" s="330">
        <v>0</v>
      </c>
      <c r="CC40" s="330">
        <v>0</v>
      </c>
      <c r="CD40" s="330">
        <v>0</v>
      </c>
      <c r="CE40" s="330">
        <v>0</v>
      </c>
      <c r="CF40" s="330">
        <v>0</v>
      </c>
      <c r="CG40" s="330">
        <v>0</v>
      </c>
      <c r="CH40" s="330">
        <v>0</v>
      </c>
      <c r="CI40" s="330">
        <v>0</v>
      </c>
      <c r="CJ40" s="330">
        <v>0</v>
      </c>
      <c r="CK40" s="330">
        <v>0</v>
      </c>
      <c r="CL40" s="330">
        <v>0</v>
      </c>
      <c r="CM40" s="330">
        <v>0</v>
      </c>
      <c r="CN40" s="330">
        <v>0</v>
      </c>
      <c r="CO40" s="330">
        <v>0</v>
      </c>
      <c r="CP40" s="330">
        <v>0</v>
      </c>
      <c r="CQ40" s="330">
        <v>0</v>
      </c>
      <c r="CR40" s="330">
        <v>0</v>
      </c>
      <c r="CS40" s="330">
        <v>0</v>
      </c>
      <c r="CT40" s="330">
        <v>0</v>
      </c>
      <c r="CU40" s="330">
        <v>0</v>
      </c>
      <c r="CV40" s="330">
        <v>0</v>
      </c>
      <c r="CW40" s="330">
        <v>0</v>
      </c>
      <c r="CX40" s="330">
        <v>0</v>
      </c>
      <c r="CY40" s="330">
        <v>0</v>
      </c>
      <c r="CZ40" s="330">
        <v>0</v>
      </c>
      <c r="DA40" s="330">
        <v>0</v>
      </c>
      <c r="DB40" s="330">
        <v>0</v>
      </c>
      <c r="DC40" s="330">
        <v>0</v>
      </c>
      <c r="DD40" s="330">
        <v>0</v>
      </c>
      <c r="DE40" s="331">
        <v>0</v>
      </c>
      <c r="DF40" s="332">
        <v>1.6292445058466425E-3</v>
      </c>
      <c r="DG40" s="329">
        <v>0</v>
      </c>
      <c r="DH40" s="330">
        <v>-1.3040617335646347E-4</v>
      </c>
      <c r="DI40" s="330">
        <v>0</v>
      </c>
      <c r="DJ40" s="330">
        <v>0</v>
      </c>
      <c r="DK40" s="330">
        <v>-7.0851115122940486E-4</v>
      </c>
      <c r="DL40" s="330">
        <v>-2.0700838001820876E-3</v>
      </c>
      <c r="DM40" s="330">
        <v>-1.8610421836228288E-4</v>
      </c>
      <c r="DN40" s="332">
        <v>-4.4329207200927015E-4</v>
      </c>
      <c r="DO40" s="332">
        <v>1.4073493055687389E-3</v>
      </c>
      <c r="DP40" s="329">
        <v>3.9895560340208296E-3</v>
      </c>
      <c r="DQ40" s="332">
        <v>3.9895560340208296E-3</v>
      </c>
      <c r="DR40" s="332">
        <v>1.8553653016661975E-3</v>
      </c>
      <c r="DS40" s="330">
        <v>2.197824530864026E-3</v>
      </c>
      <c r="DT40" s="332">
        <v>6.0901851939516101E-4</v>
      </c>
    </row>
    <row r="41" spans="1:124" s="92" customFormat="1">
      <c r="A41" s="298" t="s">
        <v>308</v>
      </c>
      <c r="B41" s="299" t="s">
        <v>562</v>
      </c>
      <c r="C41" s="321">
        <v>5.7034491608800424E-5</v>
      </c>
      <c r="D41" s="322">
        <v>0</v>
      </c>
      <c r="E41" s="322">
        <v>0</v>
      </c>
      <c r="F41" s="322">
        <v>0</v>
      </c>
      <c r="G41" s="322">
        <v>0</v>
      </c>
      <c r="H41" s="322">
        <v>0</v>
      </c>
      <c r="I41" s="322">
        <v>1.490757304710793E-4</v>
      </c>
      <c r="J41" s="322">
        <v>0</v>
      </c>
      <c r="K41" s="322">
        <v>0</v>
      </c>
      <c r="L41" s="322">
        <v>0</v>
      </c>
      <c r="M41" s="322">
        <v>0</v>
      </c>
      <c r="N41" s="322">
        <v>0</v>
      </c>
      <c r="O41" s="322">
        <v>3.3754134881522986E-4</v>
      </c>
      <c r="P41" s="322">
        <v>5.7165207449529141E-4</v>
      </c>
      <c r="Q41" s="322">
        <v>1.5816610925306576E-2</v>
      </c>
      <c r="R41" s="322">
        <v>0</v>
      </c>
      <c r="S41" s="322">
        <v>0</v>
      </c>
      <c r="T41" s="322">
        <v>0</v>
      </c>
      <c r="U41" s="322">
        <v>0</v>
      </c>
      <c r="V41" s="322">
        <v>0</v>
      </c>
      <c r="W41" s="322">
        <v>0</v>
      </c>
      <c r="X41" s="322">
        <v>0</v>
      </c>
      <c r="Y41" s="322">
        <v>0</v>
      </c>
      <c r="Z41" s="322">
        <v>0</v>
      </c>
      <c r="AA41" s="322">
        <v>0</v>
      </c>
      <c r="AB41" s="322">
        <v>0</v>
      </c>
      <c r="AC41" s="322">
        <v>0</v>
      </c>
      <c r="AD41" s="322">
        <v>0</v>
      </c>
      <c r="AE41" s="322">
        <v>1.4072752133109589E-3</v>
      </c>
      <c r="AF41" s="322">
        <v>6.1983742399768877E-3</v>
      </c>
      <c r="AG41" s="322">
        <v>0</v>
      </c>
      <c r="AH41" s="322">
        <v>0</v>
      </c>
      <c r="AI41" s="322">
        <v>1.8972470072714572E-2</v>
      </c>
      <c r="AJ41" s="322">
        <v>0</v>
      </c>
      <c r="AK41" s="322">
        <v>2.3114113970361962E-3</v>
      </c>
      <c r="AL41" s="322">
        <v>0</v>
      </c>
      <c r="AM41" s="322">
        <v>0.43000174428745858</v>
      </c>
      <c r="AN41" s="322">
        <v>9.1848112433068257E-2</v>
      </c>
      <c r="AO41" s="322">
        <v>0.60799541481587616</v>
      </c>
      <c r="AP41" s="322">
        <v>0</v>
      </c>
      <c r="AQ41" s="322">
        <v>1.8578439720704122E-4</v>
      </c>
      <c r="AR41" s="322">
        <v>0.16409233168913512</v>
      </c>
      <c r="AS41" s="322">
        <v>0.12207074105497207</v>
      </c>
      <c r="AT41" s="322">
        <v>6.8707752860554291E-2</v>
      </c>
      <c r="AU41" s="322">
        <v>5.6159138657795031E-2</v>
      </c>
      <c r="AV41" s="322">
        <v>1.2037504131368832E-2</v>
      </c>
      <c r="AW41" s="322">
        <v>5.7703404500865547E-4</v>
      </c>
      <c r="AX41" s="322">
        <v>1.6496546035673781E-3</v>
      </c>
      <c r="AY41" s="322">
        <v>3.6838909953149521E-2</v>
      </c>
      <c r="AZ41" s="322">
        <v>2.9697676679303977E-2</v>
      </c>
      <c r="BA41" s="322">
        <v>3.627232142857143E-3</v>
      </c>
      <c r="BB41" s="322">
        <v>1.939072572260345E-2</v>
      </c>
      <c r="BC41" s="322">
        <v>4.9911920140927775E-3</v>
      </c>
      <c r="BD41" s="322">
        <v>2.4764735017335313E-3</v>
      </c>
      <c r="BE41" s="322">
        <v>0</v>
      </c>
      <c r="BF41" s="322">
        <v>5.5244145490782263E-2</v>
      </c>
      <c r="BG41" s="322">
        <v>2.8271081881193386E-2</v>
      </c>
      <c r="BH41" s="322">
        <v>7.8125E-3</v>
      </c>
      <c r="BI41" s="322">
        <v>4.713692352615176E-3</v>
      </c>
      <c r="BJ41" s="322">
        <v>6.1205273069679846E-3</v>
      </c>
      <c r="BK41" s="322">
        <v>0</v>
      </c>
      <c r="BL41" s="322">
        <v>1.8353510895883777E-2</v>
      </c>
      <c r="BM41" s="322">
        <v>1.3382779748468236E-2</v>
      </c>
      <c r="BN41" s="322">
        <v>1.9945542563319069E-2</v>
      </c>
      <c r="BO41" s="322">
        <v>3.161455902939804E-2</v>
      </c>
      <c r="BP41" s="322">
        <v>0</v>
      </c>
      <c r="BQ41" s="322">
        <v>0</v>
      </c>
      <c r="BR41" s="322">
        <v>0</v>
      </c>
      <c r="BS41" s="322">
        <v>0</v>
      </c>
      <c r="BT41" s="322">
        <v>0</v>
      </c>
      <c r="BU41" s="322">
        <v>0</v>
      </c>
      <c r="BV41" s="322">
        <v>0</v>
      </c>
      <c r="BW41" s="322">
        <v>0</v>
      </c>
      <c r="BX41" s="322">
        <v>0</v>
      </c>
      <c r="BY41" s="322">
        <v>0</v>
      </c>
      <c r="BZ41" s="322">
        <v>0</v>
      </c>
      <c r="CA41" s="322">
        <v>0</v>
      </c>
      <c r="CB41" s="322">
        <v>0</v>
      </c>
      <c r="CC41" s="322">
        <v>0</v>
      </c>
      <c r="CD41" s="322">
        <v>0</v>
      </c>
      <c r="CE41" s="322">
        <v>0</v>
      </c>
      <c r="CF41" s="322">
        <v>2.9780120399382475E-3</v>
      </c>
      <c r="CG41" s="322">
        <v>0</v>
      </c>
      <c r="CH41" s="322">
        <v>0</v>
      </c>
      <c r="CI41" s="322">
        <v>0</v>
      </c>
      <c r="CJ41" s="322">
        <v>0</v>
      </c>
      <c r="CK41" s="322">
        <v>0</v>
      </c>
      <c r="CL41" s="322">
        <v>0</v>
      </c>
      <c r="CM41" s="322">
        <v>0</v>
      </c>
      <c r="CN41" s="322">
        <v>0</v>
      </c>
      <c r="CO41" s="322">
        <v>0</v>
      </c>
      <c r="CP41" s="322">
        <v>0</v>
      </c>
      <c r="CQ41" s="322">
        <v>0</v>
      </c>
      <c r="CR41" s="322">
        <v>0</v>
      </c>
      <c r="CS41" s="322">
        <v>0</v>
      </c>
      <c r="CT41" s="322">
        <v>0</v>
      </c>
      <c r="CU41" s="322">
        <v>0</v>
      </c>
      <c r="CV41" s="322">
        <v>0</v>
      </c>
      <c r="CW41" s="322">
        <v>2.9217449376296896E-4</v>
      </c>
      <c r="CX41" s="322">
        <v>0</v>
      </c>
      <c r="CY41" s="322">
        <v>0</v>
      </c>
      <c r="CZ41" s="322">
        <v>0</v>
      </c>
      <c r="DA41" s="322">
        <v>0</v>
      </c>
      <c r="DB41" s="322">
        <v>0</v>
      </c>
      <c r="DC41" s="322">
        <v>3.056328127387756E-5</v>
      </c>
      <c r="DD41" s="322">
        <v>0</v>
      </c>
      <c r="DE41" s="323">
        <v>3.360461227285034E-3</v>
      </c>
      <c r="DF41" s="324">
        <v>1.6264453785646435E-2</v>
      </c>
      <c r="DG41" s="321">
        <v>0</v>
      </c>
      <c r="DH41" s="322">
        <v>0</v>
      </c>
      <c r="DI41" s="322">
        <v>0</v>
      </c>
      <c r="DJ41" s="322">
        <v>0</v>
      </c>
      <c r="DK41" s="322">
        <v>0</v>
      </c>
      <c r="DL41" s="322">
        <v>0</v>
      </c>
      <c r="DM41" s="322">
        <v>-0.15366004962779156</v>
      </c>
      <c r="DN41" s="324">
        <v>-3.205940036107919E-4</v>
      </c>
      <c r="DO41" s="324">
        <v>1.6270961466159552E-2</v>
      </c>
      <c r="DP41" s="321">
        <v>4.9199653166801438E-4</v>
      </c>
      <c r="DQ41" s="324">
        <v>4.9199653166801438E-4</v>
      </c>
      <c r="DR41" s="324">
        <v>8.8417897815948037E-3</v>
      </c>
      <c r="DS41" s="322">
        <v>7.5019546314457159E-3</v>
      </c>
      <c r="DT41" s="324">
        <v>2.7961751581486085E-3</v>
      </c>
    </row>
    <row r="42" spans="1:124" s="92" customFormat="1">
      <c r="A42" s="298" t="s">
        <v>309</v>
      </c>
      <c r="B42" s="299" t="s">
        <v>781</v>
      </c>
      <c r="C42" s="321">
        <v>0</v>
      </c>
      <c r="D42" s="322">
        <v>0</v>
      </c>
      <c r="E42" s="322">
        <v>0</v>
      </c>
      <c r="F42" s="322">
        <v>0</v>
      </c>
      <c r="G42" s="322">
        <v>0</v>
      </c>
      <c r="H42" s="322">
        <v>0</v>
      </c>
      <c r="I42" s="322">
        <v>0</v>
      </c>
      <c r="J42" s="322">
        <v>0</v>
      </c>
      <c r="K42" s="322">
        <v>0</v>
      </c>
      <c r="L42" s="322">
        <v>0</v>
      </c>
      <c r="M42" s="322">
        <v>0</v>
      </c>
      <c r="N42" s="322">
        <v>0</v>
      </c>
      <c r="O42" s="322">
        <v>0</v>
      </c>
      <c r="P42" s="322">
        <v>0</v>
      </c>
      <c r="Q42" s="322">
        <v>4.61608138238573E-4</v>
      </c>
      <c r="R42" s="322">
        <v>0</v>
      </c>
      <c r="S42" s="322">
        <v>0</v>
      </c>
      <c r="T42" s="322">
        <v>0</v>
      </c>
      <c r="U42" s="322">
        <v>0</v>
      </c>
      <c r="V42" s="322">
        <v>0</v>
      </c>
      <c r="W42" s="322">
        <v>0</v>
      </c>
      <c r="X42" s="322">
        <v>0</v>
      </c>
      <c r="Y42" s="322">
        <v>0</v>
      </c>
      <c r="Z42" s="322">
        <v>0</v>
      </c>
      <c r="AA42" s="322">
        <v>0</v>
      </c>
      <c r="AB42" s="322">
        <v>0</v>
      </c>
      <c r="AC42" s="322">
        <v>0</v>
      </c>
      <c r="AD42" s="322">
        <v>0</v>
      </c>
      <c r="AE42" s="322">
        <v>0</v>
      </c>
      <c r="AF42" s="322">
        <v>0</v>
      </c>
      <c r="AG42" s="322">
        <v>0</v>
      </c>
      <c r="AH42" s="322">
        <v>0</v>
      </c>
      <c r="AI42" s="322">
        <v>1.7464198393293747E-4</v>
      </c>
      <c r="AJ42" s="322">
        <v>2.2426079255064152E-3</v>
      </c>
      <c r="AK42" s="322">
        <v>3.5560175339018405E-4</v>
      </c>
      <c r="AL42" s="322">
        <v>0</v>
      </c>
      <c r="AM42" s="322">
        <v>0</v>
      </c>
      <c r="AN42" s="322">
        <v>7.0209402913751487E-3</v>
      </c>
      <c r="AO42" s="322">
        <v>0</v>
      </c>
      <c r="AP42" s="322">
        <v>0</v>
      </c>
      <c r="AQ42" s="322">
        <v>0</v>
      </c>
      <c r="AR42" s="322">
        <v>1.3906473144199896E-2</v>
      </c>
      <c r="AS42" s="322">
        <v>9.429215060998801E-3</v>
      </c>
      <c r="AT42" s="322">
        <v>2.7668230151136831E-2</v>
      </c>
      <c r="AU42" s="322">
        <v>3.1882809133993967E-2</v>
      </c>
      <c r="AV42" s="322">
        <v>4.1052759754379251E-3</v>
      </c>
      <c r="AW42" s="322">
        <v>0</v>
      </c>
      <c r="AX42" s="322">
        <v>1.5162266576906048E-4</v>
      </c>
      <c r="AY42" s="322">
        <v>9.0894511964627316E-3</v>
      </c>
      <c r="AZ42" s="322">
        <v>1.0328570039856129E-3</v>
      </c>
      <c r="BA42" s="322">
        <v>1.1160714285714285E-3</v>
      </c>
      <c r="BB42" s="322">
        <v>1.8195050946142649E-3</v>
      </c>
      <c r="BC42" s="322">
        <v>4.8933255040125266E-4</v>
      </c>
      <c r="BD42" s="322">
        <v>1.4858841010401188E-3</v>
      </c>
      <c r="BE42" s="322">
        <v>0</v>
      </c>
      <c r="BF42" s="322">
        <v>4.5673476166749707E-4</v>
      </c>
      <c r="BG42" s="322">
        <v>1.161475598730744E-2</v>
      </c>
      <c r="BH42" s="322">
        <v>5.2083333333333336E-2</v>
      </c>
      <c r="BI42" s="322">
        <v>5.3364241488835524E-3</v>
      </c>
      <c r="BJ42" s="322">
        <v>3.0421555845284659E-3</v>
      </c>
      <c r="BK42" s="322">
        <v>0</v>
      </c>
      <c r="BL42" s="322">
        <v>2.8545941123996434E-4</v>
      </c>
      <c r="BM42" s="322">
        <v>2.418574653337633E-4</v>
      </c>
      <c r="BN42" s="322">
        <v>1.1603311428827719E-3</v>
      </c>
      <c r="BO42" s="322">
        <v>9.3067869549437448E-3</v>
      </c>
      <c r="BP42" s="322">
        <v>0</v>
      </c>
      <c r="BQ42" s="322">
        <v>0</v>
      </c>
      <c r="BR42" s="322">
        <v>3.4957090171814098E-5</v>
      </c>
      <c r="BS42" s="322">
        <v>0</v>
      </c>
      <c r="BT42" s="322">
        <v>0</v>
      </c>
      <c r="BU42" s="322">
        <v>0</v>
      </c>
      <c r="BV42" s="322">
        <v>0</v>
      </c>
      <c r="BW42" s="322">
        <v>0</v>
      </c>
      <c r="BX42" s="322">
        <v>0</v>
      </c>
      <c r="BY42" s="322">
        <v>0</v>
      </c>
      <c r="BZ42" s="322">
        <v>0</v>
      </c>
      <c r="CA42" s="322">
        <v>0</v>
      </c>
      <c r="CB42" s="322">
        <v>0</v>
      </c>
      <c r="CC42" s="322">
        <v>0</v>
      </c>
      <c r="CD42" s="322">
        <v>0</v>
      </c>
      <c r="CE42" s="322">
        <v>0</v>
      </c>
      <c r="CF42" s="322">
        <v>0</v>
      </c>
      <c r="CG42" s="322">
        <v>0</v>
      </c>
      <c r="CH42" s="322">
        <v>0</v>
      </c>
      <c r="CI42" s="322">
        <v>0</v>
      </c>
      <c r="CJ42" s="322">
        <v>0</v>
      </c>
      <c r="CK42" s="322">
        <v>0</v>
      </c>
      <c r="CL42" s="322">
        <v>0</v>
      </c>
      <c r="CM42" s="322">
        <v>0</v>
      </c>
      <c r="CN42" s="322">
        <v>0</v>
      </c>
      <c r="CO42" s="322">
        <v>0</v>
      </c>
      <c r="CP42" s="322">
        <v>0</v>
      </c>
      <c r="CQ42" s="322">
        <v>0</v>
      </c>
      <c r="CR42" s="322">
        <v>0</v>
      </c>
      <c r="CS42" s="322">
        <v>0</v>
      </c>
      <c r="CT42" s="322">
        <v>0</v>
      </c>
      <c r="CU42" s="322">
        <v>0</v>
      </c>
      <c r="CV42" s="322">
        <v>0</v>
      </c>
      <c r="CW42" s="322">
        <v>0</v>
      </c>
      <c r="CX42" s="322">
        <v>0</v>
      </c>
      <c r="CY42" s="322">
        <v>2.0383411979331219E-5</v>
      </c>
      <c r="CZ42" s="322">
        <v>2.6339876597678139E-5</v>
      </c>
      <c r="DA42" s="322">
        <v>0</v>
      </c>
      <c r="DB42" s="322">
        <v>7.1080783310232079E-6</v>
      </c>
      <c r="DC42" s="322">
        <v>2.0375520849251709E-5</v>
      </c>
      <c r="DD42" s="322">
        <v>4.2215467747382644E-5</v>
      </c>
      <c r="DE42" s="323">
        <v>8.2817053942569555E-4</v>
      </c>
      <c r="DF42" s="324">
        <v>2.6992178379236019E-3</v>
      </c>
      <c r="DG42" s="321">
        <v>0</v>
      </c>
      <c r="DH42" s="322">
        <v>2.3927738230543758E-7</v>
      </c>
      <c r="DI42" s="322">
        <v>0</v>
      </c>
      <c r="DJ42" s="322">
        <v>0</v>
      </c>
      <c r="DK42" s="322">
        <v>0</v>
      </c>
      <c r="DL42" s="322">
        <v>0</v>
      </c>
      <c r="DM42" s="322">
        <v>-1.9975186104218362E-2</v>
      </c>
      <c r="DN42" s="324">
        <v>-4.1546497843788531E-5</v>
      </c>
      <c r="DO42" s="324">
        <v>2.7066080198735374E-3</v>
      </c>
      <c r="DP42" s="321">
        <v>2.9178804204865409E-3</v>
      </c>
      <c r="DQ42" s="324">
        <v>2.9178804204865409E-3</v>
      </c>
      <c r="DR42" s="324">
        <v>1.3451922157055939E-2</v>
      </c>
      <c r="DS42" s="322">
        <v>1.1761595346638572E-2</v>
      </c>
      <c r="DT42" s="324">
        <v>4.6612262465648303E-3</v>
      </c>
    </row>
    <row r="43" spans="1:124" s="92" customFormat="1">
      <c r="A43" s="298" t="s">
        <v>310</v>
      </c>
      <c r="B43" s="299" t="s">
        <v>780</v>
      </c>
      <c r="C43" s="321">
        <v>0</v>
      </c>
      <c r="D43" s="322">
        <v>0</v>
      </c>
      <c r="E43" s="322">
        <v>0</v>
      </c>
      <c r="F43" s="322">
        <v>0</v>
      </c>
      <c r="G43" s="322">
        <v>0</v>
      </c>
      <c r="H43" s="322">
        <v>0</v>
      </c>
      <c r="I43" s="322">
        <v>0</v>
      </c>
      <c r="J43" s="322">
        <v>0</v>
      </c>
      <c r="K43" s="322">
        <v>0</v>
      </c>
      <c r="L43" s="322">
        <v>0</v>
      </c>
      <c r="M43" s="322">
        <v>0</v>
      </c>
      <c r="N43" s="322">
        <v>0</v>
      </c>
      <c r="O43" s="322">
        <v>0</v>
      </c>
      <c r="P43" s="322">
        <v>4.5130426933838797E-5</v>
      </c>
      <c r="Q43" s="322">
        <v>2.5092321627647716E-2</v>
      </c>
      <c r="R43" s="322">
        <v>0</v>
      </c>
      <c r="S43" s="322">
        <v>0</v>
      </c>
      <c r="T43" s="322">
        <v>0</v>
      </c>
      <c r="U43" s="322">
        <v>0</v>
      </c>
      <c r="V43" s="322">
        <v>3.3033826638477801E-4</v>
      </c>
      <c r="W43" s="322">
        <v>0</v>
      </c>
      <c r="X43" s="322">
        <v>0</v>
      </c>
      <c r="Y43" s="322">
        <v>0</v>
      </c>
      <c r="Z43" s="322">
        <v>0</v>
      </c>
      <c r="AA43" s="322">
        <v>0</v>
      </c>
      <c r="AB43" s="322">
        <v>0</v>
      </c>
      <c r="AC43" s="322">
        <v>0</v>
      </c>
      <c r="AD43" s="322">
        <v>0</v>
      </c>
      <c r="AE43" s="322">
        <v>5.9931278800308977E-5</v>
      </c>
      <c r="AF43" s="322">
        <v>0</v>
      </c>
      <c r="AG43" s="322">
        <v>0</v>
      </c>
      <c r="AH43" s="322">
        <v>0</v>
      </c>
      <c r="AI43" s="322">
        <v>4.3184199663417267E-3</v>
      </c>
      <c r="AJ43" s="322">
        <v>1.1700563089598686E-3</v>
      </c>
      <c r="AK43" s="322">
        <v>2.2977344065211892E-3</v>
      </c>
      <c r="AL43" s="322">
        <v>0</v>
      </c>
      <c r="AM43" s="322">
        <v>0</v>
      </c>
      <c r="AN43" s="322">
        <v>7.9644174334971148E-4</v>
      </c>
      <c r="AO43" s="322">
        <v>0</v>
      </c>
      <c r="AP43" s="322">
        <v>0</v>
      </c>
      <c r="AQ43" s="322">
        <v>1.3624189128516357E-3</v>
      </c>
      <c r="AR43" s="322">
        <v>0.10564057894683535</v>
      </c>
      <c r="AS43" s="322">
        <v>4.9369532781369768E-2</v>
      </c>
      <c r="AT43" s="322">
        <v>2.2406054807520281E-2</v>
      </c>
      <c r="AU43" s="322">
        <v>1.7420503959811137E-2</v>
      </c>
      <c r="AV43" s="322">
        <v>6.3144710978134183E-3</v>
      </c>
      <c r="AW43" s="322">
        <v>0</v>
      </c>
      <c r="AX43" s="322">
        <v>5.7495314859627739E-3</v>
      </c>
      <c r="AY43" s="322">
        <v>9.1352707362054551E-3</v>
      </c>
      <c r="AZ43" s="322">
        <v>2.3330417031204434E-2</v>
      </c>
      <c r="BA43" s="322">
        <v>0</v>
      </c>
      <c r="BB43" s="322">
        <v>9.3574547723019336E-3</v>
      </c>
      <c r="BC43" s="322">
        <v>3.9146604032100213E-3</v>
      </c>
      <c r="BD43" s="322">
        <v>4.9529470034670627E-4</v>
      </c>
      <c r="BE43" s="322">
        <v>0</v>
      </c>
      <c r="BF43" s="322">
        <v>4.6919116425842887E-3</v>
      </c>
      <c r="BG43" s="322">
        <v>1.5165481909556647E-2</v>
      </c>
      <c r="BH43" s="322">
        <v>3.125E-2</v>
      </c>
      <c r="BI43" s="322">
        <v>3.1255772932321864E-3</v>
      </c>
      <c r="BJ43" s="322">
        <v>1.521077792264233E-3</v>
      </c>
      <c r="BK43" s="322">
        <v>0</v>
      </c>
      <c r="BL43" s="322">
        <v>2.4467949534854086E-4</v>
      </c>
      <c r="BM43" s="322">
        <v>6.7182629259378691E-4</v>
      </c>
      <c r="BN43" s="322">
        <v>4.108903298986374E-4</v>
      </c>
      <c r="BO43" s="322">
        <v>9.073469176128999E-5</v>
      </c>
      <c r="BP43" s="322">
        <v>0</v>
      </c>
      <c r="BQ43" s="322">
        <v>0</v>
      </c>
      <c r="BR43" s="322">
        <v>0</v>
      </c>
      <c r="BS43" s="322">
        <v>0</v>
      </c>
      <c r="BT43" s="322">
        <v>0</v>
      </c>
      <c r="BU43" s="322">
        <v>0</v>
      </c>
      <c r="BV43" s="322">
        <v>0</v>
      </c>
      <c r="BW43" s="322">
        <v>0</v>
      </c>
      <c r="BX43" s="322">
        <v>0</v>
      </c>
      <c r="BY43" s="322">
        <v>0</v>
      </c>
      <c r="BZ43" s="322">
        <v>0</v>
      </c>
      <c r="CA43" s="322">
        <v>0</v>
      </c>
      <c r="CB43" s="322">
        <v>0</v>
      </c>
      <c r="CC43" s="322">
        <v>0</v>
      </c>
      <c r="CD43" s="322">
        <v>0</v>
      </c>
      <c r="CE43" s="322">
        <v>0</v>
      </c>
      <c r="CF43" s="322">
        <v>0</v>
      </c>
      <c r="CG43" s="322">
        <v>0</v>
      </c>
      <c r="CH43" s="322">
        <v>0</v>
      </c>
      <c r="CI43" s="322">
        <v>0</v>
      </c>
      <c r="CJ43" s="322">
        <v>0</v>
      </c>
      <c r="CK43" s="322">
        <v>0</v>
      </c>
      <c r="CL43" s="322">
        <v>0</v>
      </c>
      <c r="CM43" s="322">
        <v>2.205286439142364E-5</v>
      </c>
      <c r="CN43" s="322">
        <v>0</v>
      </c>
      <c r="CO43" s="322">
        <v>0</v>
      </c>
      <c r="CP43" s="322">
        <v>0</v>
      </c>
      <c r="CQ43" s="322">
        <v>0</v>
      </c>
      <c r="CR43" s="322">
        <v>0</v>
      </c>
      <c r="CS43" s="322">
        <v>0</v>
      </c>
      <c r="CT43" s="322">
        <v>0</v>
      </c>
      <c r="CU43" s="322">
        <v>0</v>
      </c>
      <c r="CV43" s="322">
        <v>0</v>
      </c>
      <c r="CW43" s="322">
        <v>3.4583919669902449E-4</v>
      </c>
      <c r="CX43" s="322">
        <v>0</v>
      </c>
      <c r="CY43" s="322">
        <v>0</v>
      </c>
      <c r="CZ43" s="322">
        <v>0</v>
      </c>
      <c r="DA43" s="322">
        <v>0</v>
      </c>
      <c r="DB43" s="322">
        <v>0</v>
      </c>
      <c r="DC43" s="322">
        <v>0</v>
      </c>
      <c r="DD43" s="322">
        <v>0</v>
      </c>
      <c r="DE43" s="323">
        <v>6.3705426109668894E-4</v>
      </c>
      <c r="DF43" s="324">
        <v>4.1985523523408392E-3</v>
      </c>
      <c r="DG43" s="321">
        <v>0</v>
      </c>
      <c r="DH43" s="322">
        <v>0</v>
      </c>
      <c r="DI43" s="322">
        <v>0</v>
      </c>
      <c r="DJ43" s="322">
        <v>0</v>
      </c>
      <c r="DK43" s="322">
        <v>0</v>
      </c>
      <c r="DL43" s="322">
        <v>0</v>
      </c>
      <c r="DM43" s="322">
        <v>2.7729528535980149E-2</v>
      </c>
      <c r="DN43" s="324">
        <v>5.7854468960041975E-5</v>
      </c>
      <c r="DO43" s="324">
        <v>4.2763383951440357E-3</v>
      </c>
      <c r="DP43" s="321">
        <v>0</v>
      </c>
      <c r="DQ43" s="324">
        <v>0</v>
      </c>
      <c r="DR43" s="324">
        <v>8.7170280450883323E-3</v>
      </c>
      <c r="DS43" s="322">
        <v>7.3182651979068003E-3</v>
      </c>
      <c r="DT43" s="324">
        <v>2.9506487892506286E-3</v>
      </c>
    </row>
    <row r="44" spans="1:124" s="92" customFormat="1">
      <c r="A44" s="300" t="s">
        <v>311</v>
      </c>
      <c r="B44" s="301" t="s">
        <v>565</v>
      </c>
      <c r="C44" s="325">
        <v>0</v>
      </c>
      <c r="D44" s="326">
        <v>0</v>
      </c>
      <c r="E44" s="326">
        <v>0</v>
      </c>
      <c r="F44" s="326">
        <v>0</v>
      </c>
      <c r="G44" s="326">
        <v>0</v>
      </c>
      <c r="H44" s="326">
        <v>0</v>
      </c>
      <c r="I44" s="326">
        <v>0</v>
      </c>
      <c r="J44" s="326">
        <v>0</v>
      </c>
      <c r="K44" s="326">
        <v>0</v>
      </c>
      <c r="L44" s="326">
        <v>0</v>
      </c>
      <c r="M44" s="326">
        <v>0</v>
      </c>
      <c r="N44" s="326">
        <v>0</v>
      </c>
      <c r="O44" s="326">
        <v>0</v>
      </c>
      <c r="P44" s="326">
        <v>3.0086951289225862E-5</v>
      </c>
      <c r="Q44" s="326">
        <v>4.2676978818283168E-4</v>
      </c>
      <c r="R44" s="326">
        <v>1.502530825358964E-4</v>
      </c>
      <c r="S44" s="326">
        <v>0</v>
      </c>
      <c r="T44" s="326">
        <v>-5.9609383218205407E-4</v>
      </c>
      <c r="U44" s="326">
        <v>0</v>
      </c>
      <c r="V44" s="326">
        <v>5.7610993657505286E-2</v>
      </c>
      <c r="W44" s="326">
        <v>0</v>
      </c>
      <c r="X44" s="326">
        <v>1.3151239251390997E-3</v>
      </c>
      <c r="Y44" s="326">
        <v>0</v>
      </c>
      <c r="Z44" s="326">
        <v>0</v>
      </c>
      <c r="AA44" s="326">
        <v>0</v>
      </c>
      <c r="AB44" s="326">
        <v>4.9524591285313637E-3</v>
      </c>
      <c r="AC44" s="326">
        <v>0</v>
      </c>
      <c r="AD44" s="326">
        <v>0</v>
      </c>
      <c r="AE44" s="326">
        <v>5.6379795612142519E-4</v>
      </c>
      <c r="AF44" s="326">
        <v>-2.626429762702071E-5</v>
      </c>
      <c r="AG44" s="326">
        <v>0</v>
      </c>
      <c r="AH44" s="326">
        <v>2.7801038352034835E-3</v>
      </c>
      <c r="AI44" s="326">
        <v>0</v>
      </c>
      <c r="AJ44" s="326">
        <v>3.2209050060534164E-2</v>
      </c>
      <c r="AK44" s="326">
        <v>1.8792184967619724E-2</v>
      </c>
      <c r="AL44" s="326">
        <v>2.1331424481030779E-2</v>
      </c>
      <c r="AM44" s="326">
        <v>2.4664224664224663E-2</v>
      </c>
      <c r="AN44" s="326">
        <v>2.1565191819930647E-3</v>
      </c>
      <c r="AO44" s="326">
        <v>-2.4358790657687346E-4</v>
      </c>
      <c r="AP44" s="326">
        <v>0.11907715207144628</v>
      </c>
      <c r="AQ44" s="326">
        <v>0.54151507175922342</v>
      </c>
      <c r="AR44" s="326">
        <v>-5.064265529570246E-4</v>
      </c>
      <c r="AS44" s="326">
        <v>2.4045522366226851E-2</v>
      </c>
      <c r="AT44" s="326">
        <v>7.117354677618836E-4</v>
      </c>
      <c r="AU44" s="326">
        <v>7.9062970546822599E-4</v>
      </c>
      <c r="AV44" s="326">
        <v>1.6003618209334283E-2</v>
      </c>
      <c r="AW44" s="326">
        <v>1.9619157530294286E-2</v>
      </c>
      <c r="AX44" s="326">
        <v>1.1244336893433526E-2</v>
      </c>
      <c r="AY44" s="326">
        <v>1.5950927272935542E-2</v>
      </c>
      <c r="AZ44" s="326">
        <v>1.1422183338193838E-3</v>
      </c>
      <c r="BA44" s="326">
        <v>1.1160714285714285E-3</v>
      </c>
      <c r="BB44" s="326">
        <v>5.6768558951965066E-2</v>
      </c>
      <c r="BC44" s="326">
        <v>2.2509297318457624E-3</v>
      </c>
      <c r="BD44" s="326">
        <v>0</v>
      </c>
      <c r="BE44" s="326">
        <v>0</v>
      </c>
      <c r="BF44" s="326">
        <v>-2.69888722803521E-4</v>
      </c>
      <c r="BG44" s="326">
        <v>2.2637428870255802E-3</v>
      </c>
      <c r="BH44" s="326">
        <v>0</v>
      </c>
      <c r="BI44" s="326">
        <v>-6.257113742409525E-5</v>
      </c>
      <c r="BJ44" s="326">
        <v>8.0943068231203816E-3</v>
      </c>
      <c r="BK44" s="326">
        <v>0</v>
      </c>
      <c r="BL44" s="326">
        <v>7.1364852809991086E-5</v>
      </c>
      <c r="BM44" s="326">
        <v>0</v>
      </c>
      <c r="BN44" s="326">
        <v>-2.8935938725256156E-6</v>
      </c>
      <c r="BO44" s="326">
        <v>0</v>
      </c>
      <c r="BP44" s="326">
        <v>0</v>
      </c>
      <c r="BQ44" s="326">
        <v>0</v>
      </c>
      <c r="BR44" s="326">
        <v>1.7478545085907049E-5</v>
      </c>
      <c r="BS44" s="326">
        <v>0</v>
      </c>
      <c r="BT44" s="326">
        <v>0</v>
      </c>
      <c r="BU44" s="326">
        <v>0</v>
      </c>
      <c r="BV44" s="326">
        <v>0</v>
      </c>
      <c r="BW44" s="326">
        <v>0</v>
      </c>
      <c r="BX44" s="326">
        <v>0</v>
      </c>
      <c r="BY44" s="326">
        <v>0</v>
      </c>
      <c r="BZ44" s="326">
        <v>0</v>
      </c>
      <c r="CA44" s="326">
        <v>0</v>
      </c>
      <c r="CB44" s="326">
        <v>0</v>
      </c>
      <c r="CC44" s="326">
        <v>0</v>
      </c>
      <c r="CD44" s="326">
        <v>0</v>
      </c>
      <c r="CE44" s="326">
        <v>0</v>
      </c>
      <c r="CF44" s="326">
        <v>0</v>
      </c>
      <c r="CG44" s="326">
        <v>0</v>
      </c>
      <c r="CH44" s="326">
        <v>0</v>
      </c>
      <c r="CI44" s="326">
        <v>0</v>
      </c>
      <c r="CJ44" s="326">
        <v>0</v>
      </c>
      <c r="CK44" s="326">
        <v>0</v>
      </c>
      <c r="CL44" s="326">
        <v>1.8659037193680805E-4</v>
      </c>
      <c r="CM44" s="326">
        <v>0</v>
      </c>
      <c r="CN44" s="326">
        <v>0</v>
      </c>
      <c r="CO44" s="326">
        <v>9.1985282354823232E-5</v>
      </c>
      <c r="CP44" s="326">
        <v>0</v>
      </c>
      <c r="CQ44" s="326">
        <v>0</v>
      </c>
      <c r="CR44" s="326">
        <v>0</v>
      </c>
      <c r="CS44" s="326">
        <v>0</v>
      </c>
      <c r="CT44" s="326">
        <v>0</v>
      </c>
      <c r="CU44" s="326">
        <v>0</v>
      </c>
      <c r="CV44" s="326">
        <v>0</v>
      </c>
      <c r="CW44" s="326">
        <v>0</v>
      </c>
      <c r="CX44" s="326">
        <v>0</v>
      </c>
      <c r="CY44" s="326">
        <v>0</v>
      </c>
      <c r="CZ44" s="326">
        <v>0</v>
      </c>
      <c r="DA44" s="326">
        <v>0</v>
      </c>
      <c r="DB44" s="326">
        <v>0</v>
      </c>
      <c r="DC44" s="326">
        <v>0</v>
      </c>
      <c r="DD44" s="326">
        <v>0</v>
      </c>
      <c r="DE44" s="327">
        <v>1.640414722323974E-3</v>
      </c>
      <c r="DF44" s="328">
        <v>4.4963406953614166E-3</v>
      </c>
      <c r="DG44" s="325">
        <v>0</v>
      </c>
      <c r="DH44" s="326">
        <v>4.5055931088113898E-4</v>
      </c>
      <c r="DI44" s="326">
        <v>0</v>
      </c>
      <c r="DJ44" s="326">
        <v>0</v>
      </c>
      <c r="DK44" s="326">
        <v>0</v>
      </c>
      <c r="DL44" s="326">
        <v>-2.5244721784724576E-3</v>
      </c>
      <c r="DM44" s="326">
        <v>-1.3523573200992556E-2</v>
      </c>
      <c r="DN44" s="328">
        <v>-1.7783454217247803E-4</v>
      </c>
      <c r="DO44" s="328">
        <v>4.4498577694543273E-3</v>
      </c>
      <c r="DP44" s="325">
        <v>6.8477636078446659E-3</v>
      </c>
      <c r="DQ44" s="328">
        <v>6.8477636078446659E-3</v>
      </c>
      <c r="DR44" s="328">
        <v>2.7694312331231238E-3</v>
      </c>
      <c r="DS44" s="326">
        <v>3.4238537925907891E-3</v>
      </c>
      <c r="DT44" s="328">
        <v>1.2572004644174973E-3</v>
      </c>
    </row>
    <row r="45" spans="1:124" s="92" customFormat="1">
      <c r="A45" s="302" t="s">
        <v>312</v>
      </c>
      <c r="B45" s="303" t="s">
        <v>566</v>
      </c>
      <c r="C45" s="329">
        <v>0</v>
      </c>
      <c r="D45" s="330">
        <v>0</v>
      </c>
      <c r="E45" s="330">
        <v>0</v>
      </c>
      <c r="F45" s="330">
        <v>0</v>
      </c>
      <c r="G45" s="330">
        <v>0</v>
      </c>
      <c r="H45" s="330">
        <v>0</v>
      </c>
      <c r="I45" s="330">
        <v>7.453786523553965E-5</v>
      </c>
      <c r="J45" s="330">
        <v>1.8269706542838656E-3</v>
      </c>
      <c r="K45" s="330">
        <v>1.4805592476067097E-3</v>
      </c>
      <c r="L45" s="330">
        <v>0</v>
      </c>
      <c r="M45" s="330">
        <v>0</v>
      </c>
      <c r="N45" s="330">
        <v>0</v>
      </c>
      <c r="O45" s="330">
        <v>0</v>
      </c>
      <c r="P45" s="330">
        <v>1.0229563438336794E-3</v>
      </c>
      <c r="Q45" s="330">
        <v>9.5108695652173919E-3</v>
      </c>
      <c r="R45" s="330">
        <v>0</v>
      </c>
      <c r="S45" s="330">
        <v>4.6455017606451674E-4</v>
      </c>
      <c r="T45" s="330">
        <v>2.5480089297193684E-3</v>
      </c>
      <c r="U45" s="330">
        <v>0</v>
      </c>
      <c r="V45" s="330">
        <v>7.2674418604651162E-4</v>
      </c>
      <c r="W45" s="330">
        <v>0</v>
      </c>
      <c r="X45" s="330">
        <v>0</v>
      </c>
      <c r="Y45" s="330">
        <v>0</v>
      </c>
      <c r="Z45" s="330">
        <v>0</v>
      </c>
      <c r="AA45" s="330">
        <v>1.0493372606774668E-3</v>
      </c>
      <c r="AB45" s="330">
        <v>3.0371434434639851E-3</v>
      </c>
      <c r="AC45" s="330">
        <v>0</v>
      </c>
      <c r="AD45" s="330">
        <v>0</v>
      </c>
      <c r="AE45" s="330">
        <v>1.8623089967947865E-3</v>
      </c>
      <c r="AF45" s="330">
        <v>1.5101971135536908E-3</v>
      </c>
      <c r="AG45" s="330">
        <v>3.1446540880503146E-3</v>
      </c>
      <c r="AH45" s="330">
        <v>1.2393233964160108E-3</v>
      </c>
      <c r="AI45" s="330">
        <v>2.3814815990855112E-4</v>
      </c>
      <c r="AJ45" s="330">
        <v>1.4381942130965053E-3</v>
      </c>
      <c r="AK45" s="330">
        <v>3.7474954011119392E-3</v>
      </c>
      <c r="AL45" s="330">
        <v>0</v>
      </c>
      <c r="AM45" s="330">
        <v>1.5698587127158557E-3</v>
      </c>
      <c r="AN45" s="330">
        <v>1.5928834866994228E-4</v>
      </c>
      <c r="AO45" s="330">
        <v>0</v>
      </c>
      <c r="AP45" s="330">
        <v>1.9846192011907715E-3</v>
      </c>
      <c r="AQ45" s="330">
        <v>2.5700174946974037E-2</v>
      </c>
      <c r="AR45" s="330">
        <v>8.107889112841965E-2</v>
      </c>
      <c r="AS45" s="330">
        <v>4.323747110968082E-2</v>
      </c>
      <c r="AT45" s="330">
        <v>4.1230096687124199E-2</v>
      </c>
      <c r="AU45" s="330">
        <v>1.8228900624952808E-2</v>
      </c>
      <c r="AV45" s="330">
        <v>1.7830118113660479E-2</v>
      </c>
      <c r="AW45" s="330">
        <v>2.0196191575302943E-2</v>
      </c>
      <c r="AX45" s="330">
        <v>6.7745007065616231E-2</v>
      </c>
      <c r="AY45" s="330">
        <v>5.9788771921786048E-2</v>
      </c>
      <c r="AZ45" s="330">
        <v>3.8446583066005638E-2</v>
      </c>
      <c r="BA45" s="330">
        <v>1.9252232142857144E-2</v>
      </c>
      <c r="BB45" s="330">
        <v>4.9230609274277394E-2</v>
      </c>
      <c r="BC45" s="330">
        <v>4.9911920140927775E-2</v>
      </c>
      <c r="BD45" s="330">
        <v>2.0307082714214959E-2</v>
      </c>
      <c r="BE45" s="330">
        <v>0</v>
      </c>
      <c r="BF45" s="330">
        <v>9.4530255217848639E-3</v>
      </c>
      <c r="BG45" s="330">
        <v>1.8242895889099643E-2</v>
      </c>
      <c r="BH45" s="330">
        <v>2.4739583333333332E-2</v>
      </c>
      <c r="BI45" s="330">
        <v>1.6837595123026773E-2</v>
      </c>
      <c r="BJ45" s="330">
        <v>2.3612921918006662E-2</v>
      </c>
      <c r="BK45" s="330">
        <v>0</v>
      </c>
      <c r="BL45" s="330">
        <v>6.4330317318720531E-3</v>
      </c>
      <c r="BM45" s="330">
        <v>8.706868752015479E-3</v>
      </c>
      <c r="BN45" s="330">
        <v>3.6227795284020708E-3</v>
      </c>
      <c r="BO45" s="330">
        <v>1.9715352309846012E-2</v>
      </c>
      <c r="BP45" s="330">
        <v>2.4602233295267193E-4</v>
      </c>
      <c r="BQ45" s="330">
        <v>0</v>
      </c>
      <c r="BR45" s="330">
        <v>2.2722108611679165E-4</v>
      </c>
      <c r="BS45" s="330">
        <v>0</v>
      </c>
      <c r="BT45" s="330">
        <v>1.1504379813264741E-5</v>
      </c>
      <c r="BU45" s="330">
        <v>0</v>
      </c>
      <c r="BV45" s="330">
        <v>0</v>
      </c>
      <c r="BW45" s="330">
        <v>0</v>
      </c>
      <c r="BX45" s="330">
        <v>0</v>
      </c>
      <c r="BY45" s="330">
        <v>0</v>
      </c>
      <c r="BZ45" s="330">
        <v>0</v>
      </c>
      <c r="CA45" s="330">
        <v>0</v>
      </c>
      <c r="CB45" s="330">
        <v>0</v>
      </c>
      <c r="CC45" s="330">
        <v>0</v>
      </c>
      <c r="CD45" s="330">
        <v>0</v>
      </c>
      <c r="CE45" s="330">
        <v>0</v>
      </c>
      <c r="CF45" s="330">
        <v>3.6540025029917144E-5</v>
      </c>
      <c r="CG45" s="330">
        <v>0</v>
      </c>
      <c r="CH45" s="330">
        <v>0</v>
      </c>
      <c r="CI45" s="330">
        <v>0</v>
      </c>
      <c r="CJ45" s="330">
        <v>0</v>
      </c>
      <c r="CK45" s="330">
        <v>0</v>
      </c>
      <c r="CL45" s="330">
        <v>3.1098395322801342E-4</v>
      </c>
      <c r="CM45" s="330">
        <v>1.4701909594282427E-4</v>
      </c>
      <c r="CN45" s="330">
        <v>0</v>
      </c>
      <c r="CO45" s="330">
        <v>1.719724844024956E-4</v>
      </c>
      <c r="CP45" s="330">
        <v>1.6759688433234362E-3</v>
      </c>
      <c r="CQ45" s="330">
        <v>0</v>
      </c>
      <c r="CR45" s="330">
        <v>1.4389179337138472E-4</v>
      </c>
      <c r="CS45" s="330">
        <v>3.5274655768014401E-4</v>
      </c>
      <c r="CT45" s="330">
        <v>2.3638985414746E-4</v>
      </c>
      <c r="CU45" s="330">
        <v>0</v>
      </c>
      <c r="CV45" s="330">
        <v>0</v>
      </c>
      <c r="CW45" s="330">
        <v>1.8424881341379063E-3</v>
      </c>
      <c r="CX45" s="330">
        <v>3.1025068255150164E-5</v>
      </c>
      <c r="CY45" s="330">
        <v>6.216940653696022E-4</v>
      </c>
      <c r="CZ45" s="330">
        <v>3.555883340686549E-4</v>
      </c>
      <c r="DA45" s="330">
        <v>5.6741060501546477E-4</v>
      </c>
      <c r="DB45" s="330">
        <v>0</v>
      </c>
      <c r="DC45" s="330">
        <v>2.9544505231414979E-4</v>
      </c>
      <c r="DD45" s="330">
        <v>1.0131712259371835E-3</v>
      </c>
      <c r="DE45" s="331">
        <v>2.1022790616190734E-3</v>
      </c>
      <c r="DF45" s="332">
        <v>7.0916305401414947E-3</v>
      </c>
      <c r="DG45" s="329">
        <v>8.5510282611484033E-5</v>
      </c>
      <c r="DH45" s="330">
        <v>1.890291320212957E-5</v>
      </c>
      <c r="DI45" s="330">
        <v>0</v>
      </c>
      <c r="DJ45" s="330">
        <v>0</v>
      </c>
      <c r="DK45" s="330">
        <v>0</v>
      </c>
      <c r="DL45" s="330">
        <v>1.6613834672408408E-6</v>
      </c>
      <c r="DM45" s="330">
        <v>-8.5173697270471457E-2</v>
      </c>
      <c r="DN45" s="332">
        <v>-1.6489170795322926E-4</v>
      </c>
      <c r="DO45" s="332">
        <v>7.0808794328963733E-3</v>
      </c>
      <c r="DP45" s="329">
        <v>1.2178131971980554E-4</v>
      </c>
      <c r="DQ45" s="332">
        <v>1.2178131971980554E-4</v>
      </c>
      <c r="DR45" s="332">
        <v>1.2203373734256104E-2</v>
      </c>
      <c r="DS45" s="330">
        <v>1.0264721877587408E-2</v>
      </c>
      <c r="DT45" s="332">
        <v>3.9906207099309103E-3</v>
      </c>
    </row>
    <row r="46" spans="1:124" s="92" customFormat="1">
      <c r="A46" s="298" t="s">
        <v>313</v>
      </c>
      <c r="B46" s="299" t="s">
        <v>779</v>
      </c>
      <c r="C46" s="321">
        <v>0</v>
      </c>
      <c r="D46" s="322">
        <v>0</v>
      </c>
      <c r="E46" s="322">
        <v>0</v>
      </c>
      <c r="F46" s="322">
        <v>5.1591600887375537E-5</v>
      </c>
      <c r="G46" s="322">
        <v>0</v>
      </c>
      <c r="H46" s="322">
        <v>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6.0173902578451724E-5</v>
      </c>
      <c r="Q46" s="322">
        <v>9.1450668896321074E-4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  <c r="AH46" s="322">
        <v>0</v>
      </c>
      <c r="AI46" s="322">
        <v>2.5402470390245449E-4</v>
      </c>
      <c r="AJ46" s="322">
        <v>0</v>
      </c>
      <c r="AK46" s="322">
        <v>0</v>
      </c>
      <c r="AL46" s="322">
        <v>0</v>
      </c>
      <c r="AM46" s="322">
        <v>0</v>
      </c>
      <c r="AN46" s="322">
        <v>4.9011799590751475E-5</v>
      </c>
      <c r="AO46" s="322">
        <v>0</v>
      </c>
      <c r="AP46" s="322">
        <v>0</v>
      </c>
      <c r="AQ46" s="322">
        <v>0</v>
      </c>
      <c r="AR46" s="322">
        <v>1.8393412403399135E-2</v>
      </c>
      <c r="AS46" s="322">
        <v>1.2609344372604663E-3</v>
      </c>
      <c r="AT46" s="322">
        <v>5.3671854945978111E-4</v>
      </c>
      <c r="AU46" s="322">
        <v>1.9987829632623692E-4</v>
      </c>
      <c r="AV46" s="322">
        <v>0</v>
      </c>
      <c r="AW46" s="322">
        <v>0</v>
      </c>
      <c r="AX46" s="322">
        <v>1.8194719892287257E-5</v>
      </c>
      <c r="AY46" s="322">
        <v>0</v>
      </c>
      <c r="AZ46" s="322">
        <v>0</v>
      </c>
      <c r="BA46" s="322">
        <v>0</v>
      </c>
      <c r="BB46" s="322">
        <v>0</v>
      </c>
      <c r="BC46" s="322">
        <v>9.786651008025054E-5</v>
      </c>
      <c r="BD46" s="322">
        <v>0</v>
      </c>
      <c r="BE46" s="322">
        <v>0</v>
      </c>
      <c r="BF46" s="322">
        <v>0</v>
      </c>
      <c r="BG46" s="322">
        <v>0</v>
      </c>
      <c r="BH46" s="322">
        <v>0</v>
      </c>
      <c r="BI46" s="322">
        <v>2.1452961402546945E-4</v>
      </c>
      <c r="BJ46" s="322">
        <v>5.8670143415906128E-3</v>
      </c>
      <c r="BK46" s="322">
        <v>0</v>
      </c>
      <c r="BL46" s="322">
        <v>7.1652860965974258E-2</v>
      </c>
      <c r="BM46" s="322">
        <v>9.2828478268658851E-2</v>
      </c>
      <c r="BN46" s="322">
        <v>2.9022746541431922E-2</v>
      </c>
      <c r="BO46" s="322">
        <v>6.2736558303520512E-2</v>
      </c>
      <c r="BP46" s="322">
        <v>0</v>
      </c>
      <c r="BQ46" s="322">
        <v>0</v>
      </c>
      <c r="BR46" s="322">
        <v>0</v>
      </c>
      <c r="BS46" s="322">
        <v>0</v>
      </c>
      <c r="BT46" s="322">
        <v>0</v>
      </c>
      <c r="BU46" s="322">
        <v>0</v>
      </c>
      <c r="BV46" s="322">
        <v>0</v>
      </c>
      <c r="BW46" s="322">
        <v>9.7881411232435725E-5</v>
      </c>
      <c r="BX46" s="322">
        <v>6.0016948786337262E-6</v>
      </c>
      <c r="BY46" s="322">
        <v>2.8527414845666685E-5</v>
      </c>
      <c r="BZ46" s="322">
        <v>0</v>
      </c>
      <c r="CA46" s="322">
        <v>0</v>
      </c>
      <c r="CB46" s="322">
        <v>3.7313432835820895E-3</v>
      </c>
      <c r="CC46" s="322">
        <v>0</v>
      </c>
      <c r="CD46" s="322">
        <v>0</v>
      </c>
      <c r="CE46" s="322">
        <v>0</v>
      </c>
      <c r="CF46" s="322">
        <v>0</v>
      </c>
      <c r="CG46" s="322">
        <v>0</v>
      </c>
      <c r="CH46" s="322">
        <v>0</v>
      </c>
      <c r="CI46" s="322">
        <v>0</v>
      </c>
      <c r="CJ46" s="322">
        <v>0</v>
      </c>
      <c r="CK46" s="322">
        <v>0</v>
      </c>
      <c r="CL46" s="322">
        <v>0</v>
      </c>
      <c r="CM46" s="322">
        <v>0</v>
      </c>
      <c r="CN46" s="322">
        <v>0</v>
      </c>
      <c r="CO46" s="322">
        <v>0</v>
      </c>
      <c r="CP46" s="322">
        <v>0</v>
      </c>
      <c r="CQ46" s="322">
        <v>0</v>
      </c>
      <c r="CR46" s="322">
        <v>0</v>
      </c>
      <c r="CS46" s="322">
        <v>0</v>
      </c>
      <c r="CT46" s="322">
        <v>0</v>
      </c>
      <c r="CU46" s="322">
        <v>7.9520754917033343E-5</v>
      </c>
      <c r="CV46" s="322">
        <v>0</v>
      </c>
      <c r="CW46" s="322">
        <v>1.9677057743220359E-4</v>
      </c>
      <c r="CX46" s="322">
        <v>0</v>
      </c>
      <c r="CY46" s="322">
        <v>0</v>
      </c>
      <c r="CZ46" s="322">
        <v>0</v>
      </c>
      <c r="DA46" s="322">
        <v>0</v>
      </c>
      <c r="DB46" s="322">
        <v>0</v>
      </c>
      <c r="DC46" s="322">
        <v>0</v>
      </c>
      <c r="DD46" s="322">
        <v>0</v>
      </c>
      <c r="DE46" s="323">
        <v>4.6186433929509948E-4</v>
      </c>
      <c r="DF46" s="324">
        <v>3.9101175287031796E-3</v>
      </c>
      <c r="DG46" s="321">
        <v>0</v>
      </c>
      <c r="DH46" s="322">
        <v>5.3119578871807142E-5</v>
      </c>
      <c r="DI46" s="322">
        <v>1.1430591921772077E-5</v>
      </c>
      <c r="DJ46" s="322">
        <v>0</v>
      </c>
      <c r="DK46" s="322">
        <v>9.201443522459804E-6</v>
      </c>
      <c r="DL46" s="322">
        <v>4.4608146095416576E-4</v>
      </c>
      <c r="DM46" s="322">
        <v>5.53970223325062E-2</v>
      </c>
      <c r="DN46" s="324">
        <v>2.1640418814583933E-4</v>
      </c>
      <c r="DO46" s="324">
        <v>4.0705249426920215E-3</v>
      </c>
      <c r="DP46" s="321">
        <v>4.6276901493526106E-4</v>
      </c>
      <c r="DQ46" s="324">
        <v>4.6276901493526106E-4</v>
      </c>
      <c r="DR46" s="324">
        <v>1.8899308200826359E-2</v>
      </c>
      <c r="DS46" s="322">
        <v>1.5940920788230901E-2</v>
      </c>
      <c r="DT46" s="324">
        <v>6.4815858711440768E-3</v>
      </c>
    </row>
    <row r="47" spans="1:124" s="92" customFormat="1">
      <c r="A47" s="298" t="s">
        <v>314</v>
      </c>
      <c r="B47" s="299" t="s">
        <v>778</v>
      </c>
      <c r="C47" s="321">
        <v>1.3403105528068098E-3</v>
      </c>
      <c r="D47" s="322">
        <v>1.6481531653571751E-3</v>
      </c>
      <c r="E47" s="322">
        <v>0</v>
      </c>
      <c r="F47" s="322">
        <v>5.6750760976113088E-4</v>
      </c>
      <c r="G47" s="322">
        <v>0</v>
      </c>
      <c r="H47" s="322">
        <v>0</v>
      </c>
      <c r="I47" s="322">
        <v>3.7268932617769827E-3</v>
      </c>
      <c r="J47" s="322">
        <v>4.2112761063775412E-3</v>
      </c>
      <c r="K47" s="322">
        <v>4.9985699143631074E-2</v>
      </c>
      <c r="L47" s="322">
        <v>6.8794190712784253E-4</v>
      </c>
      <c r="M47" s="322">
        <v>0</v>
      </c>
      <c r="N47" s="322">
        <v>1.9899617485130564E-4</v>
      </c>
      <c r="O47" s="322">
        <v>3.3754134881522988E-3</v>
      </c>
      <c r="P47" s="322">
        <v>8.7853897764539526E-3</v>
      </c>
      <c r="Q47" s="322">
        <v>4.710144927536232E-2</v>
      </c>
      <c r="R47" s="322">
        <v>1.6433930902363669E-3</v>
      </c>
      <c r="S47" s="322">
        <v>2.0904757922903254E-3</v>
      </c>
      <c r="T47" s="322">
        <v>6.3115817525158662E-4</v>
      </c>
      <c r="U47" s="322">
        <v>0</v>
      </c>
      <c r="V47" s="322">
        <v>1.4865221987315011E-2</v>
      </c>
      <c r="W47" s="322">
        <v>0</v>
      </c>
      <c r="X47" s="322">
        <v>6.9802731411229132E-3</v>
      </c>
      <c r="Y47" s="322">
        <v>2.0931449502878076E-3</v>
      </c>
      <c r="Z47" s="322">
        <v>0</v>
      </c>
      <c r="AA47" s="322">
        <v>1.2799153166421207E-2</v>
      </c>
      <c r="AB47" s="322">
        <v>1.2435871126616047E-2</v>
      </c>
      <c r="AC47" s="322">
        <v>0</v>
      </c>
      <c r="AD47" s="322">
        <v>1.3579049466537342E-3</v>
      </c>
      <c r="AE47" s="322">
        <v>1.8445515808539542E-3</v>
      </c>
      <c r="AF47" s="322">
        <v>3.3224336498181198E-2</v>
      </c>
      <c r="AG47" s="322">
        <v>2.20125786163522E-2</v>
      </c>
      <c r="AH47" s="322">
        <v>4.4548651817116064E-3</v>
      </c>
      <c r="AI47" s="322">
        <v>1.3876099450671578E-2</v>
      </c>
      <c r="AJ47" s="322">
        <v>1.9143421277148964E-2</v>
      </c>
      <c r="AK47" s="322">
        <v>9.3755769980373525E-3</v>
      </c>
      <c r="AL47" s="322">
        <v>3.5790980672870435E-4</v>
      </c>
      <c r="AM47" s="322">
        <v>1.7442874585731727E-5</v>
      </c>
      <c r="AN47" s="322">
        <v>1.3294450638991337E-2</v>
      </c>
      <c r="AO47" s="322">
        <v>1.7194440464249892E-4</v>
      </c>
      <c r="AP47" s="322">
        <v>2.4807740014884643E-4</v>
      </c>
      <c r="AQ47" s="322">
        <v>2.7093557926026845E-3</v>
      </c>
      <c r="AR47" s="322">
        <v>5.4218026759579055E-2</v>
      </c>
      <c r="AS47" s="322">
        <v>6.0992949299318332E-2</v>
      </c>
      <c r="AT47" s="322">
        <v>4.0304451652548638E-2</v>
      </c>
      <c r="AU47" s="322">
        <v>3.2644567529992848E-2</v>
      </c>
      <c r="AV47" s="322">
        <v>3.9174074138500881E-2</v>
      </c>
      <c r="AW47" s="322">
        <v>2.07732256203116E-2</v>
      </c>
      <c r="AX47" s="322">
        <v>3.9409763286694204E-2</v>
      </c>
      <c r="AY47" s="322">
        <v>3.3116072349053255E-2</v>
      </c>
      <c r="AZ47" s="322">
        <v>2.7571206376980656E-2</v>
      </c>
      <c r="BA47" s="322">
        <v>1.5904017857142856E-2</v>
      </c>
      <c r="BB47" s="322">
        <v>1.2372634643377001E-2</v>
      </c>
      <c r="BC47" s="322">
        <v>1.9181835975729106E-2</v>
      </c>
      <c r="BD47" s="322">
        <v>2.2783556215948488E-2</v>
      </c>
      <c r="BE47" s="322">
        <v>0</v>
      </c>
      <c r="BF47" s="322">
        <v>7.10706970049272E-3</v>
      </c>
      <c r="BG47" s="322">
        <v>1.1132580525074896E-2</v>
      </c>
      <c r="BH47" s="322">
        <v>2.734375E-2</v>
      </c>
      <c r="BI47" s="322">
        <v>2.0290925993242319E-3</v>
      </c>
      <c r="BJ47" s="322">
        <v>1.9918875851079241E-2</v>
      </c>
      <c r="BK47" s="322">
        <v>0</v>
      </c>
      <c r="BL47" s="322">
        <v>1.8131770103224164E-2</v>
      </c>
      <c r="BM47" s="322">
        <v>6.9968468952667603E-2</v>
      </c>
      <c r="BN47" s="322">
        <v>7.3410476545974863E-3</v>
      </c>
      <c r="BO47" s="322">
        <v>5.457043604500441E-3</v>
      </c>
      <c r="BP47" s="322">
        <v>5.5814021804188256E-4</v>
      </c>
      <c r="BQ47" s="322">
        <v>1.407335737531885E-3</v>
      </c>
      <c r="BR47" s="322">
        <v>8.0401307395172421E-4</v>
      </c>
      <c r="BS47" s="322">
        <v>1.4115050493385174E-4</v>
      </c>
      <c r="BT47" s="322">
        <v>2.3200499290083896E-3</v>
      </c>
      <c r="BU47" s="322">
        <v>1.1157061676236947E-4</v>
      </c>
      <c r="BV47" s="322">
        <v>3.2196268452486357E-5</v>
      </c>
      <c r="BW47" s="322">
        <v>2.7189280897898811E-4</v>
      </c>
      <c r="BX47" s="322">
        <v>3.3009321832485494E-4</v>
      </c>
      <c r="BY47" s="322">
        <v>3.1380156330233354E-4</v>
      </c>
      <c r="BZ47" s="322">
        <v>1.2321122269019222E-3</v>
      </c>
      <c r="CA47" s="322">
        <v>0</v>
      </c>
      <c r="CB47" s="322">
        <v>7.462686567164179E-3</v>
      </c>
      <c r="CC47" s="322">
        <v>0</v>
      </c>
      <c r="CD47" s="322">
        <v>0</v>
      </c>
      <c r="CE47" s="322">
        <v>2.634433596776693E-3</v>
      </c>
      <c r="CF47" s="322">
        <v>6.4310444052654179E-3</v>
      </c>
      <c r="CG47" s="322">
        <v>4.5516613563950843E-5</v>
      </c>
      <c r="CH47" s="322">
        <v>5.9752821063944117E-4</v>
      </c>
      <c r="CI47" s="322">
        <v>2.9759247686218494E-5</v>
      </c>
      <c r="CJ47" s="322">
        <v>2.2042210833746626E-4</v>
      </c>
      <c r="CK47" s="322">
        <v>4.2746003248696245E-4</v>
      </c>
      <c r="CL47" s="322">
        <v>3.7318074387361611E-4</v>
      </c>
      <c r="CM47" s="322">
        <v>3.4972167447399325E-3</v>
      </c>
      <c r="CN47" s="322">
        <v>1.6902995586440042E-4</v>
      </c>
      <c r="CO47" s="322">
        <v>2.3996160614301711E-4</v>
      </c>
      <c r="CP47" s="322">
        <v>2.4945986205156365E-4</v>
      </c>
      <c r="CQ47" s="322">
        <v>7.3898906296186823E-5</v>
      </c>
      <c r="CR47" s="322">
        <v>5.8241916364608099E-4</v>
      </c>
      <c r="CS47" s="322">
        <v>5.2303799931883424E-4</v>
      </c>
      <c r="CT47" s="322">
        <v>2.4111765123040921E-3</v>
      </c>
      <c r="CU47" s="322">
        <v>8.4822138578168906E-4</v>
      </c>
      <c r="CV47" s="322">
        <v>0</v>
      </c>
      <c r="CW47" s="322">
        <v>3.9115605695613804E-3</v>
      </c>
      <c r="CX47" s="322">
        <v>2.0025271328324195E-4</v>
      </c>
      <c r="CY47" s="322">
        <v>8.9687012709057366E-4</v>
      </c>
      <c r="CZ47" s="322">
        <v>2.6888624026796433E-3</v>
      </c>
      <c r="DA47" s="322">
        <v>3.2709552524420905E-3</v>
      </c>
      <c r="DB47" s="322">
        <v>1.6348580161353377E-4</v>
      </c>
      <c r="DC47" s="322">
        <v>4.1056674511242191E-3</v>
      </c>
      <c r="DD47" s="322">
        <v>3.7993920972644377E-4</v>
      </c>
      <c r="DE47" s="323">
        <v>5.2079185844654315E-3</v>
      </c>
      <c r="DF47" s="324">
        <v>9.0391025609936077E-3</v>
      </c>
      <c r="DG47" s="321">
        <v>2.0047410701136813E-3</v>
      </c>
      <c r="DH47" s="322">
        <v>5.46270263803314E-4</v>
      </c>
      <c r="DI47" s="322">
        <v>0</v>
      </c>
      <c r="DJ47" s="322">
        <v>0</v>
      </c>
      <c r="DK47" s="322">
        <v>4.5639159871400627E-4</v>
      </c>
      <c r="DL47" s="322">
        <v>5.7932441502688116E-3</v>
      </c>
      <c r="DM47" s="322">
        <v>-7.3821339950372211E-2</v>
      </c>
      <c r="DN47" s="324">
        <v>1.1308154257357644E-3</v>
      </c>
      <c r="DO47" s="324">
        <v>9.7512003975043747E-3</v>
      </c>
      <c r="DP47" s="321">
        <v>4.6900421850491508E-2</v>
      </c>
      <c r="DQ47" s="324">
        <v>4.6900421850491508E-2</v>
      </c>
      <c r="DR47" s="324">
        <v>6.0264108492433646E-2</v>
      </c>
      <c r="DS47" s="322">
        <v>5.8119727600294921E-2</v>
      </c>
      <c r="DT47" s="324">
        <v>2.3837134339737345E-2</v>
      </c>
    </row>
    <row r="48" spans="1:124" s="92" customFormat="1">
      <c r="A48" s="298" t="s">
        <v>315</v>
      </c>
      <c r="B48" s="299" t="s">
        <v>569</v>
      </c>
      <c r="C48" s="321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2.3852116875372688E-3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7.5217378223064652E-5</v>
      </c>
      <c r="Q48" s="322">
        <v>7.194119286510591E-3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1.3680826321909844E-4</v>
      </c>
      <c r="AC48" s="322">
        <v>0</v>
      </c>
      <c r="AD48" s="322">
        <v>0</v>
      </c>
      <c r="AE48" s="322">
        <v>4.8610926138028393E-4</v>
      </c>
      <c r="AF48" s="322">
        <v>0</v>
      </c>
      <c r="AG48" s="322">
        <v>0</v>
      </c>
      <c r="AH48" s="322">
        <v>2.5590353374644114E-2</v>
      </c>
      <c r="AI48" s="322">
        <v>2.6990124789635792E-4</v>
      </c>
      <c r="AJ48" s="322">
        <v>5.517140512387159E-3</v>
      </c>
      <c r="AK48" s="322">
        <v>1.2787986131531618E-3</v>
      </c>
      <c r="AL48" s="322">
        <v>0</v>
      </c>
      <c r="AM48" s="322">
        <v>0</v>
      </c>
      <c r="AN48" s="322">
        <v>1.8134365848578044E-3</v>
      </c>
      <c r="AO48" s="322">
        <v>0</v>
      </c>
      <c r="AP48" s="322">
        <v>0</v>
      </c>
      <c r="AQ48" s="322">
        <v>3.0964066201173541E-5</v>
      </c>
      <c r="AR48" s="322">
        <v>1.1343954786237351E-3</v>
      </c>
      <c r="AS48" s="322">
        <v>9.24490213861502E-4</v>
      </c>
      <c r="AT48" s="322">
        <v>0.15136629874221175</v>
      </c>
      <c r="AU48" s="322">
        <v>3.4945388807703752E-2</v>
      </c>
      <c r="AV48" s="322">
        <v>1.5986222972150226E-2</v>
      </c>
      <c r="AW48" s="322">
        <v>1.7311021350259665E-3</v>
      </c>
      <c r="AX48" s="322">
        <v>1.6496546035673781E-3</v>
      </c>
      <c r="AY48" s="322">
        <v>1.4604978292993048E-2</v>
      </c>
      <c r="AZ48" s="322">
        <v>2.3865072421502868E-2</v>
      </c>
      <c r="BA48" s="322">
        <v>2.232142857142857E-3</v>
      </c>
      <c r="BB48" s="322">
        <v>6.7581617799958413E-4</v>
      </c>
      <c r="BC48" s="322">
        <v>2.7402622822470151E-3</v>
      </c>
      <c r="BD48" s="322">
        <v>4.9529470034670627E-4</v>
      </c>
      <c r="BE48" s="322">
        <v>0</v>
      </c>
      <c r="BF48" s="322">
        <v>1.0726346675524552E-3</v>
      </c>
      <c r="BG48" s="322">
        <v>1.037209054971548E-2</v>
      </c>
      <c r="BH48" s="322">
        <v>2.0833333333333332E-2</v>
      </c>
      <c r="BI48" s="322">
        <v>3.6380647045152524E-3</v>
      </c>
      <c r="BJ48" s="322">
        <v>1.3218890337534405E-3</v>
      </c>
      <c r="BK48" s="322">
        <v>0</v>
      </c>
      <c r="BL48" s="322">
        <v>8.4822225054160833E-3</v>
      </c>
      <c r="BM48" s="322">
        <v>7.4348776380379086E-4</v>
      </c>
      <c r="BN48" s="322">
        <v>4.1233712683490025E-3</v>
      </c>
      <c r="BO48" s="322">
        <v>6.9736091667962873E-3</v>
      </c>
      <c r="BP48" s="322">
        <v>0</v>
      </c>
      <c r="BQ48" s="322">
        <v>0</v>
      </c>
      <c r="BR48" s="322">
        <v>1.0172513239997903E-2</v>
      </c>
      <c r="BS48" s="322">
        <v>0</v>
      </c>
      <c r="BT48" s="322">
        <v>4.7934915888603088E-6</v>
      </c>
      <c r="BU48" s="322">
        <v>0</v>
      </c>
      <c r="BV48" s="322">
        <v>0</v>
      </c>
      <c r="BW48" s="322">
        <v>0</v>
      </c>
      <c r="BX48" s="322">
        <v>0</v>
      </c>
      <c r="BY48" s="322">
        <v>2.5674673361100015E-4</v>
      </c>
      <c r="BZ48" s="322">
        <v>4.0265105454311185E-6</v>
      </c>
      <c r="CA48" s="322">
        <v>0</v>
      </c>
      <c r="CB48" s="322">
        <v>0</v>
      </c>
      <c r="CC48" s="322">
        <v>0</v>
      </c>
      <c r="CD48" s="322">
        <v>0</v>
      </c>
      <c r="CE48" s="322">
        <v>1.5496668216333489E-4</v>
      </c>
      <c r="CF48" s="322">
        <v>2.2837515643698216E-4</v>
      </c>
      <c r="CG48" s="322">
        <v>4.5516613563950843E-5</v>
      </c>
      <c r="CH48" s="322">
        <v>0</v>
      </c>
      <c r="CI48" s="322">
        <v>0</v>
      </c>
      <c r="CJ48" s="322">
        <v>0</v>
      </c>
      <c r="CK48" s="322">
        <v>0</v>
      </c>
      <c r="CL48" s="322">
        <v>3.1098395322801342E-5</v>
      </c>
      <c r="CM48" s="322">
        <v>2.4441924700494537E-4</v>
      </c>
      <c r="CN48" s="322">
        <v>0</v>
      </c>
      <c r="CO48" s="322">
        <v>0</v>
      </c>
      <c r="CP48" s="322">
        <v>0</v>
      </c>
      <c r="CQ48" s="322">
        <v>0</v>
      </c>
      <c r="CR48" s="322">
        <v>0</v>
      </c>
      <c r="CS48" s="322">
        <v>0</v>
      </c>
      <c r="CT48" s="322">
        <v>0</v>
      </c>
      <c r="CU48" s="322">
        <v>0</v>
      </c>
      <c r="CV48" s="322">
        <v>0</v>
      </c>
      <c r="CW48" s="322">
        <v>3.2580437426956377E-2</v>
      </c>
      <c r="CX48" s="322">
        <v>1.0999796926825966E-4</v>
      </c>
      <c r="CY48" s="322">
        <v>0</v>
      </c>
      <c r="CZ48" s="322">
        <v>0</v>
      </c>
      <c r="DA48" s="322">
        <v>0</v>
      </c>
      <c r="DB48" s="322">
        <v>0</v>
      </c>
      <c r="DC48" s="322">
        <v>5.0938802123129269E-5</v>
      </c>
      <c r="DD48" s="322">
        <v>0</v>
      </c>
      <c r="DE48" s="323">
        <v>0</v>
      </c>
      <c r="DF48" s="324">
        <v>5.7288574087148471E-3</v>
      </c>
      <c r="DG48" s="321">
        <v>0</v>
      </c>
      <c r="DH48" s="322">
        <v>2.2252796554405694E-5</v>
      </c>
      <c r="DI48" s="322">
        <v>0</v>
      </c>
      <c r="DJ48" s="322">
        <v>0</v>
      </c>
      <c r="DK48" s="322">
        <v>3.9658221581801755E-3</v>
      </c>
      <c r="DL48" s="322">
        <v>4.0050140553041326E-2</v>
      </c>
      <c r="DM48" s="322">
        <v>1.9478908188585609E-2</v>
      </c>
      <c r="DN48" s="324">
        <v>6.5717240748235598E-3</v>
      </c>
      <c r="DO48" s="324">
        <v>9.3491706481435496E-3</v>
      </c>
      <c r="DP48" s="321">
        <v>3.5328760850715589E-2</v>
      </c>
      <c r="DQ48" s="324">
        <v>3.5328760850715589E-2</v>
      </c>
      <c r="DR48" s="324">
        <v>4.087971921160824E-2</v>
      </c>
      <c r="DS48" s="322">
        <v>3.9988994267130942E-2</v>
      </c>
      <c r="DT48" s="324">
        <v>1.9886299932978375E-2</v>
      </c>
    </row>
    <row r="49" spans="1:124" s="92" customFormat="1">
      <c r="A49" s="300" t="s">
        <v>316</v>
      </c>
      <c r="B49" s="301" t="s">
        <v>570</v>
      </c>
      <c r="C49" s="325">
        <v>0</v>
      </c>
      <c r="D49" s="326">
        <v>0</v>
      </c>
      <c r="E49" s="326">
        <v>0</v>
      </c>
      <c r="F49" s="326">
        <v>2.5795800443687765E-4</v>
      </c>
      <c r="G49" s="326">
        <v>0</v>
      </c>
      <c r="H49" s="326">
        <v>0</v>
      </c>
      <c r="I49" s="326">
        <v>2.0125223613595708E-3</v>
      </c>
      <c r="J49" s="326">
        <v>0</v>
      </c>
      <c r="K49" s="326">
        <v>0</v>
      </c>
      <c r="L49" s="326">
        <v>0</v>
      </c>
      <c r="M49" s="326">
        <v>0</v>
      </c>
      <c r="N49" s="326">
        <v>0</v>
      </c>
      <c r="O49" s="326">
        <v>0</v>
      </c>
      <c r="P49" s="326">
        <v>4.5130426933838797E-5</v>
      </c>
      <c r="Q49" s="326">
        <v>5.9225195094760312E-4</v>
      </c>
      <c r="R49" s="326">
        <v>0</v>
      </c>
      <c r="S49" s="326">
        <v>0</v>
      </c>
      <c r="T49" s="326">
        <v>0</v>
      </c>
      <c r="U49" s="326">
        <v>0</v>
      </c>
      <c r="V49" s="326">
        <v>0</v>
      </c>
      <c r="W49" s="326">
        <v>0</v>
      </c>
      <c r="X49" s="326">
        <v>0</v>
      </c>
      <c r="Y49" s="326">
        <v>0</v>
      </c>
      <c r="Z49" s="326">
        <v>0</v>
      </c>
      <c r="AA49" s="326">
        <v>0</v>
      </c>
      <c r="AB49" s="326">
        <v>0</v>
      </c>
      <c r="AC49" s="326">
        <v>0</v>
      </c>
      <c r="AD49" s="326">
        <v>0</v>
      </c>
      <c r="AE49" s="326">
        <v>3.2451677631871009E-3</v>
      </c>
      <c r="AF49" s="326">
        <v>0</v>
      </c>
      <c r="AG49" s="326">
        <v>0</v>
      </c>
      <c r="AH49" s="326">
        <v>2.009713615809747E-4</v>
      </c>
      <c r="AI49" s="326">
        <v>5.3980249579271584E-4</v>
      </c>
      <c r="AJ49" s="326">
        <v>4.8102314923905709E-3</v>
      </c>
      <c r="AK49" s="326">
        <v>1.9216171673584945E-3</v>
      </c>
      <c r="AL49" s="326">
        <v>0</v>
      </c>
      <c r="AM49" s="326">
        <v>0</v>
      </c>
      <c r="AN49" s="326">
        <v>1.6173893864947985E-3</v>
      </c>
      <c r="AO49" s="326">
        <v>4.1553231121937241E-4</v>
      </c>
      <c r="AP49" s="326">
        <v>4.961548002976929E-5</v>
      </c>
      <c r="AQ49" s="326">
        <v>2.3223049650880154E-4</v>
      </c>
      <c r="AR49" s="326">
        <v>6.0771186354842959E-5</v>
      </c>
      <c r="AS49" s="326">
        <v>7.6358210701851911E-4</v>
      </c>
      <c r="AT49" s="326">
        <v>6.1100350811689576E-3</v>
      </c>
      <c r="AU49" s="326">
        <v>0.15659576169176989</v>
      </c>
      <c r="AV49" s="326">
        <v>1.6873380068537234E-3</v>
      </c>
      <c r="AW49" s="326">
        <v>2.8851702250432777E-3</v>
      </c>
      <c r="AX49" s="326">
        <v>1.3949285250753564E-3</v>
      </c>
      <c r="AY49" s="326">
        <v>3.4536478081077676E-3</v>
      </c>
      <c r="AZ49" s="326">
        <v>1.3973947700981822E-3</v>
      </c>
      <c r="BA49" s="326">
        <v>1.6741071428571428E-3</v>
      </c>
      <c r="BB49" s="326">
        <v>4.1588687876897482E-4</v>
      </c>
      <c r="BC49" s="326">
        <v>9.7866510080250532E-4</v>
      </c>
      <c r="BD49" s="326">
        <v>4.9529470034670627E-4</v>
      </c>
      <c r="BE49" s="326">
        <v>0</v>
      </c>
      <c r="BF49" s="326">
        <v>3.8753252505120965E-4</v>
      </c>
      <c r="BG49" s="326">
        <v>9.7498714789668684E-4</v>
      </c>
      <c r="BH49" s="326">
        <v>2.6041666666666665E-3</v>
      </c>
      <c r="BI49" s="326">
        <v>6.3465010815868042E-4</v>
      </c>
      <c r="BJ49" s="326">
        <v>3.4405331015500507E-4</v>
      </c>
      <c r="BK49" s="326">
        <v>0</v>
      </c>
      <c r="BL49" s="326">
        <v>2.548744743213967E-5</v>
      </c>
      <c r="BM49" s="326">
        <v>1.2540757461750688E-4</v>
      </c>
      <c r="BN49" s="326">
        <v>1.6782844460648571E-4</v>
      </c>
      <c r="BO49" s="326">
        <v>1.2962098823041427E-5</v>
      </c>
      <c r="BP49" s="326">
        <v>0</v>
      </c>
      <c r="BQ49" s="326">
        <v>2.9319494531914271E-5</v>
      </c>
      <c r="BR49" s="326">
        <v>2.2722108611679165E-4</v>
      </c>
      <c r="BS49" s="326">
        <v>0</v>
      </c>
      <c r="BT49" s="326">
        <v>3.8347932710882472E-6</v>
      </c>
      <c r="BU49" s="326">
        <v>0</v>
      </c>
      <c r="BV49" s="326">
        <v>0</v>
      </c>
      <c r="BW49" s="326">
        <v>0</v>
      </c>
      <c r="BX49" s="326">
        <v>0</v>
      </c>
      <c r="BY49" s="326">
        <v>0</v>
      </c>
      <c r="BZ49" s="326">
        <v>1.6106042181724474E-5</v>
      </c>
      <c r="CA49" s="326">
        <v>0</v>
      </c>
      <c r="CB49" s="326">
        <v>0</v>
      </c>
      <c r="CC49" s="326">
        <v>0</v>
      </c>
      <c r="CD49" s="326">
        <v>1.2115338017930701E-4</v>
      </c>
      <c r="CE49" s="326">
        <v>1.5496668216333489E-4</v>
      </c>
      <c r="CF49" s="326">
        <v>1.1875508134723072E-4</v>
      </c>
      <c r="CG49" s="326">
        <v>4.5516613563950843E-5</v>
      </c>
      <c r="CH49" s="326">
        <v>4.2987641053197202E-6</v>
      </c>
      <c r="CI49" s="326">
        <v>0</v>
      </c>
      <c r="CJ49" s="326">
        <v>0</v>
      </c>
      <c r="CK49" s="326">
        <v>0</v>
      </c>
      <c r="CL49" s="326">
        <v>0</v>
      </c>
      <c r="CM49" s="326">
        <v>1.102643219571182E-5</v>
      </c>
      <c r="CN49" s="326">
        <v>0</v>
      </c>
      <c r="CO49" s="326">
        <v>0</v>
      </c>
      <c r="CP49" s="326">
        <v>0</v>
      </c>
      <c r="CQ49" s="326">
        <v>0</v>
      </c>
      <c r="CR49" s="326">
        <v>0</v>
      </c>
      <c r="CS49" s="326">
        <v>0</v>
      </c>
      <c r="CT49" s="326">
        <v>0</v>
      </c>
      <c r="CU49" s="326">
        <v>1.3253459152838892E-4</v>
      </c>
      <c r="CV49" s="326">
        <v>0</v>
      </c>
      <c r="CW49" s="326">
        <v>4.821475421566055E-2</v>
      </c>
      <c r="CX49" s="326">
        <v>1.1281843001872787E-5</v>
      </c>
      <c r="CY49" s="326">
        <v>0</v>
      </c>
      <c r="CZ49" s="326">
        <v>0</v>
      </c>
      <c r="DA49" s="326">
        <v>0</v>
      </c>
      <c r="DB49" s="326">
        <v>0</v>
      </c>
      <c r="DC49" s="326">
        <v>5.0938802123129269E-5</v>
      </c>
      <c r="DD49" s="326">
        <v>0</v>
      </c>
      <c r="DE49" s="327">
        <v>0</v>
      </c>
      <c r="DF49" s="328">
        <v>5.8997843147715629E-3</v>
      </c>
      <c r="DG49" s="325">
        <v>0</v>
      </c>
      <c r="DH49" s="326">
        <v>6.4844170604773586E-5</v>
      </c>
      <c r="DI49" s="326">
        <v>0</v>
      </c>
      <c r="DJ49" s="326">
        <v>0</v>
      </c>
      <c r="DK49" s="326">
        <v>2.4807091736551629E-3</v>
      </c>
      <c r="DL49" s="326">
        <v>0.10474025930873157</v>
      </c>
      <c r="DM49" s="326">
        <v>-9.9193548387096778E-2</v>
      </c>
      <c r="DN49" s="328">
        <v>1.6321949377210231E-2</v>
      </c>
      <c r="DO49" s="328">
        <v>1.4799234160998098E-2</v>
      </c>
      <c r="DP49" s="325">
        <v>0.10736484709137496</v>
      </c>
      <c r="DQ49" s="328">
        <v>0.10736484709137496</v>
      </c>
      <c r="DR49" s="328">
        <v>6.012514812546655E-2</v>
      </c>
      <c r="DS49" s="326">
        <v>6.7705384816661329E-2</v>
      </c>
      <c r="DT49" s="328">
        <v>3.6794855903508797E-2</v>
      </c>
    </row>
    <row r="50" spans="1:124" s="92" customFormat="1">
      <c r="A50" s="302" t="s">
        <v>317</v>
      </c>
      <c r="B50" s="303" t="s">
        <v>571</v>
      </c>
      <c r="C50" s="329">
        <v>0</v>
      </c>
      <c r="D50" s="330">
        <v>0</v>
      </c>
      <c r="E50" s="330">
        <v>3.2079070573955261E-3</v>
      </c>
      <c r="F50" s="330">
        <v>5.1591600887375537E-5</v>
      </c>
      <c r="G50" s="330">
        <v>0</v>
      </c>
      <c r="H50" s="330">
        <v>0</v>
      </c>
      <c r="I50" s="330">
        <v>0</v>
      </c>
      <c r="J50" s="330">
        <v>0</v>
      </c>
      <c r="K50" s="330">
        <v>0</v>
      </c>
      <c r="L50" s="330">
        <v>0</v>
      </c>
      <c r="M50" s="330">
        <v>0</v>
      </c>
      <c r="N50" s="330">
        <v>0</v>
      </c>
      <c r="O50" s="330">
        <v>0</v>
      </c>
      <c r="P50" s="330">
        <v>0</v>
      </c>
      <c r="Q50" s="330">
        <v>0</v>
      </c>
      <c r="R50" s="330">
        <v>0</v>
      </c>
      <c r="S50" s="330">
        <v>0</v>
      </c>
      <c r="T50" s="330">
        <v>0</v>
      </c>
      <c r="U50" s="330">
        <v>0</v>
      </c>
      <c r="V50" s="330">
        <v>0</v>
      </c>
      <c r="W50" s="330">
        <v>0</v>
      </c>
      <c r="X50" s="330">
        <v>0</v>
      </c>
      <c r="Y50" s="330">
        <v>0</v>
      </c>
      <c r="Z50" s="330">
        <v>0</v>
      </c>
      <c r="AA50" s="330">
        <v>0</v>
      </c>
      <c r="AB50" s="330">
        <v>0</v>
      </c>
      <c r="AC50" s="330">
        <v>0</v>
      </c>
      <c r="AD50" s="330">
        <v>0</v>
      </c>
      <c r="AE50" s="330">
        <v>0</v>
      </c>
      <c r="AF50" s="330">
        <v>0</v>
      </c>
      <c r="AG50" s="330">
        <v>0</v>
      </c>
      <c r="AH50" s="330">
        <v>0</v>
      </c>
      <c r="AI50" s="330">
        <v>0</v>
      </c>
      <c r="AJ50" s="330">
        <v>0</v>
      </c>
      <c r="AK50" s="330">
        <v>0</v>
      </c>
      <c r="AL50" s="330">
        <v>0</v>
      </c>
      <c r="AM50" s="330">
        <v>0</v>
      </c>
      <c r="AN50" s="330">
        <v>0</v>
      </c>
      <c r="AO50" s="330">
        <v>0</v>
      </c>
      <c r="AP50" s="330">
        <v>0</v>
      </c>
      <c r="AQ50" s="330">
        <v>0</v>
      </c>
      <c r="AR50" s="330">
        <v>4.0514124236561968E-5</v>
      </c>
      <c r="AS50" s="330">
        <v>8.7768058277990693E-6</v>
      </c>
      <c r="AT50" s="330">
        <v>2.2829984676296486E-3</v>
      </c>
      <c r="AU50" s="330">
        <v>5.5632792477469271E-3</v>
      </c>
      <c r="AV50" s="330">
        <v>9.3447214152764968E-2</v>
      </c>
      <c r="AW50" s="330">
        <v>0</v>
      </c>
      <c r="AX50" s="330">
        <v>0</v>
      </c>
      <c r="AY50" s="330">
        <v>1.6609583156737191E-3</v>
      </c>
      <c r="AZ50" s="330">
        <v>0</v>
      </c>
      <c r="BA50" s="330">
        <v>1.1160714285714285E-3</v>
      </c>
      <c r="BB50" s="330">
        <v>0</v>
      </c>
      <c r="BC50" s="330">
        <v>1.9573302016050108E-4</v>
      </c>
      <c r="BD50" s="330">
        <v>0</v>
      </c>
      <c r="BE50" s="330">
        <v>0</v>
      </c>
      <c r="BF50" s="330">
        <v>2.2836738083374853E-4</v>
      </c>
      <c r="BG50" s="330">
        <v>3.6694970839020759E-4</v>
      </c>
      <c r="BH50" s="330">
        <v>1.3020833333333333E-3</v>
      </c>
      <c r="BI50" s="330">
        <v>7.1211913544565544E-4</v>
      </c>
      <c r="BJ50" s="330">
        <v>4.3459365493263801E-4</v>
      </c>
      <c r="BK50" s="330">
        <v>0</v>
      </c>
      <c r="BL50" s="330">
        <v>3.7211673250923922E-4</v>
      </c>
      <c r="BM50" s="330">
        <v>0</v>
      </c>
      <c r="BN50" s="330">
        <v>5.2084689705461083E-5</v>
      </c>
      <c r="BO50" s="330">
        <v>0</v>
      </c>
      <c r="BP50" s="330">
        <v>0</v>
      </c>
      <c r="BQ50" s="330">
        <v>0</v>
      </c>
      <c r="BR50" s="330">
        <v>8.7392725429535242E-5</v>
      </c>
      <c r="BS50" s="330">
        <v>2.5663728169791227E-5</v>
      </c>
      <c r="BT50" s="330">
        <v>9.4048304973439259E-4</v>
      </c>
      <c r="BU50" s="330">
        <v>1.1157061676236946E-5</v>
      </c>
      <c r="BV50" s="330">
        <v>0</v>
      </c>
      <c r="BW50" s="330">
        <v>0</v>
      </c>
      <c r="BX50" s="330">
        <v>0</v>
      </c>
      <c r="BY50" s="330">
        <v>0</v>
      </c>
      <c r="BZ50" s="330">
        <v>0</v>
      </c>
      <c r="CA50" s="330">
        <v>0</v>
      </c>
      <c r="CB50" s="330">
        <v>0</v>
      </c>
      <c r="CC50" s="330">
        <v>0</v>
      </c>
      <c r="CD50" s="330">
        <v>1.2115338017930701E-4</v>
      </c>
      <c r="CE50" s="330">
        <v>1.5496668216333489E-4</v>
      </c>
      <c r="CF50" s="330">
        <v>4.5675031287396433E-5</v>
      </c>
      <c r="CG50" s="330">
        <v>4.5516613563950843E-5</v>
      </c>
      <c r="CH50" s="330">
        <v>1.2896292315959161E-5</v>
      </c>
      <c r="CI50" s="330">
        <v>2.9759247686218494E-5</v>
      </c>
      <c r="CJ50" s="330">
        <v>0</v>
      </c>
      <c r="CK50" s="330">
        <v>8.5492006497392496E-5</v>
      </c>
      <c r="CL50" s="330">
        <v>1.3061326035576563E-3</v>
      </c>
      <c r="CM50" s="330">
        <v>2.3284149319944794E-3</v>
      </c>
      <c r="CN50" s="330">
        <v>0</v>
      </c>
      <c r="CO50" s="330">
        <v>0</v>
      </c>
      <c r="CP50" s="330">
        <v>1.3503807130251023E-2</v>
      </c>
      <c r="CQ50" s="330">
        <v>4.9512267218445169E-3</v>
      </c>
      <c r="CR50" s="330">
        <v>3.1382114935282952E-3</v>
      </c>
      <c r="CS50" s="330">
        <v>1.9948426020532282E-3</v>
      </c>
      <c r="CT50" s="330">
        <v>0</v>
      </c>
      <c r="CU50" s="330">
        <v>1.5108943434236335E-3</v>
      </c>
      <c r="CV50" s="330">
        <v>0</v>
      </c>
      <c r="CW50" s="330">
        <v>1.5616428554392157E-2</v>
      </c>
      <c r="CX50" s="330">
        <v>2.3127778153839211E-4</v>
      </c>
      <c r="CY50" s="330">
        <v>4.0766823958662437E-5</v>
      </c>
      <c r="CZ50" s="330">
        <v>0</v>
      </c>
      <c r="DA50" s="330">
        <v>1.1125698137558132E-5</v>
      </c>
      <c r="DB50" s="330">
        <v>3.3763372072360236E-3</v>
      </c>
      <c r="DC50" s="330">
        <v>4.8901250038204096E-4</v>
      </c>
      <c r="DD50" s="330">
        <v>2.4738264099966229E-2</v>
      </c>
      <c r="DE50" s="331">
        <v>0</v>
      </c>
      <c r="DF50" s="332">
        <v>1.8053678115605343E-3</v>
      </c>
      <c r="DG50" s="329">
        <v>1.5676885145438738E-4</v>
      </c>
      <c r="DH50" s="330">
        <v>2.737333253574206E-4</v>
      </c>
      <c r="DI50" s="330">
        <v>3.0481578458058872E-6</v>
      </c>
      <c r="DJ50" s="330">
        <v>0</v>
      </c>
      <c r="DK50" s="330">
        <v>1.0946037214318182E-2</v>
      </c>
      <c r="DL50" s="330">
        <v>4.3539045834247093E-2</v>
      </c>
      <c r="DM50" s="330">
        <v>-3.4119106699751862E-3</v>
      </c>
      <c r="DN50" s="332">
        <v>7.6993037920045125E-3</v>
      </c>
      <c r="DO50" s="332">
        <v>5.9925479838512799E-3</v>
      </c>
      <c r="DP50" s="329">
        <v>1.3568874643180732E-2</v>
      </c>
      <c r="DQ50" s="332">
        <v>1.3568874643180732E-2</v>
      </c>
      <c r="DR50" s="332">
        <v>5.9217599598155478E-3</v>
      </c>
      <c r="DS50" s="330">
        <v>7.1488410076108004E-3</v>
      </c>
      <c r="DT50" s="332">
        <v>7.479980715711214E-3</v>
      </c>
    </row>
    <row r="51" spans="1:124" s="92" customFormat="1">
      <c r="A51" s="298" t="s">
        <v>318</v>
      </c>
      <c r="B51" s="299" t="s">
        <v>572</v>
      </c>
      <c r="C51" s="321">
        <v>0</v>
      </c>
      <c r="D51" s="322">
        <v>0</v>
      </c>
      <c r="E51" s="322">
        <v>0</v>
      </c>
      <c r="F51" s="322">
        <v>0</v>
      </c>
      <c r="G51" s="322">
        <v>0</v>
      </c>
      <c r="H51" s="322">
        <v>0</v>
      </c>
      <c r="I51" s="322">
        <v>0</v>
      </c>
      <c r="J51" s="322">
        <v>0</v>
      </c>
      <c r="K51" s="322">
        <v>0</v>
      </c>
      <c r="L51" s="322">
        <v>0</v>
      </c>
      <c r="M51" s="322">
        <v>0</v>
      </c>
      <c r="N51" s="322">
        <v>0</v>
      </c>
      <c r="O51" s="322">
        <v>0</v>
      </c>
      <c r="P51" s="322">
        <v>0</v>
      </c>
      <c r="Q51" s="322">
        <v>0</v>
      </c>
      <c r="R51" s="322">
        <v>0</v>
      </c>
      <c r="S51" s="322">
        <v>0</v>
      </c>
      <c r="T51" s="322">
        <v>0</v>
      </c>
      <c r="U51" s="322">
        <v>0</v>
      </c>
      <c r="V51" s="322">
        <v>0</v>
      </c>
      <c r="W51" s="322">
        <v>0</v>
      </c>
      <c r="X51" s="322">
        <v>0</v>
      </c>
      <c r="Y51" s="322">
        <v>0</v>
      </c>
      <c r="Z51" s="322">
        <v>0</v>
      </c>
      <c r="AA51" s="322">
        <v>0</v>
      </c>
      <c r="AB51" s="322">
        <v>0</v>
      </c>
      <c r="AC51" s="322">
        <v>0</v>
      </c>
      <c r="AD51" s="322">
        <v>0</v>
      </c>
      <c r="AE51" s="322">
        <v>0</v>
      </c>
      <c r="AF51" s="322">
        <v>0</v>
      </c>
      <c r="AG51" s="322">
        <v>0</v>
      </c>
      <c r="AH51" s="322">
        <v>0</v>
      </c>
      <c r="AI51" s="322">
        <v>0</v>
      </c>
      <c r="AJ51" s="322">
        <v>0</v>
      </c>
      <c r="AK51" s="322">
        <v>0</v>
      </c>
      <c r="AL51" s="322">
        <v>0</v>
      </c>
      <c r="AM51" s="322">
        <v>0</v>
      </c>
      <c r="AN51" s="322">
        <v>0</v>
      </c>
      <c r="AO51" s="322">
        <v>0</v>
      </c>
      <c r="AP51" s="322">
        <v>0</v>
      </c>
      <c r="AQ51" s="322">
        <v>0</v>
      </c>
      <c r="AR51" s="322">
        <v>0</v>
      </c>
      <c r="AS51" s="322">
        <v>3.2181621368596589E-4</v>
      </c>
      <c r="AT51" s="322">
        <v>1.2679003414774539E-3</v>
      </c>
      <c r="AU51" s="322">
        <v>1.8877394653033486E-3</v>
      </c>
      <c r="AV51" s="322">
        <v>0.10823316575921513</v>
      </c>
      <c r="AW51" s="322">
        <v>0.12406231967686093</v>
      </c>
      <c r="AX51" s="322">
        <v>2.6370214030554999E-2</v>
      </c>
      <c r="AY51" s="322">
        <v>5.4038419684074274E-2</v>
      </c>
      <c r="AZ51" s="322">
        <v>0.16324001166520852</v>
      </c>
      <c r="BA51" s="322">
        <v>0.24274553571428573</v>
      </c>
      <c r="BB51" s="322">
        <v>0.16136410896236222</v>
      </c>
      <c r="BC51" s="322">
        <v>0.18222744176942651</v>
      </c>
      <c r="BD51" s="322">
        <v>0.27191679049034173</v>
      </c>
      <c r="BE51" s="322">
        <v>0</v>
      </c>
      <c r="BF51" s="322">
        <v>0</v>
      </c>
      <c r="BG51" s="322">
        <v>1.1345304993706902E-2</v>
      </c>
      <c r="BH51" s="322">
        <v>0</v>
      </c>
      <c r="BI51" s="322">
        <v>4.7881818019295747E-3</v>
      </c>
      <c r="BJ51" s="322">
        <v>1.9285093437635809E-2</v>
      </c>
      <c r="BK51" s="322">
        <v>0</v>
      </c>
      <c r="BL51" s="322">
        <v>0</v>
      </c>
      <c r="BM51" s="322">
        <v>0</v>
      </c>
      <c r="BN51" s="322">
        <v>0</v>
      </c>
      <c r="BO51" s="322">
        <v>0</v>
      </c>
      <c r="BP51" s="322">
        <v>0</v>
      </c>
      <c r="BQ51" s="322">
        <v>0</v>
      </c>
      <c r="BR51" s="322">
        <v>0</v>
      </c>
      <c r="BS51" s="322">
        <v>0</v>
      </c>
      <c r="BT51" s="322">
        <v>0</v>
      </c>
      <c r="BU51" s="322">
        <v>0</v>
      </c>
      <c r="BV51" s="322">
        <v>0</v>
      </c>
      <c r="BW51" s="322">
        <v>0</v>
      </c>
      <c r="BX51" s="322">
        <v>0</v>
      </c>
      <c r="BY51" s="322">
        <v>0</v>
      </c>
      <c r="BZ51" s="322">
        <v>0</v>
      </c>
      <c r="CA51" s="322">
        <v>0</v>
      </c>
      <c r="CB51" s="322">
        <v>0</v>
      </c>
      <c r="CC51" s="322">
        <v>0</v>
      </c>
      <c r="CD51" s="322">
        <v>0</v>
      </c>
      <c r="CE51" s="322">
        <v>0</v>
      </c>
      <c r="CF51" s="322">
        <v>0</v>
      </c>
      <c r="CG51" s="322">
        <v>0</v>
      </c>
      <c r="CH51" s="322">
        <v>0</v>
      </c>
      <c r="CI51" s="322">
        <v>0</v>
      </c>
      <c r="CJ51" s="322">
        <v>0</v>
      </c>
      <c r="CK51" s="322">
        <v>0</v>
      </c>
      <c r="CL51" s="322">
        <v>0</v>
      </c>
      <c r="CM51" s="322">
        <v>0</v>
      </c>
      <c r="CN51" s="322">
        <v>0</v>
      </c>
      <c r="CO51" s="322">
        <v>5.1991681330987042E-5</v>
      </c>
      <c r="CP51" s="322">
        <v>0</v>
      </c>
      <c r="CQ51" s="322">
        <v>0</v>
      </c>
      <c r="CR51" s="322">
        <v>0</v>
      </c>
      <c r="CS51" s="322">
        <v>0</v>
      </c>
      <c r="CT51" s="322">
        <v>0</v>
      </c>
      <c r="CU51" s="322">
        <v>0</v>
      </c>
      <c r="CV51" s="322">
        <v>0</v>
      </c>
      <c r="CW51" s="322">
        <v>1.330884632814177E-2</v>
      </c>
      <c r="CX51" s="322">
        <v>0</v>
      </c>
      <c r="CY51" s="322">
        <v>0</v>
      </c>
      <c r="CZ51" s="322">
        <v>0</v>
      </c>
      <c r="DA51" s="322">
        <v>0</v>
      </c>
      <c r="DB51" s="322">
        <v>0</v>
      </c>
      <c r="DC51" s="322">
        <v>0</v>
      </c>
      <c r="DD51" s="322">
        <v>0</v>
      </c>
      <c r="DE51" s="323">
        <v>0</v>
      </c>
      <c r="DF51" s="324">
        <v>3.6473182767075888E-3</v>
      </c>
      <c r="DG51" s="321">
        <v>0</v>
      </c>
      <c r="DH51" s="322">
        <v>2.6320512053598133E-6</v>
      </c>
      <c r="DI51" s="322">
        <v>0</v>
      </c>
      <c r="DJ51" s="322">
        <v>0</v>
      </c>
      <c r="DK51" s="322">
        <v>0</v>
      </c>
      <c r="DL51" s="322">
        <v>0</v>
      </c>
      <c r="DM51" s="322">
        <v>1.3895781637717122E-2</v>
      </c>
      <c r="DN51" s="324">
        <v>3.0415660415234597E-5</v>
      </c>
      <c r="DO51" s="324">
        <v>3.7041517785245501E-3</v>
      </c>
      <c r="DP51" s="321">
        <v>1.6537903217949592E-3</v>
      </c>
      <c r="DQ51" s="324">
        <v>1.6537903217949592E-3</v>
      </c>
      <c r="DR51" s="324">
        <v>4.0501011477846997E-5</v>
      </c>
      <c r="DS51" s="322">
        <v>2.9937469381023277E-4</v>
      </c>
      <c r="DT51" s="324">
        <v>1.3757807770023645E-4</v>
      </c>
    </row>
    <row r="52" spans="1:124" s="92" customFormat="1">
      <c r="A52" s="298" t="s">
        <v>319</v>
      </c>
      <c r="B52" s="299" t="s">
        <v>573</v>
      </c>
      <c r="C52" s="321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322">
        <v>0</v>
      </c>
      <c r="O52" s="322">
        <v>0</v>
      </c>
      <c r="P52" s="322">
        <v>0</v>
      </c>
      <c r="Q52" s="322">
        <v>1.741917502787068E-5</v>
      </c>
      <c r="R52" s="322">
        <v>0</v>
      </c>
      <c r="S52" s="322">
        <v>2.7873010563871005E-5</v>
      </c>
      <c r="T52" s="322">
        <v>9.5842537723389088E-4</v>
      </c>
      <c r="U52" s="322">
        <v>0</v>
      </c>
      <c r="V52" s="322">
        <v>0</v>
      </c>
      <c r="W52" s="322">
        <v>0</v>
      </c>
      <c r="X52" s="322">
        <v>0</v>
      </c>
      <c r="Y52" s="322">
        <v>0</v>
      </c>
      <c r="Z52" s="322">
        <v>0</v>
      </c>
      <c r="AA52" s="322">
        <v>1.3807069219440354E-5</v>
      </c>
      <c r="AB52" s="322">
        <v>0</v>
      </c>
      <c r="AC52" s="322">
        <v>0</v>
      </c>
      <c r="AD52" s="322">
        <v>0</v>
      </c>
      <c r="AE52" s="322">
        <v>0</v>
      </c>
      <c r="AF52" s="322">
        <v>0</v>
      </c>
      <c r="AG52" s="322">
        <v>0</v>
      </c>
      <c r="AH52" s="322">
        <v>0</v>
      </c>
      <c r="AI52" s="322">
        <v>0</v>
      </c>
      <c r="AJ52" s="322">
        <v>0</v>
      </c>
      <c r="AK52" s="322">
        <v>0</v>
      </c>
      <c r="AL52" s="322">
        <v>0</v>
      </c>
      <c r="AM52" s="322">
        <v>0</v>
      </c>
      <c r="AN52" s="322">
        <v>0</v>
      </c>
      <c r="AO52" s="322">
        <v>0</v>
      </c>
      <c r="AP52" s="322">
        <v>0</v>
      </c>
      <c r="AQ52" s="322">
        <v>0</v>
      </c>
      <c r="AR52" s="322">
        <v>0</v>
      </c>
      <c r="AS52" s="322">
        <v>2.4019191948743456E-3</v>
      </c>
      <c r="AT52" s="322">
        <v>3.2436468858656337E-3</v>
      </c>
      <c r="AU52" s="322">
        <v>6.8491629541123852E-3</v>
      </c>
      <c r="AV52" s="322">
        <v>4.0252578843912534E-2</v>
      </c>
      <c r="AW52" s="322">
        <v>0.1713791113675707</v>
      </c>
      <c r="AX52" s="322">
        <v>0.23721669304901052</v>
      </c>
      <c r="AY52" s="322">
        <v>2.9020950984547361E-2</v>
      </c>
      <c r="AZ52" s="322">
        <v>2.6501895596383784E-2</v>
      </c>
      <c r="BA52" s="322">
        <v>0.13783482142857142</v>
      </c>
      <c r="BB52" s="322">
        <v>3.3738823040133085E-2</v>
      </c>
      <c r="BC52" s="322">
        <v>0.10921902524955961</v>
      </c>
      <c r="BD52" s="322">
        <v>8.469539375928678E-2</v>
      </c>
      <c r="BE52" s="322">
        <v>0</v>
      </c>
      <c r="BF52" s="322">
        <v>0</v>
      </c>
      <c r="BG52" s="322">
        <v>8.8209746326071148E-3</v>
      </c>
      <c r="BH52" s="322">
        <v>1.3020833333333333E-3</v>
      </c>
      <c r="BI52" s="322">
        <v>6.5848673193928816E-4</v>
      </c>
      <c r="BJ52" s="322">
        <v>2.8972910328842532E-3</v>
      </c>
      <c r="BK52" s="322">
        <v>0</v>
      </c>
      <c r="BL52" s="322">
        <v>5.6072384350707273E-4</v>
      </c>
      <c r="BM52" s="322">
        <v>1.7019599412375935E-4</v>
      </c>
      <c r="BN52" s="322">
        <v>5.2084689705461083E-5</v>
      </c>
      <c r="BO52" s="322">
        <v>1.2962098823041427E-5</v>
      </c>
      <c r="BP52" s="322">
        <v>7.3439502373931911E-6</v>
      </c>
      <c r="BQ52" s="322">
        <v>0</v>
      </c>
      <c r="BR52" s="322">
        <v>3.4957090171814098E-5</v>
      </c>
      <c r="BS52" s="322">
        <v>0</v>
      </c>
      <c r="BT52" s="322">
        <v>2.6843552897617731E-5</v>
      </c>
      <c r="BU52" s="322">
        <v>4.4628246704947785E-5</v>
      </c>
      <c r="BV52" s="322">
        <v>0</v>
      </c>
      <c r="BW52" s="322">
        <v>0</v>
      </c>
      <c r="BX52" s="322">
        <v>0</v>
      </c>
      <c r="BY52" s="322">
        <v>0</v>
      </c>
      <c r="BZ52" s="322">
        <v>0</v>
      </c>
      <c r="CA52" s="322">
        <v>0</v>
      </c>
      <c r="CB52" s="322">
        <v>0</v>
      </c>
      <c r="CC52" s="322">
        <v>0</v>
      </c>
      <c r="CD52" s="322">
        <v>0</v>
      </c>
      <c r="CE52" s="322">
        <v>0</v>
      </c>
      <c r="CF52" s="322">
        <v>9.1350062574792859E-6</v>
      </c>
      <c r="CG52" s="322">
        <v>4.5516613563950843E-5</v>
      </c>
      <c r="CH52" s="322">
        <v>2.0634067705534658E-4</v>
      </c>
      <c r="CI52" s="322">
        <v>2.7676100348183199E-3</v>
      </c>
      <c r="CJ52" s="322">
        <v>1.1021105416873312E-3</v>
      </c>
      <c r="CK52" s="322">
        <v>3.4196802598956998E-4</v>
      </c>
      <c r="CL52" s="322">
        <v>4.4781689264833937E-3</v>
      </c>
      <c r="CM52" s="322">
        <v>1.6025081457767846E-3</v>
      </c>
      <c r="CN52" s="322">
        <v>2.9513166896958801E-5</v>
      </c>
      <c r="CO52" s="322">
        <v>4.0833466645336745E-3</v>
      </c>
      <c r="CP52" s="322">
        <v>0</v>
      </c>
      <c r="CQ52" s="322">
        <v>0</v>
      </c>
      <c r="CR52" s="322">
        <v>2.7407960642168518E-5</v>
      </c>
      <c r="CS52" s="322">
        <v>0</v>
      </c>
      <c r="CT52" s="322">
        <v>0</v>
      </c>
      <c r="CU52" s="322">
        <v>1.3253459152838892E-5</v>
      </c>
      <c r="CV52" s="322">
        <v>0</v>
      </c>
      <c r="CW52" s="322">
        <v>3.5347151000548575E-2</v>
      </c>
      <c r="CX52" s="322">
        <v>4.2306911257022949E-5</v>
      </c>
      <c r="CY52" s="322">
        <v>0</v>
      </c>
      <c r="CZ52" s="322">
        <v>0</v>
      </c>
      <c r="DA52" s="322">
        <v>0</v>
      </c>
      <c r="DB52" s="322">
        <v>0</v>
      </c>
      <c r="DC52" s="322">
        <v>9.1689843821632694E-5</v>
      </c>
      <c r="DD52" s="322">
        <v>3.596757852077001E-2</v>
      </c>
      <c r="DE52" s="323">
        <v>0</v>
      </c>
      <c r="DF52" s="324">
        <v>4.9169719262776388E-3</v>
      </c>
      <c r="DG52" s="321">
        <v>3.8004570049548456E-5</v>
      </c>
      <c r="DH52" s="322">
        <v>2.2539929413172219E-4</v>
      </c>
      <c r="DI52" s="322">
        <v>0</v>
      </c>
      <c r="DJ52" s="322">
        <v>0</v>
      </c>
      <c r="DK52" s="322">
        <v>0</v>
      </c>
      <c r="DL52" s="322">
        <v>0</v>
      </c>
      <c r="DM52" s="322">
        <v>9.987593052109181E-3</v>
      </c>
      <c r="DN52" s="324">
        <v>1.4379488817585376E-4</v>
      </c>
      <c r="DO52" s="324">
        <v>5.0492246514078432E-3</v>
      </c>
      <c r="DP52" s="321">
        <v>0.13045458531025009</v>
      </c>
      <c r="DQ52" s="324">
        <v>0.13045458531025009</v>
      </c>
      <c r="DR52" s="324">
        <v>2.9442373228924521E-3</v>
      </c>
      <c r="DS52" s="322">
        <v>2.340496504722284E-2</v>
      </c>
      <c r="DT52" s="324">
        <v>9.411835420803611E-3</v>
      </c>
    </row>
    <row r="53" spans="1:124" s="92" customFormat="1">
      <c r="A53" s="298" t="s">
        <v>320</v>
      </c>
      <c r="B53" s="299" t="s">
        <v>574</v>
      </c>
      <c r="C53" s="321">
        <v>0</v>
      </c>
      <c r="D53" s="322">
        <v>4.5154881242662334E-5</v>
      </c>
      <c r="E53" s="322">
        <v>0</v>
      </c>
      <c r="F53" s="322">
        <v>0</v>
      </c>
      <c r="G53" s="322">
        <v>0</v>
      </c>
      <c r="H53" s="322">
        <v>0</v>
      </c>
      <c r="I53" s="322">
        <v>7.453786523553965E-5</v>
      </c>
      <c r="J53" s="322">
        <v>0</v>
      </c>
      <c r="K53" s="322">
        <v>0</v>
      </c>
      <c r="L53" s="322">
        <v>0</v>
      </c>
      <c r="M53" s="322">
        <v>0</v>
      </c>
      <c r="N53" s="322">
        <v>0</v>
      </c>
      <c r="O53" s="322">
        <v>0</v>
      </c>
      <c r="P53" s="322">
        <v>3.0086951289225862E-5</v>
      </c>
      <c r="Q53" s="322">
        <v>1.3064381270903009E-4</v>
      </c>
      <c r="R53" s="322">
        <v>0</v>
      </c>
      <c r="S53" s="322">
        <v>0</v>
      </c>
      <c r="T53" s="322">
        <v>0</v>
      </c>
      <c r="U53" s="322">
        <v>0</v>
      </c>
      <c r="V53" s="322">
        <v>0</v>
      </c>
      <c r="W53" s="322">
        <v>0</v>
      </c>
      <c r="X53" s="322">
        <v>0</v>
      </c>
      <c r="Y53" s="322">
        <v>0</v>
      </c>
      <c r="Z53" s="322">
        <v>0</v>
      </c>
      <c r="AA53" s="322">
        <v>0</v>
      </c>
      <c r="AB53" s="322">
        <v>0</v>
      </c>
      <c r="AC53" s="322">
        <v>0</v>
      </c>
      <c r="AD53" s="322">
        <v>0</v>
      </c>
      <c r="AE53" s="322">
        <v>4.4393539852080724E-6</v>
      </c>
      <c r="AF53" s="322">
        <v>0</v>
      </c>
      <c r="AG53" s="322">
        <v>0</v>
      </c>
      <c r="AH53" s="322">
        <v>0</v>
      </c>
      <c r="AI53" s="322">
        <v>1.5876543993903406E-5</v>
      </c>
      <c r="AJ53" s="322">
        <v>0</v>
      </c>
      <c r="AK53" s="322">
        <v>0</v>
      </c>
      <c r="AL53" s="322">
        <v>0</v>
      </c>
      <c r="AM53" s="322">
        <v>0</v>
      </c>
      <c r="AN53" s="322">
        <v>0</v>
      </c>
      <c r="AO53" s="322">
        <v>0</v>
      </c>
      <c r="AP53" s="322">
        <v>0</v>
      </c>
      <c r="AQ53" s="322">
        <v>0</v>
      </c>
      <c r="AR53" s="322">
        <v>1.5597937831076359E-3</v>
      </c>
      <c r="AS53" s="322">
        <v>9.0693660220590391E-5</v>
      </c>
      <c r="AT53" s="322">
        <v>1.1936153828203393E-2</v>
      </c>
      <c r="AU53" s="322">
        <v>1.4815423497692517E-2</v>
      </c>
      <c r="AV53" s="322">
        <v>1.3255170734252962E-2</v>
      </c>
      <c r="AW53" s="322">
        <v>0</v>
      </c>
      <c r="AX53" s="322">
        <v>1.6496546035673781E-3</v>
      </c>
      <c r="AY53" s="322">
        <v>0.1683753536695724</v>
      </c>
      <c r="AZ53" s="322">
        <v>1.494604841061534E-2</v>
      </c>
      <c r="BA53" s="322">
        <v>1.1439732142857142E-2</v>
      </c>
      <c r="BB53" s="322">
        <v>3.1191515907673115E-3</v>
      </c>
      <c r="BC53" s="322">
        <v>6.3613231552162846E-3</v>
      </c>
      <c r="BD53" s="322">
        <v>6.9341258048538877E-3</v>
      </c>
      <c r="BE53" s="322">
        <v>0</v>
      </c>
      <c r="BF53" s="322">
        <v>5.9998339146321213E-3</v>
      </c>
      <c r="BG53" s="322">
        <v>1.1549165942812571E-2</v>
      </c>
      <c r="BH53" s="322">
        <v>1.8229166666666668E-2</v>
      </c>
      <c r="BI53" s="322">
        <v>2.4045194238688033E-3</v>
      </c>
      <c r="BJ53" s="322">
        <v>3.0783717224395189E-4</v>
      </c>
      <c r="BK53" s="322">
        <v>0</v>
      </c>
      <c r="BL53" s="322">
        <v>1.9829234102204663E-3</v>
      </c>
      <c r="BM53" s="322">
        <v>3.3680891468701852E-3</v>
      </c>
      <c r="BN53" s="322">
        <v>1.1834798938629768E-3</v>
      </c>
      <c r="BO53" s="322">
        <v>5.2237258256856954E-3</v>
      </c>
      <c r="BP53" s="322">
        <v>0</v>
      </c>
      <c r="BQ53" s="322">
        <v>0</v>
      </c>
      <c r="BR53" s="322">
        <v>0</v>
      </c>
      <c r="BS53" s="322">
        <v>0</v>
      </c>
      <c r="BT53" s="322">
        <v>0</v>
      </c>
      <c r="BU53" s="322">
        <v>0</v>
      </c>
      <c r="BV53" s="322">
        <v>0</v>
      </c>
      <c r="BW53" s="322">
        <v>0</v>
      </c>
      <c r="BX53" s="322">
        <v>0</v>
      </c>
      <c r="BY53" s="322">
        <v>5.7054829691333371E-5</v>
      </c>
      <c r="BZ53" s="322">
        <v>0</v>
      </c>
      <c r="CA53" s="322">
        <v>9.7448790660507904E-6</v>
      </c>
      <c r="CB53" s="322">
        <v>0</v>
      </c>
      <c r="CC53" s="322">
        <v>0</v>
      </c>
      <c r="CD53" s="322">
        <v>0</v>
      </c>
      <c r="CE53" s="322">
        <v>0</v>
      </c>
      <c r="CF53" s="322">
        <v>0</v>
      </c>
      <c r="CG53" s="322">
        <v>0</v>
      </c>
      <c r="CH53" s="322">
        <v>0</v>
      </c>
      <c r="CI53" s="322">
        <v>0</v>
      </c>
      <c r="CJ53" s="322">
        <v>0</v>
      </c>
      <c r="CK53" s="322">
        <v>0</v>
      </c>
      <c r="CL53" s="322">
        <v>0</v>
      </c>
      <c r="CM53" s="322">
        <v>1.8377386992853034E-6</v>
      </c>
      <c r="CN53" s="322">
        <v>0</v>
      </c>
      <c r="CO53" s="322">
        <v>0</v>
      </c>
      <c r="CP53" s="322">
        <v>0</v>
      </c>
      <c r="CQ53" s="322">
        <v>0</v>
      </c>
      <c r="CR53" s="322">
        <v>0</v>
      </c>
      <c r="CS53" s="322">
        <v>0</v>
      </c>
      <c r="CT53" s="322">
        <v>0</v>
      </c>
      <c r="CU53" s="322">
        <v>0</v>
      </c>
      <c r="CV53" s="322">
        <v>0</v>
      </c>
      <c r="CW53" s="322">
        <v>1.7119040236601712E-2</v>
      </c>
      <c r="CX53" s="322">
        <v>0</v>
      </c>
      <c r="CY53" s="322">
        <v>0</v>
      </c>
      <c r="CZ53" s="322">
        <v>0</v>
      </c>
      <c r="DA53" s="322">
        <v>0</v>
      </c>
      <c r="DB53" s="322">
        <v>0</v>
      </c>
      <c r="DC53" s="322">
        <v>1.0187760424625855E-5</v>
      </c>
      <c r="DD53" s="322">
        <v>0</v>
      </c>
      <c r="DE53" s="323">
        <v>6.3705426109668886E-5</v>
      </c>
      <c r="DF53" s="324">
        <v>3.8007852799161923E-3</v>
      </c>
      <c r="DG53" s="321">
        <v>0</v>
      </c>
      <c r="DH53" s="322">
        <v>1.674941676138063E-6</v>
      </c>
      <c r="DI53" s="322">
        <v>0</v>
      </c>
      <c r="DJ53" s="322">
        <v>0</v>
      </c>
      <c r="DK53" s="322">
        <v>1.9635880476929221E-3</v>
      </c>
      <c r="DL53" s="322">
        <v>2.2742678283059869E-2</v>
      </c>
      <c r="DM53" s="322">
        <v>4.9627791563275438E-2</v>
      </c>
      <c r="DN53" s="324">
        <v>3.7860378658146486E-3</v>
      </c>
      <c r="DO53" s="324">
        <v>5.8920230334535122E-3</v>
      </c>
      <c r="DP53" s="321">
        <v>2.3944643083308164E-2</v>
      </c>
      <c r="DQ53" s="324">
        <v>2.3944643083308164E-2</v>
      </c>
      <c r="DR53" s="324">
        <v>3.2224373741471801E-2</v>
      </c>
      <c r="DS53" s="322">
        <v>3.0895781064081623E-2</v>
      </c>
      <c r="DT53" s="324">
        <v>1.4587480659652236E-2</v>
      </c>
    </row>
    <row r="54" spans="1:124" s="92" customFormat="1">
      <c r="A54" s="300" t="s">
        <v>321</v>
      </c>
      <c r="B54" s="301" t="s">
        <v>575</v>
      </c>
      <c r="C54" s="325">
        <v>0</v>
      </c>
      <c r="D54" s="326">
        <v>0</v>
      </c>
      <c r="E54" s="326">
        <v>0</v>
      </c>
      <c r="F54" s="326">
        <v>0</v>
      </c>
      <c r="G54" s="326">
        <v>0</v>
      </c>
      <c r="H54" s="326">
        <v>0</v>
      </c>
      <c r="I54" s="326">
        <v>0</v>
      </c>
      <c r="J54" s="326">
        <v>0</v>
      </c>
      <c r="K54" s="326">
        <v>0</v>
      </c>
      <c r="L54" s="326">
        <v>0</v>
      </c>
      <c r="M54" s="326">
        <v>0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326">
        <v>0</v>
      </c>
      <c r="T54" s="326">
        <v>0</v>
      </c>
      <c r="U54" s="326">
        <v>0</v>
      </c>
      <c r="V54" s="326">
        <v>0</v>
      </c>
      <c r="W54" s="326">
        <v>0</v>
      </c>
      <c r="X54" s="326">
        <v>0</v>
      </c>
      <c r="Y54" s="326">
        <v>0</v>
      </c>
      <c r="Z54" s="326">
        <v>0</v>
      </c>
      <c r="AA54" s="326">
        <v>0</v>
      </c>
      <c r="AB54" s="326">
        <v>0</v>
      </c>
      <c r="AC54" s="326">
        <v>0</v>
      </c>
      <c r="AD54" s="326">
        <v>0</v>
      </c>
      <c r="AE54" s="326">
        <v>2.2196769926040362E-6</v>
      </c>
      <c r="AF54" s="326">
        <v>0</v>
      </c>
      <c r="AG54" s="326">
        <v>0</v>
      </c>
      <c r="AH54" s="326">
        <v>0</v>
      </c>
      <c r="AI54" s="326">
        <v>0</v>
      </c>
      <c r="AJ54" s="326">
        <v>0</v>
      </c>
      <c r="AK54" s="326">
        <v>0</v>
      </c>
      <c r="AL54" s="326">
        <v>0</v>
      </c>
      <c r="AM54" s="326">
        <v>0</v>
      </c>
      <c r="AN54" s="326">
        <v>0</v>
      </c>
      <c r="AO54" s="326">
        <v>0</v>
      </c>
      <c r="AP54" s="326">
        <v>0</v>
      </c>
      <c r="AQ54" s="326">
        <v>0</v>
      </c>
      <c r="AR54" s="326">
        <v>0</v>
      </c>
      <c r="AS54" s="326">
        <v>0</v>
      </c>
      <c r="AT54" s="326">
        <v>0</v>
      </c>
      <c r="AU54" s="326">
        <v>0</v>
      </c>
      <c r="AV54" s="326">
        <v>0</v>
      </c>
      <c r="AW54" s="326">
        <v>0</v>
      </c>
      <c r="AX54" s="326">
        <v>0</v>
      </c>
      <c r="AY54" s="326">
        <v>0</v>
      </c>
      <c r="AZ54" s="326">
        <v>6.0270243997278115E-2</v>
      </c>
      <c r="BA54" s="326">
        <v>0</v>
      </c>
      <c r="BB54" s="326">
        <v>0</v>
      </c>
      <c r="BC54" s="326">
        <v>0</v>
      </c>
      <c r="BD54" s="326">
        <v>0</v>
      </c>
      <c r="BE54" s="326">
        <v>0</v>
      </c>
      <c r="BF54" s="326">
        <v>0</v>
      </c>
      <c r="BG54" s="326">
        <v>0</v>
      </c>
      <c r="BH54" s="326">
        <v>0</v>
      </c>
      <c r="BI54" s="326">
        <v>5.0652825533791394E-5</v>
      </c>
      <c r="BJ54" s="326">
        <v>0</v>
      </c>
      <c r="BK54" s="326">
        <v>0</v>
      </c>
      <c r="BL54" s="326">
        <v>3.4815853192302791E-3</v>
      </c>
      <c r="BM54" s="326">
        <v>0</v>
      </c>
      <c r="BN54" s="326">
        <v>0</v>
      </c>
      <c r="BO54" s="326">
        <v>0</v>
      </c>
      <c r="BP54" s="326">
        <v>0</v>
      </c>
      <c r="BQ54" s="326">
        <v>0</v>
      </c>
      <c r="BR54" s="326">
        <v>0</v>
      </c>
      <c r="BS54" s="326">
        <v>0</v>
      </c>
      <c r="BT54" s="326">
        <v>0</v>
      </c>
      <c r="BU54" s="326">
        <v>0</v>
      </c>
      <c r="BV54" s="326">
        <v>0</v>
      </c>
      <c r="BW54" s="326">
        <v>0</v>
      </c>
      <c r="BX54" s="326">
        <v>0</v>
      </c>
      <c r="BY54" s="326">
        <v>0</v>
      </c>
      <c r="BZ54" s="326">
        <v>5.6371147636035659E-5</v>
      </c>
      <c r="CA54" s="326">
        <v>0</v>
      </c>
      <c r="CB54" s="326">
        <v>0</v>
      </c>
      <c r="CC54" s="326">
        <v>0</v>
      </c>
      <c r="CD54" s="326">
        <v>0</v>
      </c>
      <c r="CE54" s="326">
        <v>0</v>
      </c>
      <c r="CF54" s="326">
        <v>0</v>
      </c>
      <c r="CG54" s="326">
        <v>0</v>
      </c>
      <c r="CH54" s="326">
        <v>0</v>
      </c>
      <c r="CI54" s="326">
        <v>0</v>
      </c>
      <c r="CJ54" s="326">
        <v>0</v>
      </c>
      <c r="CK54" s="326">
        <v>0</v>
      </c>
      <c r="CL54" s="326">
        <v>3.4208234855081479E-4</v>
      </c>
      <c r="CM54" s="326">
        <v>5.2191779059702621E-4</v>
      </c>
      <c r="CN54" s="326">
        <v>0</v>
      </c>
      <c r="CO54" s="326">
        <v>0</v>
      </c>
      <c r="CP54" s="326">
        <v>0</v>
      </c>
      <c r="CQ54" s="326">
        <v>0</v>
      </c>
      <c r="CR54" s="326">
        <v>0</v>
      </c>
      <c r="CS54" s="326">
        <v>0</v>
      </c>
      <c r="CT54" s="326">
        <v>0</v>
      </c>
      <c r="CU54" s="326">
        <v>7.9520754917033343E-5</v>
      </c>
      <c r="CV54" s="326">
        <v>0</v>
      </c>
      <c r="CW54" s="326">
        <v>5.5453526367257372E-3</v>
      </c>
      <c r="CX54" s="326">
        <v>0</v>
      </c>
      <c r="CY54" s="326">
        <v>0</v>
      </c>
      <c r="CZ54" s="326">
        <v>0</v>
      </c>
      <c r="DA54" s="326">
        <v>0</v>
      </c>
      <c r="DB54" s="326">
        <v>1.777019582755802E-4</v>
      </c>
      <c r="DC54" s="326">
        <v>2.0375520849251709E-5</v>
      </c>
      <c r="DD54" s="326">
        <v>0</v>
      </c>
      <c r="DE54" s="327">
        <v>0</v>
      </c>
      <c r="DF54" s="328">
        <v>5.2767706385405187E-4</v>
      </c>
      <c r="DG54" s="325">
        <v>3.7482007211367169E-3</v>
      </c>
      <c r="DH54" s="326">
        <v>4.330442064963809E-3</v>
      </c>
      <c r="DI54" s="326">
        <v>0</v>
      </c>
      <c r="DJ54" s="326">
        <v>0</v>
      </c>
      <c r="DK54" s="326">
        <v>9.385472392909E-5</v>
      </c>
      <c r="DL54" s="326">
        <v>6.793396997547798E-3</v>
      </c>
      <c r="DM54" s="326">
        <v>-1.9168734491315138E-2</v>
      </c>
      <c r="DN54" s="328">
        <v>3.4695855691540163E-3</v>
      </c>
      <c r="DO54" s="328">
        <v>2.41140792163229E-3</v>
      </c>
      <c r="DP54" s="325">
        <v>2.6718821546525334E-3</v>
      </c>
      <c r="DQ54" s="328">
        <v>2.6718821546525334E-3</v>
      </c>
      <c r="DR54" s="328">
        <v>1.5908517991177762E-2</v>
      </c>
      <c r="DS54" s="326">
        <v>1.3784524087058631E-2</v>
      </c>
      <c r="DT54" s="328">
        <v>7.5794075437945205E-3</v>
      </c>
    </row>
    <row r="55" spans="1:124" s="92" customFormat="1">
      <c r="A55" s="302" t="s">
        <v>322</v>
      </c>
      <c r="B55" s="303" t="s">
        <v>576</v>
      </c>
      <c r="C55" s="329">
        <v>0</v>
      </c>
      <c r="D55" s="330">
        <v>0</v>
      </c>
      <c r="E55" s="330">
        <v>0</v>
      </c>
      <c r="F55" s="330">
        <v>0</v>
      </c>
      <c r="G55" s="330">
        <v>0</v>
      </c>
      <c r="H55" s="330">
        <v>0</v>
      </c>
      <c r="I55" s="330">
        <v>0</v>
      </c>
      <c r="J55" s="330">
        <v>0</v>
      </c>
      <c r="K55" s="330">
        <v>0</v>
      </c>
      <c r="L55" s="330">
        <v>0</v>
      </c>
      <c r="M55" s="330">
        <v>0</v>
      </c>
      <c r="N55" s="330">
        <v>0</v>
      </c>
      <c r="O55" s="330">
        <v>0</v>
      </c>
      <c r="P55" s="330">
        <v>0</v>
      </c>
      <c r="Q55" s="330">
        <v>0</v>
      </c>
      <c r="R55" s="330">
        <v>0</v>
      </c>
      <c r="S55" s="330">
        <v>0</v>
      </c>
      <c r="T55" s="330">
        <v>0</v>
      </c>
      <c r="U55" s="330">
        <v>0</v>
      </c>
      <c r="V55" s="330">
        <v>0</v>
      </c>
      <c r="W55" s="330">
        <v>0</v>
      </c>
      <c r="X55" s="330">
        <v>0</v>
      </c>
      <c r="Y55" s="330">
        <v>0</v>
      </c>
      <c r="Z55" s="330">
        <v>0</v>
      </c>
      <c r="AA55" s="330">
        <v>0</v>
      </c>
      <c r="AB55" s="330">
        <v>0</v>
      </c>
      <c r="AC55" s="330">
        <v>0</v>
      </c>
      <c r="AD55" s="330">
        <v>0</v>
      </c>
      <c r="AE55" s="330">
        <v>0</v>
      </c>
      <c r="AF55" s="330">
        <v>0</v>
      </c>
      <c r="AG55" s="330">
        <v>0</v>
      </c>
      <c r="AH55" s="330">
        <v>0</v>
      </c>
      <c r="AI55" s="330">
        <v>0</v>
      </c>
      <c r="AJ55" s="330">
        <v>0</v>
      </c>
      <c r="AK55" s="330">
        <v>0</v>
      </c>
      <c r="AL55" s="330">
        <v>0</v>
      </c>
      <c r="AM55" s="330">
        <v>0</v>
      </c>
      <c r="AN55" s="330">
        <v>0</v>
      </c>
      <c r="AO55" s="330">
        <v>0</v>
      </c>
      <c r="AP55" s="330">
        <v>0</v>
      </c>
      <c r="AQ55" s="330">
        <v>0</v>
      </c>
      <c r="AR55" s="330">
        <v>0</v>
      </c>
      <c r="AS55" s="330">
        <v>0</v>
      </c>
      <c r="AT55" s="330">
        <v>1.6373805023374482E-3</v>
      </c>
      <c r="AU55" s="330">
        <v>1.1264252432963041E-2</v>
      </c>
      <c r="AV55" s="330">
        <v>3.3572807765233879E-3</v>
      </c>
      <c r="AW55" s="330">
        <v>0</v>
      </c>
      <c r="AX55" s="330">
        <v>0</v>
      </c>
      <c r="AY55" s="330">
        <v>3.1730031271835876E-3</v>
      </c>
      <c r="AZ55" s="330">
        <v>0</v>
      </c>
      <c r="BA55" s="330">
        <v>3.9899553571428568E-2</v>
      </c>
      <c r="BB55" s="330">
        <v>0</v>
      </c>
      <c r="BC55" s="330">
        <v>4.8933255040125266E-4</v>
      </c>
      <c r="BD55" s="330">
        <v>0</v>
      </c>
      <c r="BE55" s="330">
        <v>0</v>
      </c>
      <c r="BF55" s="330">
        <v>0</v>
      </c>
      <c r="BG55" s="330">
        <v>1.7727039052667032E-6</v>
      </c>
      <c r="BH55" s="330">
        <v>0</v>
      </c>
      <c r="BI55" s="330">
        <v>8.9387339177278924E-6</v>
      </c>
      <c r="BJ55" s="330">
        <v>0</v>
      </c>
      <c r="BK55" s="330">
        <v>0</v>
      </c>
      <c r="BL55" s="330">
        <v>1.2488849241748439E-4</v>
      </c>
      <c r="BM55" s="330">
        <v>4.4788419506252461E-5</v>
      </c>
      <c r="BN55" s="330">
        <v>2.9804016887013843E-4</v>
      </c>
      <c r="BO55" s="330">
        <v>5.8329444703686417E-4</v>
      </c>
      <c r="BP55" s="330">
        <v>0</v>
      </c>
      <c r="BQ55" s="330">
        <v>0</v>
      </c>
      <c r="BR55" s="330">
        <v>0</v>
      </c>
      <c r="BS55" s="330">
        <v>0</v>
      </c>
      <c r="BT55" s="330">
        <v>0</v>
      </c>
      <c r="BU55" s="330">
        <v>0</v>
      </c>
      <c r="BV55" s="330">
        <v>0</v>
      </c>
      <c r="BW55" s="330">
        <v>0</v>
      </c>
      <c r="BX55" s="330">
        <v>0</v>
      </c>
      <c r="BY55" s="330">
        <v>0</v>
      </c>
      <c r="BZ55" s="330">
        <v>0</v>
      </c>
      <c r="CA55" s="330">
        <v>0</v>
      </c>
      <c r="CB55" s="330">
        <v>0</v>
      </c>
      <c r="CC55" s="330">
        <v>0</v>
      </c>
      <c r="CD55" s="330">
        <v>0</v>
      </c>
      <c r="CE55" s="330">
        <v>0</v>
      </c>
      <c r="CF55" s="330">
        <v>0</v>
      </c>
      <c r="CG55" s="330">
        <v>0</v>
      </c>
      <c r="CH55" s="330">
        <v>0</v>
      </c>
      <c r="CI55" s="330">
        <v>0</v>
      </c>
      <c r="CJ55" s="330">
        <v>0</v>
      </c>
      <c r="CK55" s="330">
        <v>0</v>
      </c>
      <c r="CL55" s="330">
        <v>0</v>
      </c>
      <c r="CM55" s="330">
        <v>6.3401985125342971E-4</v>
      </c>
      <c r="CN55" s="330">
        <v>0</v>
      </c>
      <c r="CO55" s="330">
        <v>0</v>
      </c>
      <c r="CP55" s="330">
        <v>6.3081804196947128E-5</v>
      </c>
      <c r="CQ55" s="330">
        <v>0</v>
      </c>
      <c r="CR55" s="330">
        <v>0</v>
      </c>
      <c r="CS55" s="330">
        <v>0</v>
      </c>
      <c r="CT55" s="330">
        <v>0</v>
      </c>
      <c r="CU55" s="330">
        <v>0</v>
      </c>
      <c r="CV55" s="330">
        <v>0</v>
      </c>
      <c r="CW55" s="330">
        <v>2.1346626279008752E-3</v>
      </c>
      <c r="CX55" s="330">
        <v>5.3588754258895734E-5</v>
      </c>
      <c r="CY55" s="330">
        <v>0</v>
      </c>
      <c r="CZ55" s="330">
        <v>0</v>
      </c>
      <c r="DA55" s="330">
        <v>0</v>
      </c>
      <c r="DB55" s="330">
        <v>0</v>
      </c>
      <c r="DC55" s="330">
        <v>0</v>
      </c>
      <c r="DD55" s="330">
        <v>0</v>
      </c>
      <c r="DE55" s="331">
        <v>0</v>
      </c>
      <c r="DF55" s="332">
        <v>5.0994001969089048E-4</v>
      </c>
      <c r="DG55" s="329">
        <v>0</v>
      </c>
      <c r="DH55" s="330">
        <v>2.3927738230543758E-7</v>
      </c>
      <c r="DI55" s="330">
        <v>0</v>
      </c>
      <c r="DJ55" s="330">
        <v>0</v>
      </c>
      <c r="DK55" s="330">
        <v>3.2462692747238188E-3</v>
      </c>
      <c r="DL55" s="330">
        <v>1.1429487562883364E-2</v>
      </c>
      <c r="DM55" s="330">
        <v>2.0471464019851116E-3</v>
      </c>
      <c r="DN55" s="332">
        <v>2.0135167194885303E-3</v>
      </c>
      <c r="DO55" s="332">
        <v>1.6053869604638522E-3</v>
      </c>
      <c r="DP55" s="329">
        <v>2.2785284919575616E-3</v>
      </c>
      <c r="DQ55" s="332">
        <v>2.2785284919575616E-3</v>
      </c>
      <c r="DR55" s="332">
        <v>1.887719557961719E-4</v>
      </c>
      <c r="DS55" s="330">
        <v>5.2410112845890618E-4</v>
      </c>
      <c r="DT55" s="332">
        <v>1.420082942373861E-3</v>
      </c>
    </row>
    <row r="56" spans="1:124" s="92" customFormat="1">
      <c r="A56" s="298" t="s">
        <v>323</v>
      </c>
      <c r="B56" s="299" t="s">
        <v>577</v>
      </c>
      <c r="C56" s="321">
        <v>0</v>
      </c>
      <c r="D56" s="322">
        <v>6.7732321863993501E-5</v>
      </c>
      <c r="E56" s="322">
        <v>0</v>
      </c>
      <c r="F56" s="322">
        <v>0</v>
      </c>
      <c r="G56" s="322">
        <v>0</v>
      </c>
      <c r="H56" s="322">
        <v>0</v>
      </c>
      <c r="I56" s="322">
        <v>2.2361359570661896E-4</v>
      </c>
      <c r="J56" s="322">
        <v>0</v>
      </c>
      <c r="K56" s="322">
        <v>0</v>
      </c>
      <c r="L56" s="322">
        <v>0</v>
      </c>
      <c r="M56" s="322">
        <v>0</v>
      </c>
      <c r="N56" s="322">
        <v>0</v>
      </c>
      <c r="O56" s="322">
        <v>0</v>
      </c>
      <c r="P56" s="322">
        <v>0</v>
      </c>
      <c r="Q56" s="322">
        <v>7.3160535117056851E-4</v>
      </c>
      <c r="R56" s="322">
        <v>0</v>
      </c>
      <c r="S56" s="322">
        <v>0</v>
      </c>
      <c r="T56" s="322">
        <v>1.1688114356510864E-5</v>
      </c>
      <c r="U56" s="322">
        <v>0</v>
      </c>
      <c r="V56" s="322">
        <v>0</v>
      </c>
      <c r="W56" s="322">
        <v>0</v>
      </c>
      <c r="X56" s="322">
        <v>0</v>
      </c>
      <c r="Y56" s="322">
        <v>0</v>
      </c>
      <c r="Z56" s="322">
        <v>0</v>
      </c>
      <c r="AA56" s="322">
        <v>4.6023564064801176E-6</v>
      </c>
      <c r="AB56" s="322">
        <v>0</v>
      </c>
      <c r="AC56" s="322">
        <v>0</v>
      </c>
      <c r="AD56" s="322">
        <v>0</v>
      </c>
      <c r="AE56" s="322">
        <v>2.2196769926040361E-5</v>
      </c>
      <c r="AF56" s="322">
        <v>0</v>
      </c>
      <c r="AG56" s="322">
        <v>0</v>
      </c>
      <c r="AH56" s="322">
        <v>0</v>
      </c>
      <c r="AI56" s="322">
        <v>0</v>
      </c>
      <c r="AJ56" s="322">
        <v>0</v>
      </c>
      <c r="AK56" s="322">
        <v>1.572853909225814E-4</v>
      </c>
      <c r="AL56" s="322">
        <v>0</v>
      </c>
      <c r="AM56" s="322">
        <v>0</v>
      </c>
      <c r="AN56" s="322">
        <v>0</v>
      </c>
      <c r="AO56" s="322">
        <v>0</v>
      </c>
      <c r="AP56" s="322">
        <v>0</v>
      </c>
      <c r="AQ56" s="322">
        <v>0</v>
      </c>
      <c r="AR56" s="322">
        <v>0</v>
      </c>
      <c r="AS56" s="322">
        <v>2.8085778648957022E-4</v>
      </c>
      <c r="AT56" s="322">
        <v>8.1285635389198737E-4</v>
      </c>
      <c r="AU56" s="322">
        <v>6.1073923877461283E-4</v>
      </c>
      <c r="AV56" s="322">
        <v>3.9139283664132761E-3</v>
      </c>
      <c r="AW56" s="322">
        <v>1.03866128101558E-2</v>
      </c>
      <c r="AX56" s="322">
        <v>3.2325952341963698E-3</v>
      </c>
      <c r="AY56" s="322">
        <v>1.0143300610545367E-2</v>
      </c>
      <c r="AZ56" s="322">
        <v>8.4086711383299304E-3</v>
      </c>
      <c r="BA56" s="322">
        <v>2.7901785714285715E-3</v>
      </c>
      <c r="BB56" s="322">
        <v>4.9698482012892495E-2</v>
      </c>
      <c r="BC56" s="322">
        <v>1.3309845370914073E-2</v>
      </c>
      <c r="BD56" s="322">
        <v>1.9811788013868251E-3</v>
      </c>
      <c r="BE56" s="322">
        <v>0</v>
      </c>
      <c r="BF56" s="322">
        <v>7.3354370813264683E-3</v>
      </c>
      <c r="BG56" s="322">
        <v>2.9657336335111948E-3</v>
      </c>
      <c r="BH56" s="322">
        <v>1.3020833333333333E-3</v>
      </c>
      <c r="BI56" s="322">
        <v>2.2019081217336377E-3</v>
      </c>
      <c r="BJ56" s="322">
        <v>3.3862088946834709E-3</v>
      </c>
      <c r="BK56" s="322">
        <v>0</v>
      </c>
      <c r="BL56" s="322">
        <v>4.5648018350962155E-3</v>
      </c>
      <c r="BM56" s="322">
        <v>3.672650399512702E-3</v>
      </c>
      <c r="BN56" s="322">
        <v>1.1979478632256049E-3</v>
      </c>
      <c r="BO56" s="322">
        <v>1.8406180328718825E-3</v>
      </c>
      <c r="BP56" s="322">
        <v>3.6719751186965956E-6</v>
      </c>
      <c r="BQ56" s="322">
        <v>0</v>
      </c>
      <c r="BR56" s="322">
        <v>1.9226399594497753E-4</v>
      </c>
      <c r="BS56" s="322">
        <v>0</v>
      </c>
      <c r="BT56" s="322">
        <v>2.080375349565374E-4</v>
      </c>
      <c r="BU56" s="322">
        <v>3.7190205587456487E-6</v>
      </c>
      <c r="BV56" s="322">
        <v>6.4392536904972714E-5</v>
      </c>
      <c r="BW56" s="322">
        <v>2.1751424718319049E-5</v>
      </c>
      <c r="BX56" s="322">
        <v>0</v>
      </c>
      <c r="BY56" s="322">
        <v>3.1380156330233354E-4</v>
      </c>
      <c r="BZ56" s="322">
        <v>2.0132552727155593E-5</v>
      </c>
      <c r="CA56" s="322">
        <v>1.4617318599076187E-4</v>
      </c>
      <c r="CB56" s="322">
        <v>0</v>
      </c>
      <c r="CC56" s="322">
        <v>0</v>
      </c>
      <c r="CD56" s="322">
        <v>0</v>
      </c>
      <c r="CE56" s="322">
        <v>0</v>
      </c>
      <c r="CF56" s="322">
        <v>4.3848030035900572E-4</v>
      </c>
      <c r="CG56" s="322">
        <v>0</v>
      </c>
      <c r="CH56" s="322">
        <v>0</v>
      </c>
      <c r="CI56" s="322">
        <v>5.9518495372436989E-4</v>
      </c>
      <c r="CJ56" s="322">
        <v>1.8368509028122188E-5</v>
      </c>
      <c r="CK56" s="322">
        <v>0</v>
      </c>
      <c r="CL56" s="322">
        <v>6.2196790645602685E-4</v>
      </c>
      <c r="CM56" s="322">
        <v>3.1057784017921627E-4</v>
      </c>
      <c r="CN56" s="322">
        <v>5.2587097380035687E-4</v>
      </c>
      <c r="CO56" s="322">
        <v>1.959686450167973E-4</v>
      </c>
      <c r="CP56" s="322">
        <v>3.2974579466585995E-5</v>
      </c>
      <c r="CQ56" s="322">
        <v>1.8474726574046704E-4</v>
      </c>
      <c r="CR56" s="322">
        <v>0</v>
      </c>
      <c r="CS56" s="322">
        <v>6.081837201381793E-6</v>
      </c>
      <c r="CT56" s="322">
        <v>0</v>
      </c>
      <c r="CU56" s="322">
        <v>2.6506918305677783E-5</v>
      </c>
      <c r="CV56" s="322">
        <v>0</v>
      </c>
      <c r="CW56" s="322">
        <v>6.1654780928757126E-3</v>
      </c>
      <c r="CX56" s="322">
        <v>9.0254744014982294E-5</v>
      </c>
      <c r="CY56" s="322">
        <v>1.019170598966561E-4</v>
      </c>
      <c r="CZ56" s="322">
        <v>4.170480461299039E-5</v>
      </c>
      <c r="DA56" s="322">
        <v>2.2251396275116265E-5</v>
      </c>
      <c r="DB56" s="322">
        <v>5.4021395315776376E-4</v>
      </c>
      <c r="DC56" s="322">
        <v>8.1502083397006836E-5</v>
      </c>
      <c r="DD56" s="322">
        <v>0</v>
      </c>
      <c r="DE56" s="323">
        <v>1.067065887336954E-3</v>
      </c>
      <c r="DF56" s="324">
        <v>9.3784621012715937E-4</v>
      </c>
      <c r="DG56" s="321">
        <v>6.5082826209851737E-4</v>
      </c>
      <c r="DH56" s="322">
        <v>1.8410001794580367E-3</v>
      </c>
      <c r="DI56" s="322">
        <v>0</v>
      </c>
      <c r="DJ56" s="322">
        <v>0</v>
      </c>
      <c r="DK56" s="322">
        <v>2.2801177048655391E-3</v>
      </c>
      <c r="DL56" s="322">
        <v>4.9907959355914855E-3</v>
      </c>
      <c r="DM56" s="322">
        <v>-1.9975186104218362E-2</v>
      </c>
      <c r="DN56" s="324">
        <v>1.9098446173923477E-3</v>
      </c>
      <c r="DO56" s="324">
        <v>1.9819176980164642E-3</v>
      </c>
      <c r="DP56" s="321">
        <v>4.1844061455725183E-3</v>
      </c>
      <c r="DQ56" s="324">
        <v>4.1844061455725183E-3</v>
      </c>
      <c r="DR56" s="324">
        <v>3.5408125666724624E-3</v>
      </c>
      <c r="DS56" s="322">
        <v>3.6440856985464889E-3</v>
      </c>
      <c r="DT56" s="324">
        <v>2.6008251881713064E-3</v>
      </c>
    </row>
    <row r="57" spans="1:124" s="92" customFormat="1">
      <c r="A57" s="298" t="s">
        <v>324</v>
      </c>
      <c r="B57" s="299" t="s">
        <v>578</v>
      </c>
      <c r="C57" s="321">
        <v>0</v>
      </c>
      <c r="D57" s="322">
        <v>0</v>
      </c>
      <c r="E57" s="322">
        <v>0</v>
      </c>
      <c r="F57" s="322">
        <v>5.1591600887375537E-5</v>
      </c>
      <c r="G57" s="322">
        <v>0</v>
      </c>
      <c r="H57" s="322">
        <v>0</v>
      </c>
      <c r="I57" s="322">
        <v>0</v>
      </c>
      <c r="J57" s="322">
        <v>5.4374126615591238E-6</v>
      </c>
      <c r="K57" s="322">
        <v>5.0473610713865102E-5</v>
      </c>
      <c r="L57" s="322">
        <v>0</v>
      </c>
      <c r="M57" s="322">
        <v>0</v>
      </c>
      <c r="N57" s="322">
        <v>2.2110686094589514E-5</v>
      </c>
      <c r="O57" s="322">
        <v>0</v>
      </c>
      <c r="P57" s="322">
        <v>0</v>
      </c>
      <c r="Q57" s="322">
        <v>8.7095875139353399E-6</v>
      </c>
      <c r="R57" s="322">
        <v>0</v>
      </c>
      <c r="S57" s="322">
        <v>9.291003521290335E-6</v>
      </c>
      <c r="T57" s="322">
        <v>0</v>
      </c>
      <c r="U57" s="322">
        <v>0</v>
      </c>
      <c r="V57" s="322">
        <v>0</v>
      </c>
      <c r="W57" s="322">
        <v>0</v>
      </c>
      <c r="X57" s="322">
        <v>0</v>
      </c>
      <c r="Y57" s="322">
        <v>0</v>
      </c>
      <c r="Z57" s="322">
        <v>0</v>
      </c>
      <c r="AA57" s="322">
        <v>1.1505891016200294E-4</v>
      </c>
      <c r="AB57" s="322">
        <v>0</v>
      </c>
      <c r="AC57" s="322">
        <v>0</v>
      </c>
      <c r="AD57" s="322">
        <v>0</v>
      </c>
      <c r="AE57" s="322">
        <v>2.2196769926040362E-6</v>
      </c>
      <c r="AF57" s="322">
        <v>0</v>
      </c>
      <c r="AG57" s="322">
        <v>0</v>
      </c>
      <c r="AH57" s="322">
        <v>0</v>
      </c>
      <c r="AI57" s="322">
        <v>0</v>
      </c>
      <c r="AJ57" s="322">
        <v>8.1253910344435332E-6</v>
      </c>
      <c r="AK57" s="322">
        <v>2.0515485772510615E-5</v>
      </c>
      <c r="AL57" s="322">
        <v>0</v>
      </c>
      <c r="AM57" s="322">
        <v>0</v>
      </c>
      <c r="AN57" s="322">
        <v>0</v>
      </c>
      <c r="AO57" s="322">
        <v>0</v>
      </c>
      <c r="AP57" s="322">
        <v>0</v>
      </c>
      <c r="AQ57" s="322">
        <v>0</v>
      </c>
      <c r="AR57" s="322">
        <v>1.4179943482796689E-4</v>
      </c>
      <c r="AS57" s="322">
        <v>2.047921359819783E-5</v>
      </c>
      <c r="AT57" s="322">
        <v>5.7950046282251734E-4</v>
      </c>
      <c r="AU57" s="322">
        <v>2.176452559996802E-4</v>
      </c>
      <c r="AV57" s="322">
        <v>0</v>
      </c>
      <c r="AW57" s="322">
        <v>0</v>
      </c>
      <c r="AX57" s="322">
        <v>2.4259626523049677E-5</v>
      </c>
      <c r="AY57" s="322">
        <v>5.1546982210563694E-5</v>
      </c>
      <c r="AZ57" s="322">
        <v>1.2151258870418975E-5</v>
      </c>
      <c r="BA57" s="322">
        <v>0</v>
      </c>
      <c r="BB57" s="322">
        <v>5.1985859846121852E-5</v>
      </c>
      <c r="BC57" s="322">
        <v>8.8079859072225479E-3</v>
      </c>
      <c r="BD57" s="322">
        <v>0</v>
      </c>
      <c r="BE57" s="322">
        <v>0</v>
      </c>
      <c r="BF57" s="322">
        <v>8.9755300891324816E-3</v>
      </c>
      <c r="BG57" s="322">
        <v>1.4181631242133626E-5</v>
      </c>
      <c r="BH57" s="322">
        <v>0</v>
      </c>
      <c r="BI57" s="322">
        <v>1.4004016471107032E-4</v>
      </c>
      <c r="BJ57" s="322">
        <v>1.086484137331595E-4</v>
      </c>
      <c r="BK57" s="322">
        <v>0</v>
      </c>
      <c r="BL57" s="322">
        <v>1.2616286478909138E-3</v>
      </c>
      <c r="BM57" s="322">
        <v>4.837149306675266E-4</v>
      </c>
      <c r="BN57" s="322">
        <v>2.0660260249832896E-3</v>
      </c>
      <c r="BO57" s="322">
        <v>2.1646705034479184E-3</v>
      </c>
      <c r="BP57" s="322">
        <v>7.3439502373931911E-6</v>
      </c>
      <c r="BQ57" s="322">
        <v>0</v>
      </c>
      <c r="BR57" s="322">
        <v>1.7478545085907049E-5</v>
      </c>
      <c r="BS57" s="322">
        <v>1.2831864084895613E-5</v>
      </c>
      <c r="BT57" s="322">
        <v>2.5788984748068461E-4</v>
      </c>
      <c r="BU57" s="322">
        <v>1.3760376067358901E-4</v>
      </c>
      <c r="BV57" s="322">
        <v>2.8976641607237718E-4</v>
      </c>
      <c r="BW57" s="322">
        <v>1.0875712359159525E-4</v>
      </c>
      <c r="BX57" s="322">
        <v>0</v>
      </c>
      <c r="BY57" s="322">
        <v>1.1410965938266674E-4</v>
      </c>
      <c r="BZ57" s="322">
        <v>2.0937854836241816E-4</v>
      </c>
      <c r="CA57" s="322">
        <v>0</v>
      </c>
      <c r="CB57" s="322">
        <v>0</v>
      </c>
      <c r="CC57" s="322">
        <v>0</v>
      </c>
      <c r="CD57" s="322">
        <v>0</v>
      </c>
      <c r="CE57" s="322">
        <v>0</v>
      </c>
      <c r="CF57" s="322">
        <v>4.5675031287396433E-5</v>
      </c>
      <c r="CG57" s="322">
        <v>0</v>
      </c>
      <c r="CH57" s="322">
        <v>8.5975282106394403E-6</v>
      </c>
      <c r="CI57" s="322">
        <v>1.4879623843109247E-4</v>
      </c>
      <c r="CJ57" s="322">
        <v>4.0410719861868813E-4</v>
      </c>
      <c r="CK57" s="322">
        <v>0</v>
      </c>
      <c r="CL57" s="322">
        <v>4.3537753451921879E-4</v>
      </c>
      <c r="CM57" s="322">
        <v>1.1614508579483119E-3</v>
      </c>
      <c r="CN57" s="322">
        <v>1.8781106207155601E-5</v>
      </c>
      <c r="CO57" s="322">
        <v>2.6795712685970247E-4</v>
      </c>
      <c r="CP57" s="322">
        <v>2.723986999413626E-5</v>
      </c>
      <c r="CQ57" s="322">
        <v>0</v>
      </c>
      <c r="CR57" s="322">
        <v>5.4815921284337036E-5</v>
      </c>
      <c r="CS57" s="322">
        <v>6.081837201381793E-6</v>
      </c>
      <c r="CT57" s="322">
        <v>8.2736448951610997E-5</v>
      </c>
      <c r="CU57" s="322">
        <v>1.5904150983406669E-4</v>
      </c>
      <c r="CV57" s="322">
        <v>2.7236824186299875E-4</v>
      </c>
      <c r="CW57" s="322">
        <v>1.0494430796384191E-3</v>
      </c>
      <c r="CX57" s="322">
        <v>4.9076017058146619E-4</v>
      </c>
      <c r="CY57" s="322">
        <v>1.0191705989665609E-5</v>
      </c>
      <c r="CZ57" s="322">
        <v>1.7779416703432745E-4</v>
      </c>
      <c r="DA57" s="322">
        <v>1.1125698137558132E-5</v>
      </c>
      <c r="DB57" s="322">
        <v>2.9143121157195151E-4</v>
      </c>
      <c r="DC57" s="322">
        <v>3.056328127387756E-5</v>
      </c>
      <c r="DD57" s="322">
        <v>0</v>
      </c>
      <c r="DE57" s="323">
        <v>0</v>
      </c>
      <c r="DF57" s="324">
        <v>3.4185381211343117E-4</v>
      </c>
      <c r="DG57" s="321">
        <v>2.4797981957330371E-3</v>
      </c>
      <c r="DH57" s="322">
        <v>6.0819525034396128E-3</v>
      </c>
      <c r="DI57" s="322">
        <v>0</v>
      </c>
      <c r="DJ57" s="322">
        <v>0</v>
      </c>
      <c r="DK57" s="322">
        <v>1.4534600188077505E-2</v>
      </c>
      <c r="DL57" s="322">
        <v>7.7536766416130042E-3</v>
      </c>
      <c r="DM57" s="322">
        <v>3.120347394540943E-2</v>
      </c>
      <c r="DN57" s="324">
        <v>5.6527828452568978E-3</v>
      </c>
      <c r="DO57" s="324">
        <v>3.4051688598502159E-3</v>
      </c>
      <c r="DP57" s="321">
        <v>3.6790136687353254E-3</v>
      </c>
      <c r="DQ57" s="324">
        <v>3.6790136687353254E-3</v>
      </c>
      <c r="DR57" s="324">
        <v>7.4833765460504645E-4</v>
      </c>
      <c r="DS57" s="322">
        <v>1.2186035186688066E-3</v>
      </c>
      <c r="DT57" s="324">
        <v>3.8860551421032829E-3</v>
      </c>
    </row>
    <row r="58" spans="1:124" s="92" customFormat="1">
      <c r="A58" s="298" t="s">
        <v>325</v>
      </c>
      <c r="B58" s="299" t="s">
        <v>579</v>
      </c>
      <c r="C58" s="321">
        <v>0</v>
      </c>
      <c r="D58" s="322">
        <v>0</v>
      </c>
      <c r="E58" s="322">
        <v>0</v>
      </c>
      <c r="F58" s="322">
        <v>0</v>
      </c>
      <c r="G58" s="322">
        <v>0</v>
      </c>
      <c r="H58" s="322">
        <v>0</v>
      </c>
      <c r="I58" s="322">
        <v>0</v>
      </c>
      <c r="J58" s="322">
        <v>0</v>
      </c>
      <c r="K58" s="322">
        <v>0</v>
      </c>
      <c r="L58" s="322">
        <v>0</v>
      </c>
      <c r="M58" s="322">
        <v>0</v>
      </c>
      <c r="N58" s="322">
        <v>0</v>
      </c>
      <c r="O58" s="322">
        <v>0</v>
      </c>
      <c r="P58" s="322">
        <v>0</v>
      </c>
      <c r="Q58" s="322">
        <v>0</v>
      </c>
      <c r="R58" s="322">
        <v>0</v>
      </c>
      <c r="S58" s="322">
        <v>0</v>
      </c>
      <c r="T58" s="322">
        <v>0</v>
      </c>
      <c r="U58" s="322">
        <v>0</v>
      </c>
      <c r="V58" s="322">
        <v>0</v>
      </c>
      <c r="W58" s="322">
        <v>0</v>
      </c>
      <c r="X58" s="322">
        <v>0</v>
      </c>
      <c r="Y58" s="322">
        <v>0</v>
      </c>
      <c r="Z58" s="322">
        <v>0</v>
      </c>
      <c r="AA58" s="322">
        <v>0</v>
      </c>
      <c r="AB58" s="322">
        <v>0</v>
      </c>
      <c r="AC58" s="322">
        <v>0</v>
      </c>
      <c r="AD58" s="322">
        <v>0</v>
      </c>
      <c r="AE58" s="322">
        <v>0</v>
      </c>
      <c r="AF58" s="322">
        <v>0</v>
      </c>
      <c r="AG58" s="322">
        <v>0</v>
      </c>
      <c r="AH58" s="322">
        <v>0</v>
      </c>
      <c r="AI58" s="322">
        <v>0</v>
      </c>
      <c r="AJ58" s="322">
        <v>0</v>
      </c>
      <c r="AK58" s="322">
        <v>0</v>
      </c>
      <c r="AL58" s="322">
        <v>0</v>
      </c>
      <c r="AM58" s="322">
        <v>0</v>
      </c>
      <c r="AN58" s="322">
        <v>0</v>
      </c>
      <c r="AO58" s="322">
        <v>0</v>
      </c>
      <c r="AP58" s="322">
        <v>0</v>
      </c>
      <c r="AQ58" s="322">
        <v>0</v>
      </c>
      <c r="AR58" s="322">
        <v>0</v>
      </c>
      <c r="AS58" s="322">
        <v>0</v>
      </c>
      <c r="AT58" s="322">
        <v>0</v>
      </c>
      <c r="AU58" s="322">
        <v>4.6638269142788612E-5</v>
      </c>
      <c r="AV58" s="322">
        <v>0</v>
      </c>
      <c r="AW58" s="322">
        <v>0</v>
      </c>
      <c r="AX58" s="322">
        <v>0</v>
      </c>
      <c r="AY58" s="322">
        <v>0</v>
      </c>
      <c r="AZ58" s="322">
        <v>0</v>
      </c>
      <c r="BA58" s="322">
        <v>0</v>
      </c>
      <c r="BB58" s="322">
        <v>0</v>
      </c>
      <c r="BC58" s="322">
        <v>0</v>
      </c>
      <c r="BD58" s="322">
        <v>4.6557701832590392E-2</v>
      </c>
      <c r="BE58" s="322">
        <v>0</v>
      </c>
      <c r="BF58" s="322">
        <v>0</v>
      </c>
      <c r="BG58" s="322">
        <v>0</v>
      </c>
      <c r="BH58" s="322">
        <v>0</v>
      </c>
      <c r="BI58" s="322">
        <v>0</v>
      </c>
      <c r="BJ58" s="322">
        <v>0</v>
      </c>
      <c r="BK58" s="322">
        <v>0</v>
      </c>
      <c r="BL58" s="322">
        <v>0</v>
      </c>
      <c r="BM58" s="322">
        <v>0</v>
      </c>
      <c r="BN58" s="322">
        <v>0</v>
      </c>
      <c r="BO58" s="322">
        <v>0</v>
      </c>
      <c r="BP58" s="322">
        <v>0</v>
      </c>
      <c r="BQ58" s="322">
        <v>0</v>
      </c>
      <c r="BR58" s="322">
        <v>0</v>
      </c>
      <c r="BS58" s="322">
        <v>0</v>
      </c>
      <c r="BT58" s="322">
        <v>0</v>
      </c>
      <c r="BU58" s="322">
        <v>0</v>
      </c>
      <c r="BV58" s="322">
        <v>0</v>
      </c>
      <c r="BW58" s="322">
        <v>0</v>
      </c>
      <c r="BX58" s="322">
        <v>0</v>
      </c>
      <c r="BY58" s="322">
        <v>0</v>
      </c>
      <c r="BZ58" s="322">
        <v>0</v>
      </c>
      <c r="CA58" s="322">
        <v>0</v>
      </c>
      <c r="CB58" s="322">
        <v>0</v>
      </c>
      <c r="CC58" s="322">
        <v>0</v>
      </c>
      <c r="CD58" s="322">
        <v>0</v>
      </c>
      <c r="CE58" s="322">
        <v>0</v>
      </c>
      <c r="CF58" s="322">
        <v>0</v>
      </c>
      <c r="CG58" s="322">
        <v>0</v>
      </c>
      <c r="CH58" s="322">
        <v>5.5883933369156365E-5</v>
      </c>
      <c r="CI58" s="322">
        <v>1.1903699074487398E-4</v>
      </c>
      <c r="CJ58" s="322">
        <v>0</v>
      </c>
      <c r="CK58" s="322">
        <v>0</v>
      </c>
      <c r="CL58" s="322">
        <v>0</v>
      </c>
      <c r="CM58" s="322">
        <v>0</v>
      </c>
      <c r="CN58" s="322">
        <v>0</v>
      </c>
      <c r="CO58" s="322">
        <v>0</v>
      </c>
      <c r="CP58" s="322">
        <v>0</v>
      </c>
      <c r="CQ58" s="322">
        <v>0</v>
      </c>
      <c r="CR58" s="322">
        <v>0</v>
      </c>
      <c r="CS58" s="322">
        <v>0</v>
      </c>
      <c r="CT58" s="322">
        <v>0</v>
      </c>
      <c r="CU58" s="322">
        <v>3.048295605152945E-3</v>
      </c>
      <c r="CV58" s="322">
        <v>0</v>
      </c>
      <c r="CW58" s="322">
        <v>1.383356786796098E-3</v>
      </c>
      <c r="CX58" s="322">
        <v>0</v>
      </c>
      <c r="CY58" s="322">
        <v>0</v>
      </c>
      <c r="CZ58" s="322">
        <v>0</v>
      </c>
      <c r="DA58" s="322">
        <v>0</v>
      </c>
      <c r="DB58" s="322">
        <v>0</v>
      </c>
      <c r="DC58" s="322">
        <v>0</v>
      </c>
      <c r="DD58" s="322">
        <v>0</v>
      </c>
      <c r="DE58" s="323">
        <v>0</v>
      </c>
      <c r="DF58" s="324">
        <v>4.115548528483545E-5</v>
      </c>
      <c r="DG58" s="321">
        <v>0</v>
      </c>
      <c r="DH58" s="322">
        <v>7.1639648262248007E-4</v>
      </c>
      <c r="DI58" s="322">
        <v>0</v>
      </c>
      <c r="DJ58" s="322">
        <v>0</v>
      </c>
      <c r="DK58" s="322">
        <v>1.0793293251845349E-2</v>
      </c>
      <c r="DL58" s="322">
        <v>1.3235411391774159E-2</v>
      </c>
      <c r="DM58" s="322">
        <v>1.2779156327543425E-2</v>
      </c>
      <c r="DN58" s="324">
        <v>3.235449698127806E-3</v>
      </c>
      <c r="DO58" s="324">
        <v>1.7927766763621289E-3</v>
      </c>
      <c r="DP58" s="321">
        <v>4.3354149820250775E-4</v>
      </c>
      <c r="DQ58" s="324">
        <v>4.3354149820250775E-4</v>
      </c>
      <c r="DR58" s="324">
        <v>3.454224197306031E-4</v>
      </c>
      <c r="DS58" s="322">
        <v>3.5956229543787752E-4</v>
      </c>
      <c r="DT58" s="324">
        <v>2.0895984433044403E-3</v>
      </c>
    </row>
    <row r="59" spans="1:124" s="92" customFormat="1">
      <c r="A59" s="300" t="s">
        <v>326</v>
      </c>
      <c r="B59" s="301" t="s">
        <v>580</v>
      </c>
      <c r="C59" s="325">
        <v>0</v>
      </c>
      <c r="D59" s="326">
        <v>0</v>
      </c>
      <c r="E59" s="326">
        <v>0</v>
      </c>
      <c r="F59" s="326">
        <v>0</v>
      </c>
      <c r="G59" s="326">
        <v>0</v>
      </c>
      <c r="H59" s="326">
        <v>0</v>
      </c>
      <c r="I59" s="326">
        <v>0</v>
      </c>
      <c r="J59" s="326">
        <v>0</v>
      </c>
      <c r="K59" s="326">
        <v>0</v>
      </c>
      <c r="L59" s="326">
        <v>0</v>
      </c>
      <c r="M59" s="326">
        <v>0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326">
        <v>0</v>
      </c>
      <c r="T59" s="326">
        <v>0</v>
      </c>
      <c r="U59" s="326">
        <v>0</v>
      </c>
      <c r="V59" s="326">
        <v>0</v>
      </c>
      <c r="W59" s="326">
        <v>0</v>
      </c>
      <c r="X59" s="326">
        <v>0</v>
      </c>
      <c r="Y59" s="326">
        <v>0</v>
      </c>
      <c r="Z59" s="326">
        <v>0</v>
      </c>
      <c r="AA59" s="326">
        <v>0</v>
      </c>
      <c r="AB59" s="326">
        <v>0</v>
      </c>
      <c r="AC59" s="326">
        <v>0</v>
      </c>
      <c r="AD59" s="326">
        <v>0</v>
      </c>
      <c r="AE59" s="326">
        <v>0</v>
      </c>
      <c r="AF59" s="326">
        <v>0</v>
      </c>
      <c r="AG59" s="326">
        <v>0</v>
      </c>
      <c r="AH59" s="326">
        <v>0</v>
      </c>
      <c r="AI59" s="326">
        <v>0</v>
      </c>
      <c r="AJ59" s="326">
        <v>0</v>
      </c>
      <c r="AK59" s="326">
        <v>0</v>
      </c>
      <c r="AL59" s="326">
        <v>0</v>
      </c>
      <c r="AM59" s="326">
        <v>0</v>
      </c>
      <c r="AN59" s="326">
        <v>0</v>
      </c>
      <c r="AO59" s="326">
        <v>0</v>
      </c>
      <c r="AP59" s="326">
        <v>0</v>
      </c>
      <c r="AQ59" s="326">
        <v>0</v>
      </c>
      <c r="AR59" s="326">
        <v>0</v>
      </c>
      <c r="AS59" s="326">
        <v>0</v>
      </c>
      <c r="AT59" s="326">
        <v>0</v>
      </c>
      <c r="AU59" s="326">
        <v>0</v>
      </c>
      <c r="AV59" s="326">
        <v>0</v>
      </c>
      <c r="AW59" s="326">
        <v>0</v>
      </c>
      <c r="AX59" s="326">
        <v>0</v>
      </c>
      <c r="AY59" s="326">
        <v>0</v>
      </c>
      <c r="AZ59" s="326">
        <v>0</v>
      </c>
      <c r="BA59" s="326">
        <v>0</v>
      </c>
      <c r="BB59" s="326">
        <v>0</v>
      </c>
      <c r="BC59" s="326">
        <v>0</v>
      </c>
      <c r="BD59" s="326">
        <v>0</v>
      </c>
      <c r="BE59" s="326">
        <v>0</v>
      </c>
      <c r="BF59" s="326">
        <v>0</v>
      </c>
      <c r="BG59" s="326">
        <v>0</v>
      </c>
      <c r="BH59" s="326">
        <v>0</v>
      </c>
      <c r="BI59" s="326">
        <v>0</v>
      </c>
      <c r="BJ59" s="326">
        <v>0</v>
      </c>
      <c r="BK59" s="326">
        <v>0</v>
      </c>
      <c r="BL59" s="326">
        <v>0</v>
      </c>
      <c r="BM59" s="326">
        <v>0</v>
      </c>
      <c r="BN59" s="326">
        <v>0</v>
      </c>
      <c r="BO59" s="326">
        <v>0</v>
      </c>
      <c r="BP59" s="326">
        <v>0</v>
      </c>
      <c r="BQ59" s="326">
        <v>0</v>
      </c>
      <c r="BR59" s="326">
        <v>0</v>
      </c>
      <c r="BS59" s="326">
        <v>0</v>
      </c>
      <c r="BT59" s="326">
        <v>0</v>
      </c>
      <c r="BU59" s="326">
        <v>0</v>
      </c>
      <c r="BV59" s="326">
        <v>0</v>
      </c>
      <c r="BW59" s="326">
        <v>0</v>
      </c>
      <c r="BX59" s="326">
        <v>0</v>
      </c>
      <c r="BY59" s="326">
        <v>0</v>
      </c>
      <c r="BZ59" s="326">
        <v>0</v>
      </c>
      <c r="CA59" s="326">
        <v>0</v>
      </c>
      <c r="CB59" s="326">
        <v>0</v>
      </c>
      <c r="CC59" s="326">
        <v>0</v>
      </c>
      <c r="CD59" s="326">
        <v>0</v>
      </c>
      <c r="CE59" s="326">
        <v>0</v>
      </c>
      <c r="CF59" s="326">
        <v>0</v>
      </c>
      <c r="CG59" s="326">
        <v>0</v>
      </c>
      <c r="CH59" s="326">
        <v>0</v>
      </c>
      <c r="CI59" s="326">
        <v>0</v>
      </c>
      <c r="CJ59" s="326">
        <v>0</v>
      </c>
      <c r="CK59" s="326">
        <v>0</v>
      </c>
      <c r="CL59" s="326">
        <v>0</v>
      </c>
      <c r="CM59" s="326">
        <v>0</v>
      </c>
      <c r="CN59" s="326">
        <v>0</v>
      </c>
      <c r="CO59" s="326">
        <v>0</v>
      </c>
      <c r="CP59" s="326">
        <v>0</v>
      </c>
      <c r="CQ59" s="326">
        <v>0</v>
      </c>
      <c r="CR59" s="326">
        <v>0</v>
      </c>
      <c r="CS59" s="326">
        <v>0</v>
      </c>
      <c r="CT59" s="326">
        <v>0</v>
      </c>
      <c r="CU59" s="326">
        <v>0</v>
      </c>
      <c r="CV59" s="326">
        <v>0</v>
      </c>
      <c r="CW59" s="326">
        <v>0</v>
      </c>
      <c r="CX59" s="326">
        <v>0</v>
      </c>
      <c r="CY59" s="326">
        <v>0</v>
      </c>
      <c r="CZ59" s="326">
        <v>0</v>
      </c>
      <c r="DA59" s="326">
        <v>0</v>
      </c>
      <c r="DB59" s="326">
        <v>0</v>
      </c>
      <c r="DC59" s="326">
        <v>0</v>
      </c>
      <c r="DD59" s="326">
        <v>0</v>
      </c>
      <c r="DE59" s="327">
        <v>0</v>
      </c>
      <c r="DF59" s="328">
        <v>0</v>
      </c>
      <c r="DG59" s="325">
        <v>0</v>
      </c>
      <c r="DH59" s="326">
        <v>2.0459412574026441E-2</v>
      </c>
      <c r="DI59" s="326">
        <v>0</v>
      </c>
      <c r="DJ59" s="326">
        <v>0</v>
      </c>
      <c r="DK59" s="326">
        <v>2.5451192783123816E-3</v>
      </c>
      <c r="DL59" s="326">
        <v>2.1778245180326561E-2</v>
      </c>
      <c r="DM59" s="326">
        <v>4.4044665012406947E-2</v>
      </c>
      <c r="DN59" s="328">
        <v>1.4730886766637981E-2</v>
      </c>
      <c r="DO59" s="328">
        <v>7.9729945850326549E-3</v>
      </c>
      <c r="DP59" s="325">
        <v>0</v>
      </c>
      <c r="DQ59" s="328">
        <v>0</v>
      </c>
      <c r="DR59" s="328">
        <v>0</v>
      </c>
      <c r="DS59" s="326">
        <v>0</v>
      </c>
      <c r="DT59" s="328">
        <v>8.8616009696957619E-3</v>
      </c>
    </row>
    <row r="60" spans="1:124" s="92" customFormat="1">
      <c r="A60" s="302" t="s">
        <v>327</v>
      </c>
      <c r="B60" s="303" t="s">
        <v>581</v>
      </c>
      <c r="C60" s="329">
        <v>0</v>
      </c>
      <c r="D60" s="330">
        <v>0</v>
      </c>
      <c r="E60" s="330">
        <v>0</v>
      </c>
      <c r="F60" s="330">
        <v>0</v>
      </c>
      <c r="G60" s="330">
        <v>0</v>
      </c>
      <c r="H60" s="330">
        <v>0</v>
      </c>
      <c r="I60" s="330">
        <v>0</v>
      </c>
      <c r="J60" s="330">
        <v>0</v>
      </c>
      <c r="K60" s="330">
        <v>0</v>
      </c>
      <c r="L60" s="330">
        <v>0</v>
      </c>
      <c r="M60" s="330">
        <v>0</v>
      </c>
      <c r="N60" s="330">
        <v>0</v>
      </c>
      <c r="O60" s="330">
        <v>0</v>
      </c>
      <c r="P60" s="330">
        <v>0</v>
      </c>
      <c r="Q60" s="330">
        <v>0</v>
      </c>
      <c r="R60" s="330">
        <v>0</v>
      </c>
      <c r="S60" s="330">
        <v>0</v>
      </c>
      <c r="T60" s="330">
        <v>0</v>
      </c>
      <c r="U60" s="330">
        <v>0</v>
      </c>
      <c r="V60" s="330">
        <v>0</v>
      </c>
      <c r="W60" s="330">
        <v>0</v>
      </c>
      <c r="X60" s="330">
        <v>0</v>
      </c>
      <c r="Y60" s="330">
        <v>0</v>
      </c>
      <c r="Z60" s="330">
        <v>0</v>
      </c>
      <c r="AA60" s="330">
        <v>0</v>
      </c>
      <c r="AB60" s="330">
        <v>0</v>
      </c>
      <c r="AC60" s="330">
        <v>0</v>
      </c>
      <c r="AD60" s="330">
        <v>0</v>
      </c>
      <c r="AE60" s="330">
        <v>0</v>
      </c>
      <c r="AF60" s="330">
        <v>0</v>
      </c>
      <c r="AG60" s="330">
        <v>0</v>
      </c>
      <c r="AH60" s="330">
        <v>0</v>
      </c>
      <c r="AI60" s="330">
        <v>0</v>
      </c>
      <c r="AJ60" s="330">
        <v>0</v>
      </c>
      <c r="AK60" s="330">
        <v>0</v>
      </c>
      <c r="AL60" s="330">
        <v>0</v>
      </c>
      <c r="AM60" s="330">
        <v>0</v>
      </c>
      <c r="AN60" s="330">
        <v>0</v>
      </c>
      <c r="AO60" s="330">
        <v>0</v>
      </c>
      <c r="AP60" s="330">
        <v>0</v>
      </c>
      <c r="AQ60" s="330">
        <v>0</v>
      </c>
      <c r="AR60" s="330">
        <v>0</v>
      </c>
      <c r="AS60" s="330">
        <v>0</v>
      </c>
      <c r="AT60" s="330">
        <v>0</v>
      </c>
      <c r="AU60" s="330">
        <v>0</v>
      </c>
      <c r="AV60" s="330">
        <v>0</v>
      </c>
      <c r="AW60" s="330">
        <v>0</v>
      </c>
      <c r="AX60" s="330">
        <v>0</v>
      </c>
      <c r="AY60" s="330">
        <v>0</v>
      </c>
      <c r="AZ60" s="330">
        <v>0</v>
      </c>
      <c r="BA60" s="330">
        <v>0</v>
      </c>
      <c r="BB60" s="330">
        <v>0</v>
      </c>
      <c r="BC60" s="330">
        <v>0</v>
      </c>
      <c r="BD60" s="330">
        <v>0</v>
      </c>
      <c r="BE60" s="330">
        <v>0</v>
      </c>
      <c r="BF60" s="330">
        <v>4.5403587443946188E-2</v>
      </c>
      <c r="BG60" s="330">
        <v>0</v>
      </c>
      <c r="BH60" s="330">
        <v>0</v>
      </c>
      <c r="BI60" s="330">
        <v>0</v>
      </c>
      <c r="BJ60" s="330">
        <v>0</v>
      </c>
      <c r="BK60" s="330">
        <v>0</v>
      </c>
      <c r="BL60" s="330">
        <v>0</v>
      </c>
      <c r="BM60" s="330">
        <v>0</v>
      </c>
      <c r="BN60" s="330">
        <v>0</v>
      </c>
      <c r="BO60" s="330">
        <v>0</v>
      </c>
      <c r="BP60" s="330">
        <v>0</v>
      </c>
      <c r="BQ60" s="330">
        <v>0</v>
      </c>
      <c r="BR60" s="330">
        <v>0</v>
      </c>
      <c r="BS60" s="330">
        <v>0</v>
      </c>
      <c r="BT60" s="330">
        <v>0</v>
      </c>
      <c r="BU60" s="330">
        <v>0</v>
      </c>
      <c r="BV60" s="330">
        <v>0</v>
      </c>
      <c r="BW60" s="330">
        <v>0</v>
      </c>
      <c r="BX60" s="330">
        <v>0</v>
      </c>
      <c r="BY60" s="330">
        <v>0</v>
      </c>
      <c r="BZ60" s="330">
        <v>0</v>
      </c>
      <c r="CA60" s="330">
        <v>0</v>
      </c>
      <c r="CB60" s="330">
        <v>0</v>
      </c>
      <c r="CC60" s="330">
        <v>0</v>
      </c>
      <c r="CD60" s="330">
        <v>0</v>
      </c>
      <c r="CE60" s="330">
        <v>0</v>
      </c>
      <c r="CF60" s="330">
        <v>0</v>
      </c>
      <c r="CG60" s="330">
        <v>0</v>
      </c>
      <c r="CH60" s="330">
        <v>0</v>
      </c>
      <c r="CI60" s="330">
        <v>0</v>
      </c>
      <c r="CJ60" s="330">
        <v>0</v>
      </c>
      <c r="CK60" s="330">
        <v>0</v>
      </c>
      <c r="CL60" s="330">
        <v>0</v>
      </c>
      <c r="CM60" s="330">
        <v>2.3890603090708943E-4</v>
      </c>
      <c r="CN60" s="330">
        <v>0</v>
      </c>
      <c r="CO60" s="330">
        <v>0</v>
      </c>
      <c r="CP60" s="330">
        <v>0</v>
      </c>
      <c r="CQ60" s="330">
        <v>0</v>
      </c>
      <c r="CR60" s="330">
        <v>0</v>
      </c>
      <c r="CS60" s="330">
        <v>0</v>
      </c>
      <c r="CT60" s="330">
        <v>0</v>
      </c>
      <c r="CU60" s="330">
        <v>0</v>
      </c>
      <c r="CV60" s="330">
        <v>0</v>
      </c>
      <c r="CW60" s="330">
        <v>4.305101724425788E-3</v>
      </c>
      <c r="CX60" s="330">
        <v>0</v>
      </c>
      <c r="CY60" s="330">
        <v>0</v>
      </c>
      <c r="CZ60" s="330">
        <v>0</v>
      </c>
      <c r="DA60" s="330">
        <v>0</v>
      </c>
      <c r="DB60" s="330">
        <v>0</v>
      </c>
      <c r="DC60" s="330">
        <v>0</v>
      </c>
      <c r="DD60" s="330">
        <v>0</v>
      </c>
      <c r="DE60" s="331">
        <v>0</v>
      </c>
      <c r="DF60" s="332">
        <v>5.13612142115295E-4</v>
      </c>
      <c r="DG60" s="329">
        <v>0</v>
      </c>
      <c r="DH60" s="330">
        <v>2.7851887300352934E-4</v>
      </c>
      <c r="DI60" s="330">
        <v>0</v>
      </c>
      <c r="DJ60" s="330">
        <v>0</v>
      </c>
      <c r="DK60" s="330">
        <v>1.2642783399859771E-3</v>
      </c>
      <c r="DL60" s="330">
        <v>2.0940907912837179E-2</v>
      </c>
      <c r="DM60" s="330">
        <v>-2.5434243176178659E-3</v>
      </c>
      <c r="DN60" s="332">
        <v>3.4970243776988237E-3</v>
      </c>
      <c r="DO60" s="332">
        <v>2.412038391704471E-3</v>
      </c>
      <c r="DP60" s="329">
        <v>6.6078544079966484E-3</v>
      </c>
      <c r="DQ60" s="332">
        <v>6.6078544079966484E-3</v>
      </c>
      <c r="DR60" s="332">
        <v>3.0885745482798824E-2</v>
      </c>
      <c r="DS60" s="330">
        <v>2.6990035629887679E-2</v>
      </c>
      <c r="DT60" s="332">
        <v>1.2857438279064088E-2</v>
      </c>
    </row>
    <row r="61" spans="1:124" s="92" customFormat="1">
      <c r="A61" s="298" t="s">
        <v>328</v>
      </c>
      <c r="B61" s="299" t="s">
        <v>582</v>
      </c>
      <c r="C61" s="321">
        <v>0</v>
      </c>
      <c r="D61" s="322">
        <v>0</v>
      </c>
      <c r="E61" s="322">
        <v>0</v>
      </c>
      <c r="F61" s="322">
        <v>0</v>
      </c>
      <c r="G61" s="322">
        <v>0</v>
      </c>
      <c r="H61" s="322">
        <v>0</v>
      </c>
      <c r="I61" s="322">
        <v>0</v>
      </c>
      <c r="J61" s="322">
        <v>0</v>
      </c>
      <c r="K61" s="322">
        <v>0</v>
      </c>
      <c r="L61" s="322">
        <v>0</v>
      </c>
      <c r="M61" s="322">
        <v>0</v>
      </c>
      <c r="N61" s="322">
        <v>0</v>
      </c>
      <c r="O61" s="322">
        <v>0</v>
      </c>
      <c r="P61" s="322">
        <v>0</v>
      </c>
      <c r="Q61" s="322">
        <v>0</v>
      </c>
      <c r="R61" s="322">
        <v>0</v>
      </c>
      <c r="S61" s="322">
        <v>0</v>
      </c>
      <c r="T61" s="322">
        <v>0</v>
      </c>
      <c r="U61" s="322">
        <v>0</v>
      </c>
      <c r="V61" s="322">
        <v>0</v>
      </c>
      <c r="W61" s="322">
        <v>0</v>
      </c>
      <c r="X61" s="322">
        <v>0</v>
      </c>
      <c r="Y61" s="322">
        <v>0</v>
      </c>
      <c r="Z61" s="322">
        <v>0</v>
      </c>
      <c r="AA61" s="322">
        <v>0</v>
      </c>
      <c r="AB61" s="322">
        <v>0</v>
      </c>
      <c r="AC61" s="322">
        <v>0</v>
      </c>
      <c r="AD61" s="322">
        <v>0</v>
      </c>
      <c r="AE61" s="322">
        <v>0</v>
      </c>
      <c r="AF61" s="322">
        <v>0</v>
      </c>
      <c r="AG61" s="322">
        <v>0</v>
      </c>
      <c r="AH61" s="322">
        <v>0</v>
      </c>
      <c r="AI61" s="322">
        <v>0</v>
      </c>
      <c r="AJ61" s="322">
        <v>0</v>
      </c>
      <c r="AK61" s="322">
        <v>0</v>
      </c>
      <c r="AL61" s="322">
        <v>0</v>
      </c>
      <c r="AM61" s="322">
        <v>0</v>
      </c>
      <c r="AN61" s="322">
        <v>0</v>
      </c>
      <c r="AO61" s="322">
        <v>0</v>
      </c>
      <c r="AP61" s="322">
        <v>0</v>
      </c>
      <c r="AQ61" s="322">
        <v>0</v>
      </c>
      <c r="AR61" s="322">
        <v>0</v>
      </c>
      <c r="AS61" s="322">
        <v>0</v>
      </c>
      <c r="AT61" s="322">
        <v>0</v>
      </c>
      <c r="AU61" s="322">
        <v>2.4873743542820593E-4</v>
      </c>
      <c r="AV61" s="322">
        <v>0</v>
      </c>
      <c r="AW61" s="322">
        <v>0</v>
      </c>
      <c r="AX61" s="322">
        <v>0</v>
      </c>
      <c r="AY61" s="322">
        <v>0</v>
      </c>
      <c r="AZ61" s="322">
        <v>0</v>
      </c>
      <c r="BA61" s="322">
        <v>0</v>
      </c>
      <c r="BB61" s="322">
        <v>0</v>
      </c>
      <c r="BC61" s="322">
        <v>0</v>
      </c>
      <c r="BD61" s="322">
        <v>0</v>
      </c>
      <c r="BE61" s="322">
        <v>0</v>
      </c>
      <c r="BF61" s="322">
        <v>0.5023182749266456</v>
      </c>
      <c r="BG61" s="322">
        <v>0.39255287089397456</v>
      </c>
      <c r="BH61" s="322">
        <v>0</v>
      </c>
      <c r="BI61" s="322">
        <v>8.2295943602548136E-3</v>
      </c>
      <c r="BJ61" s="322">
        <v>0</v>
      </c>
      <c r="BK61" s="322">
        <v>0</v>
      </c>
      <c r="BL61" s="322">
        <v>0</v>
      </c>
      <c r="BM61" s="322">
        <v>0</v>
      </c>
      <c r="BN61" s="322">
        <v>0</v>
      </c>
      <c r="BO61" s="322">
        <v>0</v>
      </c>
      <c r="BP61" s="322">
        <v>0</v>
      </c>
      <c r="BQ61" s="322">
        <v>0</v>
      </c>
      <c r="BR61" s="322">
        <v>0</v>
      </c>
      <c r="BS61" s="322">
        <v>0</v>
      </c>
      <c r="BT61" s="322">
        <v>0</v>
      </c>
      <c r="BU61" s="322">
        <v>0</v>
      </c>
      <c r="BV61" s="322">
        <v>0</v>
      </c>
      <c r="BW61" s="322">
        <v>0</v>
      </c>
      <c r="BX61" s="322">
        <v>0</v>
      </c>
      <c r="BY61" s="322">
        <v>0</v>
      </c>
      <c r="BZ61" s="322">
        <v>0</v>
      </c>
      <c r="CA61" s="322">
        <v>1.3642830692471106E-4</v>
      </c>
      <c r="CB61" s="322">
        <v>0</v>
      </c>
      <c r="CC61" s="322">
        <v>0</v>
      </c>
      <c r="CD61" s="322">
        <v>0</v>
      </c>
      <c r="CE61" s="322">
        <v>0</v>
      </c>
      <c r="CF61" s="322">
        <v>0</v>
      </c>
      <c r="CG61" s="322">
        <v>0</v>
      </c>
      <c r="CH61" s="322">
        <v>0</v>
      </c>
      <c r="CI61" s="322">
        <v>0</v>
      </c>
      <c r="CJ61" s="322">
        <v>0</v>
      </c>
      <c r="CK61" s="322">
        <v>0</v>
      </c>
      <c r="CL61" s="322">
        <v>0</v>
      </c>
      <c r="CM61" s="322">
        <v>0</v>
      </c>
      <c r="CN61" s="322">
        <v>0</v>
      </c>
      <c r="CO61" s="322">
        <v>0</v>
      </c>
      <c r="CP61" s="322">
        <v>0</v>
      </c>
      <c r="CQ61" s="322">
        <v>0</v>
      </c>
      <c r="CR61" s="322">
        <v>0</v>
      </c>
      <c r="CS61" s="322">
        <v>0</v>
      </c>
      <c r="CT61" s="322">
        <v>0</v>
      </c>
      <c r="CU61" s="322">
        <v>0</v>
      </c>
      <c r="CV61" s="322">
        <v>0</v>
      </c>
      <c r="CW61" s="322">
        <v>0.1669628163236101</v>
      </c>
      <c r="CX61" s="322">
        <v>0</v>
      </c>
      <c r="CY61" s="322">
        <v>0</v>
      </c>
      <c r="CZ61" s="322">
        <v>0</v>
      </c>
      <c r="DA61" s="322">
        <v>0</v>
      </c>
      <c r="DB61" s="322">
        <v>0</v>
      </c>
      <c r="DC61" s="322">
        <v>0</v>
      </c>
      <c r="DD61" s="322">
        <v>0</v>
      </c>
      <c r="DE61" s="323">
        <v>0</v>
      </c>
      <c r="DF61" s="324">
        <v>2.2513089730736426E-2</v>
      </c>
      <c r="DG61" s="321">
        <v>0</v>
      </c>
      <c r="DH61" s="322">
        <v>3.3020278758150385E-5</v>
      </c>
      <c r="DI61" s="322">
        <v>0</v>
      </c>
      <c r="DJ61" s="322">
        <v>0</v>
      </c>
      <c r="DK61" s="322">
        <v>0</v>
      </c>
      <c r="DL61" s="322">
        <v>0</v>
      </c>
      <c r="DM61" s="322">
        <v>0.18200992555831266</v>
      </c>
      <c r="DN61" s="324">
        <v>3.9760386721532202E-4</v>
      </c>
      <c r="DO61" s="324">
        <v>2.2977481780640827E-2</v>
      </c>
      <c r="DP61" s="321">
        <v>8.4309207642021378E-2</v>
      </c>
      <c r="DQ61" s="324">
        <v>8.4309207642021378E-2</v>
      </c>
      <c r="DR61" s="324">
        <v>0.10192056261956818</v>
      </c>
      <c r="DS61" s="322">
        <v>9.9094586965515041E-2</v>
      </c>
      <c r="DT61" s="324">
        <v>3.9721835346058304E-2</v>
      </c>
    </row>
    <row r="62" spans="1:124" s="92" customFormat="1">
      <c r="A62" s="298" t="s">
        <v>329</v>
      </c>
      <c r="B62" s="299" t="s">
        <v>583</v>
      </c>
      <c r="C62" s="321">
        <v>0</v>
      </c>
      <c r="D62" s="322">
        <v>0</v>
      </c>
      <c r="E62" s="322">
        <v>0</v>
      </c>
      <c r="F62" s="322">
        <v>0</v>
      </c>
      <c r="G62" s="322">
        <v>8.3499005964214716E-3</v>
      </c>
      <c r="H62" s="322">
        <v>0</v>
      </c>
      <c r="I62" s="322">
        <v>0</v>
      </c>
      <c r="J62" s="322">
        <v>0</v>
      </c>
      <c r="K62" s="322">
        <v>0</v>
      </c>
      <c r="L62" s="322">
        <v>0</v>
      </c>
      <c r="M62" s="322">
        <v>0</v>
      </c>
      <c r="N62" s="322">
        <v>0</v>
      </c>
      <c r="O62" s="322">
        <v>0</v>
      </c>
      <c r="P62" s="322">
        <v>0</v>
      </c>
      <c r="Q62" s="322">
        <v>0</v>
      </c>
      <c r="R62" s="322">
        <v>0</v>
      </c>
      <c r="S62" s="322">
        <v>0</v>
      </c>
      <c r="T62" s="322">
        <v>0</v>
      </c>
      <c r="U62" s="322">
        <v>0</v>
      </c>
      <c r="V62" s="322">
        <v>0</v>
      </c>
      <c r="W62" s="322">
        <v>0</v>
      </c>
      <c r="X62" s="322">
        <v>0</v>
      </c>
      <c r="Y62" s="322">
        <v>0</v>
      </c>
      <c r="Z62" s="322">
        <v>0</v>
      </c>
      <c r="AA62" s="322">
        <v>0</v>
      </c>
      <c r="AB62" s="322">
        <v>0</v>
      </c>
      <c r="AC62" s="322">
        <v>0</v>
      </c>
      <c r="AD62" s="322">
        <v>0</v>
      </c>
      <c r="AE62" s="322">
        <v>0</v>
      </c>
      <c r="AF62" s="322">
        <v>0</v>
      </c>
      <c r="AG62" s="322">
        <v>0</v>
      </c>
      <c r="AH62" s="322">
        <v>0</v>
      </c>
      <c r="AI62" s="322">
        <v>0</v>
      </c>
      <c r="AJ62" s="322">
        <v>0</v>
      </c>
      <c r="AK62" s="322">
        <v>0</v>
      </c>
      <c r="AL62" s="322">
        <v>0</v>
      </c>
      <c r="AM62" s="322">
        <v>0</v>
      </c>
      <c r="AN62" s="322">
        <v>0</v>
      </c>
      <c r="AO62" s="322">
        <v>0</v>
      </c>
      <c r="AP62" s="322">
        <v>0</v>
      </c>
      <c r="AQ62" s="322">
        <v>0</v>
      </c>
      <c r="AR62" s="322">
        <v>0</v>
      </c>
      <c r="AS62" s="322">
        <v>0</v>
      </c>
      <c r="AT62" s="322">
        <v>0</v>
      </c>
      <c r="AU62" s="322">
        <v>0</v>
      </c>
      <c r="AV62" s="322">
        <v>0</v>
      </c>
      <c r="AW62" s="322">
        <v>0</v>
      </c>
      <c r="AX62" s="322">
        <v>0</v>
      </c>
      <c r="AY62" s="322">
        <v>0</v>
      </c>
      <c r="AZ62" s="322">
        <v>0</v>
      </c>
      <c r="BA62" s="322">
        <v>0</v>
      </c>
      <c r="BB62" s="322">
        <v>0</v>
      </c>
      <c r="BC62" s="322">
        <v>0</v>
      </c>
      <c r="BD62" s="322">
        <v>0</v>
      </c>
      <c r="BE62" s="322">
        <v>0</v>
      </c>
      <c r="BF62" s="322">
        <v>0</v>
      </c>
      <c r="BG62" s="322">
        <v>0</v>
      </c>
      <c r="BH62" s="322">
        <v>0.11848958333333333</v>
      </c>
      <c r="BI62" s="322">
        <v>0</v>
      </c>
      <c r="BJ62" s="322">
        <v>0</v>
      </c>
      <c r="BK62" s="322">
        <v>0</v>
      </c>
      <c r="BL62" s="322">
        <v>0</v>
      </c>
      <c r="BM62" s="322">
        <v>0</v>
      </c>
      <c r="BN62" s="322">
        <v>0</v>
      </c>
      <c r="BO62" s="322">
        <v>0</v>
      </c>
      <c r="BP62" s="322">
        <v>0</v>
      </c>
      <c r="BQ62" s="322">
        <v>0</v>
      </c>
      <c r="BR62" s="322">
        <v>0</v>
      </c>
      <c r="BS62" s="322">
        <v>0</v>
      </c>
      <c r="BT62" s="322">
        <v>0</v>
      </c>
      <c r="BU62" s="322">
        <v>0</v>
      </c>
      <c r="BV62" s="322">
        <v>0</v>
      </c>
      <c r="BW62" s="322">
        <v>0</v>
      </c>
      <c r="BX62" s="322">
        <v>0</v>
      </c>
      <c r="BY62" s="322">
        <v>0</v>
      </c>
      <c r="BZ62" s="322">
        <v>0</v>
      </c>
      <c r="CA62" s="322">
        <v>0</v>
      </c>
      <c r="CB62" s="322">
        <v>4.8507462686567165E-2</v>
      </c>
      <c r="CC62" s="322">
        <v>0</v>
      </c>
      <c r="CD62" s="322">
        <v>0</v>
      </c>
      <c r="CE62" s="322">
        <v>0</v>
      </c>
      <c r="CF62" s="322">
        <v>0</v>
      </c>
      <c r="CG62" s="322">
        <v>0</v>
      </c>
      <c r="CH62" s="322">
        <v>0</v>
      </c>
      <c r="CI62" s="322">
        <v>0</v>
      </c>
      <c r="CJ62" s="322">
        <v>0</v>
      </c>
      <c r="CK62" s="322">
        <v>0</v>
      </c>
      <c r="CL62" s="322">
        <v>0</v>
      </c>
      <c r="CM62" s="322">
        <v>8.6373718866409265E-4</v>
      </c>
      <c r="CN62" s="322">
        <v>5.3660303449016008E-5</v>
      </c>
      <c r="CO62" s="322">
        <v>4.799232122860342E-5</v>
      </c>
      <c r="CP62" s="322">
        <v>0</v>
      </c>
      <c r="CQ62" s="322">
        <v>0</v>
      </c>
      <c r="CR62" s="322">
        <v>0</v>
      </c>
      <c r="CS62" s="322">
        <v>0</v>
      </c>
      <c r="CT62" s="322">
        <v>0</v>
      </c>
      <c r="CU62" s="322">
        <v>0</v>
      </c>
      <c r="CV62" s="322">
        <v>0</v>
      </c>
      <c r="CW62" s="322">
        <v>0</v>
      </c>
      <c r="CX62" s="322">
        <v>0</v>
      </c>
      <c r="CY62" s="322">
        <v>0</v>
      </c>
      <c r="CZ62" s="322">
        <v>0</v>
      </c>
      <c r="DA62" s="322">
        <v>0</v>
      </c>
      <c r="DB62" s="322">
        <v>7.1080783310232079E-6</v>
      </c>
      <c r="DC62" s="322">
        <v>0</v>
      </c>
      <c r="DD62" s="322">
        <v>0</v>
      </c>
      <c r="DE62" s="323">
        <v>0</v>
      </c>
      <c r="DF62" s="324">
        <v>4.4966178366764659E-5</v>
      </c>
      <c r="DG62" s="321">
        <v>0</v>
      </c>
      <c r="DH62" s="322">
        <v>2.4167015612849197E-5</v>
      </c>
      <c r="DI62" s="322">
        <v>0</v>
      </c>
      <c r="DJ62" s="322">
        <v>0</v>
      </c>
      <c r="DK62" s="322">
        <v>5.1546486612819818E-3</v>
      </c>
      <c r="DL62" s="322">
        <v>8.8468669630574774E-4</v>
      </c>
      <c r="DM62" s="322">
        <v>1.8610421836228288E-3</v>
      </c>
      <c r="DN62" s="324">
        <v>5.1732508374337314E-4</v>
      </c>
      <c r="DO62" s="324">
        <v>3.2546266170594134E-4</v>
      </c>
      <c r="DP62" s="321">
        <v>2.922751673275333E-5</v>
      </c>
      <c r="DQ62" s="324">
        <v>2.922751673275333E-5</v>
      </c>
      <c r="DR62" s="324">
        <v>8.3795196161062738E-6</v>
      </c>
      <c r="DS62" s="322">
        <v>1.1724857459930789E-5</v>
      </c>
      <c r="DT62" s="324">
        <v>3.1587677488956379E-4</v>
      </c>
    </row>
    <row r="63" spans="1:124" s="92" customFormat="1">
      <c r="A63" s="298" t="s">
        <v>330</v>
      </c>
      <c r="B63" s="299" t="s">
        <v>584</v>
      </c>
      <c r="C63" s="321">
        <v>0</v>
      </c>
      <c r="D63" s="322">
        <v>0</v>
      </c>
      <c r="E63" s="322">
        <v>0</v>
      </c>
      <c r="F63" s="322">
        <v>0</v>
      </c>
      <c r="G63" s="322">
        <v>0</v>
      </c>
      <c r="H63" s="322">
        <v>0</v>
      </c>
      <c r="I63" s="322">
        <v>0</v>
      </c>
      <c r="J63" s="322">
        <v>0</v>
      </c>
      <c r="K63" s="322">
        <v>0</v>
      </c>
      <c r="L63" s="322">
        <v>0</v>
      </c>
      <c r="M63" s="322">
        <v>0</v>
      </c>
      <c r="N63" s="322">
        <v>0</v>
      </c>
      <c r="O63" s="322">
        <v>0</v>
      </c>
      <c r="P63" s="322">
        <v>0</v>
      </c>
      <c r="Q63" s="322">
        <v>0</v>
      </c>
      <c r="R63" s="322">
        <v>0</v>
      </c>
      <c r="S63" s="322">
        <v>0</v>
      </c>
      <c r="T63" s="322">
        <v>0</v>
      </c>
      <c r="U63" s="322">
        <v>0</v>
      </c>
      <c r="V63" s="322">
        <v>0</v>
      </c>
      <c r="W63" s="322">
        <v>0</v>
      </c>
      <c r="X63" s="322">
        <v>0</v>
      </c>
      <c r="Y63" s="322">
        <v>0</v>
      </c>
      <c r="Z63" s="322">
        <v>0</v>
      </c>
      <c r="AA63" s="322">
        <v>0</v>
      </c>
      <c r="AB63" s="322">
        <v>0</v>
      </c>
      <c r="AC63" s="322">
        <v>0</v>
      </c>
      <c r="AD63" s="322">
        <v>0</v>
      </c>
      <c r="AE63" s="322">
        <v>0</v>
      </c>
      <c r="AF63" s="322">
        <v>0</v>
      </c>
      <c r="AG63" s="322">
        <v>0</v>
      </c>
      <c r="AH63" s="322">
        <v>0</v>
      </c>
      <c r="AI63" s="322">
        <v>0</v>
      </c>
      <c r="AJ63" s="322">
        <v>0</v>
      </c>
      <c r="AK63" s="322">
        <v>0</v>
      </c>
      <c r="AL63" s="322">
        <v>0</v>
      </c>
      <c r="AM63" s="322">
        <v>0</v>
      </c>
      <c r="AN63" s="322">
        <v>0</v>
      </c>
      <c r="AO63" s="322">
        <v>0</v>
      </c>
      <c r="AP63" s="322">
        <v>0</v>
      </c>
      <c r="AQ63" s="322">
        <v>0</v>
      </c>
      <c r="AR63" s="322">
        <v>0</v>
      </c>
      <c r="AS63" s="322">
        <v>0</v>
      </c>
      <c r="AT63" s="322">
        <v>0</v>
      </c>
      <c r="AU63" s="322">
        <v>0</v>
      </c>
      <c r="AV63" s="322">
        <v>0</v>
      </c>
      <c r="AW63" s="322">
        <v>0</v>
      </c>
      <c r="AX63" s="322">
        <v>0</v>
      </c>
      <c r="AY63" s="322">
        <v>0</v>
      </c>
      <c r="AZ63" s="322">
        <v>0</v>
      </c>
      <c r="BA63" s="322">
        <v>0</v>
      </c>
      <c r="BB63" s="322">
        <v>0</v>
      </c>
      <c r="BC63" s="322">
        <v>0</v>
      </c>
      <c r="BD63" s="322">
        <v>0</v>
      </c>
      <c r="BE63" s="322">
        <v>0</v>
      </c>
      <c r="BF63" s="322">
        <v>0</v>
      </c>
      <c r="BG63" s="322">
        <v>0</v>
      </c>
      <c r="BH63" s="322">
        <v>0</v>
      </c>
      <c r="BI63" s="322">
        <v>0.37105578365880254</v>
      </c>
      <c r="BJ63" s="322">
        <v>0</v>
      </c>
      <c r="BK63" s="322">
        <v>0</v>
      </c>
      <c r="BL63" s="322">
        <v>0</v>
      </c>
      <c r="BM63" s="322">
        <v>0</v>
      </c>
      <c r="BN63" s="322">
        <v>0</v>
      </c>
      <c r="BO63" s="322">
        <v>0</v>
      </c>
      <c r="BP63" s="322">
        <v>0</v>
      </c>
      <c r="BQ63" s="322">
        <v>0</v>
      </c>
      <c r="BR63" s="322">
        <v>0</v>
      </c>
      <c r="BS63" s="322">
        <v>0</v>
      </c>
      <c r="BT63" s="322">
        <v>0</v>
      </c>
      <c r="BU63" s="322">
        <v>0</v>
      </c>
      <c r="BV63" s="322">
        <v>0</v>
      </c>
      <c r="BW63" s="322">
        <v>0</v>
      </c>
      <c r="BX63" s="322">
        <v>0</v>
      </c>
      <c r="BY63" s="322">
        <v>6.0364009813430708E-2</v>
      </c>
      <c r="BZ63" s="322">
        <v>0</v>
      </c>
      <c r="CA63" s="322">
        <v>0</v>
      </c>
      <c r="CB63" s="322">
        <v>0</v>
      </c>
      <c r="CC63" s="322">
        <v>0.10526315789473684</v>
      </c>
      <c r="CD63" s="322">
        <v>0</v>
      </c>
      <c r="CE63" s="322">
        <v>0</v>
      </c>
      <c r="CF63" s="322">
        <v>1.7356511889210643E-4</v>
      </c>
      <c r="CG63" s="322">
        <v>0</v>
      </c>
      <c r="CH63" s="322">
        <v>0</v>
      </c>
      <c r="CI63" s="322">
        <v>0</v>
      </c>
      <c r="CJ63" s="322">
        <v>0</v>
      </c>
      <c r="CK63" s="322">
        <v>0</v>
      </c>
      <c r="CL63" s="322">
        <v>0</v>
      </c>
      <c r="CM63" s="322">
        <v>2.8080647325079435E-3</v>
      </c>
      <c r="CN63" s="322">
        <v>0</v>
      </c>
      <c r="CO63" s="322">
        <v>0</v>
      </c>
      <c r="CP63" s="322">
        <v>0</v>
      </c>
      <c r="CQ63" s="322">
        <v>0</v>
      </c>
      <c r="CR63" s="322">
        <v>0</v>
      </c>
      <c r="CS63" s="322">
        <v>0</v>
      </c>
      <c r="CT63" s="322">
        <v>0</v>
      </c>
      <c r="CU63" s="322">
        <v>0</v>
      </c>
      <c r="CV63" s="322">
        <v>0</v>
      </c>
      <c r="CW63" s="322">
        <v>6.3741741598492621E-3</v>
      </c>
      <c r="CX63" s="322">
        <v>8.4613822514045888E-6</v>
      </c>
      <c r="CY63" s="322">
        <v>0</v>
      </c>
      <c r="CZ63" s="322">
        <v>0</v>
      </c>
      <c r="DA63" s="322">
        <v>0</v>
      </c>
      <c r="DB63" s="322">
        <v>7.1080783310232079E-6</v>
      </c>
      <c r="DC63" s="322">
        <v>8.1502083397006836E-5</v>
      </c>
      <c r="DD63" s="322">
        <v>0</v>
      </c>
      <c r="DE63" s="323">
        <v>0</v>
      </c>
      <c r="DF63" s="324">
        <v>8.957415158382798E-3</v>
      </c>
      <c r="DG63" s="321">
        <v>0</v>
      </c>
      <c r="DH63" s="322">
        <v>3.6059101513429443E-4</v>
      </c>
      <c r="DI63" s="322">
        <v>0</v>
      </c>
      <c r="DJ63" s="322">
        <v>0</v>
      </c>
      <c r="DK63" s="322">
        <v>1.2701672638403513E-2</v>
      </c>
      <c r="DL63" s="322">
        <v>9.4640709211374491E-3</v>
      </c>
      <c r="DM63" s="322">
        <v>-4.7890818858560794E-2</v>
      </c>
      <c r="DN63" s="324">
        <v>2.4630213519230399E-3</v>
      </c>
      <c r="DO63" s="324">
        <v>1.038965642393312E-2</v>
      </c>
      <c r="DP63" s="321">
        <v>0.16335868008534435</v>
      </c>
      <c r="DQ63" s="324">
        <v>0.16335868008534435</v>
      </c>
      <c r="DR63" s="324">
        <v>4.3212018838091157E-2</v>
      </c>
      <c r="DS63" s="322">
        <v>6.2491145289939112E-2</v>
      </c>
      <c r="DT63" s="324">
        <v>2.6380265495324681E-2</v>
      </c>
    </row>
    <row r="64" spans="1:124" s="92" customFormat="1">
      <c r="A64" s="300" t="s">
        <v>331</v>
      </c>
      <c r="B64" s="301" t="s">
        <v>585</v>
      </c>
      <c r="C64" s="325">
        <v>7.1293114511000532E-5</v>
      </c>
      <c r="D64" s="326">
        <v>0</v>
      </c>
      <c r="E64" s="326">
        <v>8.6700190740419627E-5</v>
      </c>
      <c r="F64" s="326">
        <v>1.5477480266212662E-4</v>
      </c>
      <c r="G64" s="326">
        <v>4.1749502982107358E-3</v>
      </c>
      <c r="H64" s="326">
        <v>0</v>
      </c>
      <c r="I64" s="326">
        <v>7.4537865235539658E-4</v>
      </c>
      <c r="J64" s="326">
        <v>2.6915192674717664E-4</v>
      </c>
      <c r="K64" s="326">
        <v>1.5646819321298181E-3</v>
      </c>
      <c r="L64" s="326">
        <v>0</v>
      </c>
      <c r="M64" s="326">
        <v>0</v>
      </c>
      <c r="N64" s="326">
        <v>7.6281867026333828E-4</v>
      </c>
      <c r="O64" s="326">
        <v>1.8159724566259368E-2</v>
      </c>
      <c r="P64" s="326">
        <v>1.6246953696181965E-3</v>
      </c>
      <c r="Q64" s="326">
        <v>8.4657190635451501E-3</v>
      </c>
      <c r="R64" s="326">
        <v>5.2588578887563736E-4</v>
      </c>
      <c r="S64" s="326">
        <v>1.4865605634064536E-4</v>
      </c>
      <c r="T64" s="326">
        <v>1.0519302920859777E-4</v>
      </c>
      <c r="U64" s="326">
        <v>0</v>
      </c>
      <c r="V64" s="326">
        <v>0</v>
      </c>
      <c r="W64" s="326">
        <v>0</v>
      </c>
      <c r="X64" s="326">
        <v>1.3151239251390997E-3</v>
      </c>
      <c r="Y64" s="326">
        <v>0</v>
      </c>
      <c r="Z64" s="326">
        <v>0</v>
      </c>
      <c r="AA64" s="326">
        <v>1.1966126656848306E-4</v>
      </c>
      <c r="AB64" s="326">
        <v>2.7361652643819687E-4</v>
      </c>
      <c r="AC64" s="326">
        <v>0</v>
      </c>
      <c r="AD64" s="326">
        <v>0</v>
      </c>
      <c r="AE64" s="326">
        <v>2.3306608422342382E-4</v>
      </c>
      <c r="AF64" s="326">
        <v>2.626429762702071E-5</v>
      </c>
      <c r="AG64" s="326">
        <v>3.1446540880503146E-3</v>
      </c>
      <c r="AH64" s="326">
        <v>1.3398090772064981E-3</v>
      </c>
      <c r="AI64" s="326">
        <v>1.4288889594513067E-4</v>
      </c>
      <c r="AJ64" s="326">
        <v>4.6802252358394743E-3</v>
      </c>
      <c r="AK64" s="326">
        <v>2.3934733401262385E-3</v>
      </c>
      <c r="AL64" s="326">
        <v>0</v>
      </c>
      <c r="AM64" s="326">
        <v>0</v>
      </c>
      <c r="AN64" s="326">
        <v>3.3450553220687879E-3</v>
      </c>
      <c r="AO64" s="326">
        <v>0</v>
      </c>
      <c r="AP64" s="326">
        <v>0</v>
      </c>
      <c r="AQ64" s="326">
        <v>1.9662182037745199E-3</v>
      </c>
      <c r="AR64" s="326">
        <v>4.0514124236561968E-5</v>
      </c>
      <c r="AS64" s="326">
        <v>2.6330417483397207E-4</v>
      </c>
      <c r="AT64" s="326">
        <v>5.0560443065051841E-5</v>
      </c>
      <c r="AU64" s="326">
        <v>3.524520625219311E-3</v>
      </c>
      <c r="AV64" s="326">
        <v>1.1828761285160123E-3</v>
      </c>
      <c r="AW64" s="326">
        <v>5.7703404500865547E-4</v>
      </c>
      <c r="AX64" s="326">
        <v>1.3403443653984947E-3</v>
      </c>
      <c r="AY64" s="326">
        <v>1.0080298743399122E-3</v>
      </c>
      <c r="AZ64" s="326">
        <v>1.8226888305628464E-4</v>
      </c>
      <c r="BA64" s="326">
        <v>2.5111607142857145E-3</v>
      </c>
      <c r="BB64" s="326">
        <v>5.1985859846121851E-4</v>
      </c>
      <c r="BC64" s="326">
        <v>1.076531610882756E-3</v>
      </c>
      <c r="BD64" s="326">
        <v>0</v>
      </c>
      <c r="BE64" s="326">
        <v>0</v>
      </c>
      <c r="BF64" s="326">
        <v>5.95139234900072E-4</v>
      </c>
      <c r="BG64" s="326">
        <v>6.1690095903281278E-4</v>
      </c>
      <c r="BH64" s="326">
        <v>0</v>
      </c>
      <c r="BI64" s="326">
        <v>2.6816201753183681E-5</v>
      </c>
      <c r="BJ64" s="326">
        <v>5.6062581486310298E-2</v>
      </c>
      <c r="BK64" s="326">
        <v>0</v>
      </c>
      <c r="BL64" s="326">
        <v>1.3584809481330445E-3</v>
      </c>
      <c r="BM64" s="326">
        <v>5.0521337203052775E-3</v>
      </c>
      <c r="BN64" s="326">
        <v>2.989082470318961E-3</v>
      </c>
      <c r="BO64" s="326">
        <v>3.5256908798672682E-3</v>
      </c>
      <c r="BP64" s="326">
        <v>1.4687900474786382E-5</v>
      </c>
      <c r="BQ64" s="326">
        <v>0</v>
      </c>
      <c r="BR64" s="326">
        <v>6.9914180343628193E-4</v>
      </c>
      <c r="BS64" s="326">
        <v>5.517701556505114E-4</v>
      </c>
      <c r="BT64" s="326">
        <v>2.8952689196716264E-4</v>
      </c>
      <c r="BU64" s="326">
        <v>2.1198417184850198E-4</v>
      </c>
      <c r="BV64" s="326">
        <v>0</v>
      </c>
      <c r="BW64" s="326">
        <v>0</v>
      </c>
      <c r="BX64" s="326">
        <v>0</v>
      </c>
      <c r="BY64" s="326">
        <v>2.8527414845666685E-5</v>
      </c>
      <c r="BZ64" s="326">
        <v>2.2548459054414264E-4</v>
      </c>
      <c r="CA64" s="326">
        <v>1.9489758132101581E-5</v>
      </c>
      <c r="CB64" s="326">
        <v>3.7313432835820895E-3</v>
      </c>
      <c r="CC64" s="326">
        <v>0</v>
      </c>
      <c r="CD64" s="326">
        <v>0</v>
      </c>
      <c r="CE64" s="326">
        <v>0</v>
      </c>
      <c r="CF64" s="326">
        <v>1.5529510637714788E-4</v>
      </c>
      <c r="CG64" s="326">
        <v>9.1033227127901685E-5</v>
      </c>
      <c r="CH64" s="326">
        <v>1.1133799032778076E-3</v>
      </c>
      <c r="CI64" s="326">
        <v>2.2021843287801683E-3</v>
      </c>
      <c r="CJ64" s="326">
        <v>6.6677687772083542E-3</v>
      </c>
      <c r="CK64" s="326">
        <v>8.549200649739249E-4</v>
      </c>
      <c r="CL64" s="326">
        <v>4.9135464610026124E-3</v>
      </c>
      <c r="CM64" s="326">
        <v>1.2367981446190091E-3</v>
      </c>
      <c r="CN64" s="326">
        <v>2.5703285352078665E-3</v>
      </c>
      <c r="CO64" s="326">
        <v>1.0246360582306831E-2</v>
      </c>
      <c r="CP64" s="326">
        <v>2.0931689574441546E-4</v>
      </c>
      <c r="CQ64" s="326">
        <v>4.0644398462902749E-4</v>
      </c>
      <c r="CR64" s="326">
        <v>3.5698868736424496E-3</v>
      </c>
      <c r="CS64" s="326">
        <v>1.8671240208242106E-3</v>
      </c>
      <c r="CT64" s="326">
        <v>4.7987140391934375E-3</v>
      </c>
      <c r="CU64" s="326">
        <v>6.1628585060700845E-3</v>
      </c>
      <c r="CV64" s="326">
        <v>2.4513141767669891E-3</v>
      </c>
      <c r="CW64" s="326">
        <v>1.8126744102845422E-3</v>
      </c>
      <c r="CX64" s="326">
        <v>3.2125047947832758E-3</v>
      </c>
      <c r="CY64" s="326">
        <v>2.0994914338711159E-3</v>
      </c>
      <c r="CZ64" s="326">
        <v>2.164259860442554E-3</v>
      </c>
      <c r="DA64" s="326">
        <v>3.9051200462829044E-3</v>
      </c>
      <c r="DB64" s="326">
        <v>5.331058748267406E-3</v>
      </c>
      <c r="DC64" s="326">
        <v>7.6815713601678945E-3</v>
      </c>
      <c r="DD64" s="326">
        <v>0.14682539682539683</v>
      </c>
      <c r="DE64" s="327">
        <v>5.0964340887735108E-4</v>
      </c>
      <c r="DF64" s="328">
        <v>1.924538577031775E-3</v>
      </c>
      <c r="DG64" s="325">
        <v>1.0950066745526149E-2</v>
      </c>
      <c r="DH64" s="326">
        <v>3.1828677394269305E-3</v>
      </c>
      <c r="DI64" s="326">
        <v>0</v>
      </c>
      <c r="DJ64" s="326">
        <v>0</v>
      </c>
      <c r="DK64" s="326">
        <v>2.8119611404637162E-3</v>
      </c>
      <c r="DL64" s="326">
        <v>1.3004479089827681E-2</v>
      </c>
      <c r="DM64" s="326">
        <v>6.2531017369727049E-2</v>
      </c>
      <c r="DN64" s="328">
        <v>4.3744191094216974E-3</v>
      </c>
      <c r="DO64" s="328">
        <v>4.3134660771724787E-3</v>
      </c>
      <c r="DP64" s="325">
        <v>8.7913934705727611E-3</v>
      </c>
      <c r="DQ64" s="328">
        <v>8.7913934705727611E-3</v>
      </c>
      <c r="DR64" s="328">
        <v>9.5754632768716638E-3</v>
      </c>
      <c r="DS64" s="326">
        <v>9.4496488698312189E-3</v>
      </c>
      <c r="DT64" s="328">
        <v>6.3965630862834891E-3</v>
      </c>
    </row>
    <row r="65" spans="1:124" s="92" customFormat="1">
      <c r="A65" s="302" t="s">
        <v>332</v>
      </c>
      <c r="B65" s="303" t="s">
        <v>586</v>
      </c>
      <c r="C65" s="329">
        <v>3.5646557255500263E-4</v>
      </c>
      <c r="D65" s="330">
        <v>0</v>
      </c>
      <c r="E65" s="330">
        <v>0</v>
      </c>
      <c r="F65" s="330">
        <v>3.0439044523551564E-3</v>
      </c>
      <c r="G65" s="330">
        <v>0</v>
      </c>
      <c r="H65" s="330">
        <v>0</v>
      </c>
      <c r="I65" s="330">
        <v>0</v>
      </c>
      <c r="J65" s="330">
        <v>0</v>
      </c>
      <c r="K65" s="330">
        <v>3.0284166428319061E-4</v>
      </c>
      <c r="L65" s="330">
        <v>3.0575195872348557E-3</v>
      </c>
      <c r="M65" s="330">
        <v>0</v>
      </c>
      <c r="N65" s="330">
        <v>3.869370066553165E-4</v>
      </c>
      <c r="O65" s="330">
        <v>0</v>
      </c>
      <c r="P65" s="330">
        <v>4.9493034870776546E-3</v>
      </c>
      <c r="Q65" s="330">
        <v>0</v>
      </c>
      <c r="R65" s="330">
        <v>1.8265140345769905E-2</v>
      </c>
      <c r="S65" s="330">
        <v>0</v>
      </c>
      <c r="T65" s="330">
        <v>0</v>
      </c>
      <c r="U65" s="330">
        <v>2.6666666666666668E-2</v>
      </c>
      <c r="V65" s="330">
        <v>1.7838266384778013E-3</v>
      </c>
      <c r="W65" s="330">
        <v>0</v>
      </c>
      <c r="X65" s="330">
        <v>1.9221041982802225E-3</v>
      </c>
      <c r="Y65" s="330">
        <v>0</v>
      </c>
      <c r="Z65" s="330">
        <v>3.9698292973402142E-4</v>
      </c>
      <c r="AA65" s="330">
        <v>0</v>
      </c>
      <c r="AB65" s="330">
        <v>0</v>
      </c>
      <c r="AC65" s="330">
        <v>0</v>
      </c>
      <c r="AD65" s="330">
        <v>0</v>
      </c>
      <c r="AE65" s="330">
        <v>1.4938426160225164E-3</v>
      </c>
      <c r="AF65" s="330">
        <v>0</v>
      </c>
      <c r="AG65" s="330">
        <v>0</v>
      </c>
      <c r="AH65" s="330">
        <v>2.1537430916094457E-2</v>
      </c>
      <c r="AI65" s="330">
        <v>4.9376051821039598E-3</v>
      </c>
      <c r="AJ65" s="330">
        <v>1.3796913976485118E-2</v>
      </c>
      <c r="AK65" s="330">
        <v>5.1015174620976404E-3</v>
      </c>
      <c r="AL65" s="330">
        <v>5.4974946313528991E-2</v>
      </c>
      <c r="AM65" s="330">
        <v>2.0931449502878076E-3</v>
      </c>
      <c r="AN65" s="330">
        <v>6.2490044478208133E-3</v>
      </c>
      <c r="AO65" s="330">
        <v>4.2986101160624729E-5</v>
      </c>
      <c r="AP65" s="330">
        <v>3.1803522699082112E-2</v>
      </c>
      <c r="AQ65" s="330">
        <v>1.3840937591924571E-2</v>
      </c>
      <c r="AR65" s="330">
        <v>0</v>
      </c>
      <c r="AS65" s="330">
        <v>1.755361165559814E-4</v>
      </c>
      <c r="AT65" s="330">
        <v>0</v>
      </c>
      <c r="AU65" s="330">
        <v>0</v>
      </c>
      <c r="AV65" s="330">
        <v>0</v>
      </c>
      <c r="AW65" s="330">
        <v>0</v>
      </c>
      <c r="AX65" s="330">
        <v>0</v>
      </c>
      <c r="AY65" s="330">
        <v>0</v>
      </c>
      <c r="AZ65" s="330">
        <v>0</v>
      </c>
      <c r="BA65" s="330">
        <v>0</v>
      </c>
      <c r="BB65" s="330">
        <v>5.1985859846121852E-5</v>
      </c>
      <c r="BC65" s="330">
        <v>0</v>
      </c>
      <c r="BD65" s="330">
        <v>0</v>
      </c>
      <c r="BE65" s="330">
        <v>0</v>
      </c>
      <c r="BF65" s="330">
        <v>0</v>
      </c>
      <c r="BG65" s="330">
        <v>2.1804258034780451E-4</v>
      </c>
      <c r="BH65" s="330">
        <v>0</v>
      </c>
      <c r="BI65" s="330">
        <v>0</v>
      </c>
      <c r="BJ65" s="330">
        <v>0</v>
      </c>
      <c r="BK65" s="330">
        <v>0</v>
      </c>
      <c r="BL65" s="330">
        <v>0</v>
      </c>
      <c r="BM65" s="330">
        <v>0</v>
      </c>
      <c r="BN65" s="330">
        <v>2.9225298112508716E-4</v>
      </c>
      <c r="BO65" s="330">
        <v>0</v>
      </c>
      <c r="BP65" s="330">
        <v>6.1799341247663706E-3</v>
      </c>
      <c r="BQ65" s="330">
        <v>5.3947869938722253E-3</v>
      </c>
      <c r="BR65" s="330">
        <v>0</v>
      </c>
      <c r="BS65" s="330">
        <v>0</v>
      </c>
      <c r="BT65" s="330">
        <v>0</v>
      </c>
      <c r="BU65" s="330">
        <v>0</v>
      </c>
      <c r="BV65" s="330">
        <v>0</v>
      </c>
      <c r="BW65" s="330">
        <v>0</v>
      </c>
      <c r="BX65" s="330">
        <v>0</v>
      </c>
      <c r="BY65" s="330">
        <v>0</v>
      </c>
      <c r="BZ65" s="330">
        <v>0</v>
      </c>
      <c r="CA65" s="330">
        <v>0</v>
      </c>
      <c r="CB65" s="330">
        <v>0</v>
      </c>
      <c r="CC65" s="330">
        <v>0</v>
      </c>
      <c r="CD65" s="330">
        <v>0</v>
      </c>
      <c r="CE65" s="330">
        <v>0</v>
      </c>
      <c r="CF65" s="330">
        <v>0</v>
      </c>
      <c r="CG65" s="330">
        <v>0</v>
      </c>
      <c r="CH65" s="330">
        <v>0</v>
      </c>
      <c r="CI65" s="330">
        <v>0</v>
      </c>
      <c r="CJ65" s="330">
        <v>0</v>
      </c>
      <c r="CK65" s="330">
        <v>0</v>
      </c>
      <c r="CL65" s="330">
        <v>0</v>
      </c>
      <c r="CM65" s="330">
        <v>0</v>
      </c>
      <c r="CN65" s="330">
        <v>0</v>
      </c>
      <c r="CO65" s="330">
        <v>0</v>
      </c>
      <c r="CP65" s="330">
        <v>0</v>
      </c>
      <c r="CQ65" s="330">
        <v>0</v>
      </c>
      <c r="CR65" s="330">
        <v>0</v>
      </c>
      <c r="CS65" s="330">
        <v>0</v>
      </c>
      <c r="CT65" s="330">
        <v>0</v>
      </c>
      <c r="CU65" s="330">
        <v>0</v>
      </c>
      <c r="CV65" s="330">
        <v>0</v>
      </c>
      <c r="CW65" s="330">
        <v>0</v>
      </c>
      <c r="CX65" s="330">
        <v>0</v>
      </c>
      <c r="CY65" s="330">
        <v>0</v>
      </c>
      <c r="CZ65" s="330">
        <v>5.9264722344775812E-5</v>
      </c>
      <c r="DA65" s="330">
        <v>0</v>
      </c>
      <c r="DB65" s="330">
        <v>0</v>
      </c>
      <c r="DC65" s="330">
        <v>0</v>
      </c>
      <c r="DD65" s="330">
        <v>0</v>
      </c>
      <c r="DE65" s="331">
        <v>0</v>
      </c>
      <c r="DF65" s="332">
        <v>8.1271690638235665E-4</v>
      </c>
      <c r="DG65" s="329">
        <v>0</v>
      </c>
      <c r="DH65" s="330">
        <v>4.0677154991924388E-4</v>
      </c>
      <c r="DI65" s="330">
        <v>0</v>
      </c>
      <c r="DJ65" s="330">
        <v>0</v>
      </c>
      <c r="DK65" s="330">
        <v>0</v>
      </c>
      <c r="DL65" s="330">
        <v>0</v>
      </c>
      <c r="DM65" s="330">
        <v>0</v>
      </c>
      <c r="DN65" s="332">
        <v>2.2002818172722898E-4</v>
      </c>
      <c r="DO65" s="332">
        <v>9.4080145215471201E-4</v>
      </c>
      <c r="DP65" s="329">
        <v>0</v>
      </c>
      <c r="DQ65" s="332">
        <v>0</v>
      </c>
      <c r="DR65" s="332">
        <v>1.2753163326846189E-3</v>
      </c>
      <c r="DS65" s="330">
        <v>1.0706749003826798E-3</v>
      </c>
      <c r="DT65" s="332">
        <v>5.5895473673457695E-4</v>
      </c>
    </row>
    <row r="66" spans="1:124" s="92" customFormat="1">
      <c r="A66" s="298" t="s">
        <v>333</v>
      </c>
      <c r="B66" s="299" t="s">
        <v>587</v>
      </c>
      <c r="C66" s="321">
        <v>0</v>
      </c>
      <c r="D66" s="322">
        <v>0</v>
      </c>
      <c r="E66" s="322">
        <v>0</v>
      </c>
      <c r="F66" s="322">
        <v>0</v>
      </c>
      <c r="G66" s="322">
        <v>0</v>
      </c>
      <c r="H66" s="322">
        <v>0</v>
      </c>
      <c r="I66" s="322">
        <v>0</v>
      </c>
      <c r="J66" s="322">
        <v>0</v>
      </c>
      <c r="K66" s="322">
        <v>0</v>
      </c>
      <c r="L66" s="322">
        <v>0</v>
      </c>
      <c r="M66" s="322">
        <v>0</v>
      </c>
      <c r="N66" s="322">
        <v>0</v>
      </c>
      <c r="O66" s="322">
        <v>0</v>
      </c>
      <c r="P66" s="322">
        <v>0</v>
      </c>
      <c r="Q66" s="322">
        <v>0</v>
      </c>
      <c r="R66" s="322">
        <v>0</v>
      </c>
      <c r="S66" s="322">
        <v>0</v>
      </c>
      <c r="T66" s="322">
        <v>0</v>
      </c>
      <c r="U66" s="322">
        <v>0</v>
      </c>
      <c r="V66" s="322">
        <v>0</v>
      </c>
      <c r="W66" s="322">
        <v>0</v>
      </c>
      <c r="X66" s="322">
        <v>0</v>
      </c>
      <c r="Y66" s="322">
        <v>0</v>
      </c>
      <c r="Z66" s="322">
        <v>0</v>
      </c>
      <c r="AA66" s="322">
        <v>0</v>
      </c>
      <c r="AB66" s="322">
        <v>0</v>
      </c>
      <c r="AC66" s="322">
        <v>0</v>
      </c>
      <c r="AD66" s="322">
        <v>0</v>
      </c>
      <c r="AE66" s="322">
        <v>0</v>
      </c>
      <c r="AF66" s="322">
        <v>0</v>
      </c>
      <c r="AG66" s="322">
        <v>0</v>
      </c>
      <c r="AH66" s="322">
        <v>0</v>
      </c>
      <c r="AI66" s="322">
        <v>0</v>
      </c>
      <c r="AJ66" s="322">
        <v>0</v>
      </c>
      <c r="AK66" s="322">
        <v>0</v>
      </c>
      <c r="AL66" s="322">
        <v>0</v>
      </c>
      <c r="AM66" s="322">
        <v>0</v>
      </c>
      <c r="AN66" s="322">
        <v>0</v>
      </c>
      <c r="AO66" s="322">
        <v>0</v>
      </c>
      <c r="AP66" s="322">
        <v>0</v>
      </c>
      <c r="AQ66" s="322">
        <v>0</v>
      </c>
      <c r="AR66" s="322">
        <v>0</v>
      </c>
      <c r="AS66" s="322">
        <v>0</v>
      </c>
      <c r="AT66" s="322">
        <v>0</v>
      </c>
      <c r="AU66" s="322">
        <v>0</v>
      </c>
      <c r="AV66" s="322">
        <v>0</v>
      </c>
      <c r="AW66" s="322">
        <v>0</v>
      </c>
      <c r="AX66" s="322">
        <v>0</v>
      </c>
      <c r="AY66" s="322">
        <v>0</v>
      </c>
      <c r="AZ66" s="322">
        <v>0</v>
      </c>
      <c r="BA66" s="322">
        <v>0</v>
      </c>
      <c r="BB66" s="322">
        <v>0</v>
      </c>
      <c r="BC66" s="322">
        <v>0</v>
      </c>
      <c r="BD66" s="322">
        <v>0</v>
      </c>
      <c r="BE66" s="322">
        <v>0</v>
      </c>
      <c r="BF66" s="322">
        <v>0</v>
      </c>
      <c r="BG66" s="322">
        <v>0</v>
      </c>
      <c r="BH66" s="322">
        <v>0</v>
      </c>
      <c r="BI66" s="322">
        <v>0</v>
      </c>
      <c r="BJ66" s="322">
        <v>0</v>
      </c>
      <c r="BK66" s="322">
        <v>0</v>
      </c>
      <c r="BL66" s="322">
        <v>0</v>
      </c>
      <c r="BM66" s="322">
        <v>0</v>
      </c>
      <c r="BN66" s="322">
        <v>0</v>
      </c>
      <c r="BO66" s="322">
        <v>0</v>
      </c>
      <c r="BP66" s="322">
        <v>0</v>
      </c>
      <c r="BQ66" s="322">
        <v>0</v>
      </c>
      <c r="BR66" s="322">
        <v>0</v>
      </c>
      <c r="BS66" s="322">
        <v>0</v>
      </c>
      <c r="BT66" s="322">
        <v>0</v>
      </c>
      <c r="BU66" s="322">
        <v>0</v>
      </c>
      <c r="BV66" s="322">
        <v>0</v>
      </c>
      <c r="BW66" s="322">
        <v>0</v>
      </c>
      <c r="BX66" s="322">
        <v>0</v>
      </c>
      <c r="BY66" s="322">
        <v>0</v>
      </c>
      <c r="BZ66" s="322">
        <v>0</v>
      </c>
      <c r="CA66" s="322">
        <v>0</v>
      </c>
      <c r="CB66" s="322">
        <v>0</v>
      </c>
      <c r="CC66" s="322">
        <v>0</v>
      </c>
      <c r="CD66" s="322">
        <v>0</v>
      </c>
      <c r="CE66" s="322">
        <v>0</v>
      </c>
      <c r="CF66" s="322">
        <v>0</v>
      </c>
      <c r="CG66" s="322">
        <v>0</v>
      </c>
      <c r="CH66" s="322">
        <v>0</v>
      </c>
      <c r="CI66" s="322">
        <v>0</v>
      </c>
      <c r="CJ66" s="322">
        <v>0</v>
      </c>
      <c r="CK66" s="322">
        <v>0</v>
      </c>
      <c r="CL66" s="322">
        <v>0</v>
      </c>
      <c r="CM66" s="322">
        <v>0</v>
      </c>
      <c r="CN66" s="322">
        <v>0</v>
      </c>
      <c r="CO66" s="322">
        <v>0</v>
      </c>
      <c r="CP66" s="322">
        <v>0</v>
      </c>
      <c r="CQ66" s="322">
        <v>0</v>
      </c>
      <c r="CR66" s="322">
        <v>0</v>
      </c>
      <c r="CS66" s="322">
        <v>0</v>
      </c>
      <c r="CT66" s="322">
        <v>0</v>
      </c>
      <c r="CU66" s="322">
        <v>0</v>
      </c>
      <c r="CV66" s="322">
        <v>0</v>
      </c>
      <c r="CW66" s="322">
        <v>0</v>
      </c>
      <c r="CX66" s="322">
        <v>0</v>
      </c>
      <c r="CY66" s="322">
        <v>0</v>
      </c>
      <c r="CZ66" s="322">
        <v>0</v>
      </c>
      <c r="DA66" s="322">
        <v>0</v>
      </c>
      <c r="DB66" s="322">
        <v>0</v>
      </c>
      <c r="DC66" s="322">
        <v>0</v>
      </c>
      <c r="DD66" s="322">
        <v>0</v>
      </c>
      <c r="DE66" s="323">
        <v>0</v>
      </c>
      <c r="DF66" s="324">
        <v>0</v>
      </c>
      <c r="DG66" s="321">
        <v>0</v>
      </c>
      <c r="DH66" s="322">
        <v>0</v>
      </c>
      <c r="DI66" s="322">
        <v>0</v>
      </c>
      <c r="DJ66" s="322">
        <v>0</v>
      </c>
      <c r="DK66" s="322">
        <v>7.9296199987854088E-2</v>
      </c>
      <c r="DL66" s="322">
        <v>0.29012822557600165</v>
      </c>
      <c r="DM66" s="322">
        <v>0</v>
      </c>
      <c r="DN66" s="324">
        <v>5.078121005922253E-2</v>
      </c>
      <c r="DO66" s="324">
        <v>2.7484992535584608E-2</v>
      </c>
      <c r="DP66" s="321">
        <v>0</v>
      </c>
      <c r="DQ66" s="324">
        <v>0</v>
      </c>
      <c r="DR66" s="324">
        <v>0</v>
      </c>
      <c r="DS66" s="322">
        <v>0</v>
      </c>
      <c r="DT66" s="324">
        <v>3.054825058612777E-2</v>
      </c>
    </row>
    <row r="67" spans="1:124" s="92" customFormat="1">
      <c r="A67" s="298" t="s">
        <v>334</v>
      </c>
      <c r="B67" s="299" t="s">
        <v>588</v>
      </c>
      <c r="C67" s="321">
        <v>3.507621233941226E-3</v>
      </c>
      <c r="D67" s="322">
        <v>8.8052018423191551E-4</v>
      </c>
      <c r="E67" s="322">
        <v>9.5370209814461587E-4</v>
      </c>
      <c r="F67" s="322">
        <v>4.6432440798637982E-4</v>
      </c>
      <c r="G67" s="322">
        <v>1.9880715705765408E-4</v>
      </c>
      <c r="H67" s="322">
        <v>0</v>
      </c>
      <c r="I67" s="322">
        <v>2.1615980918306501E-3</v>
      </c>
      <c r="J67" s="322">
        <v>2.9362028372419266E-4</v>
      </c>
      <c r="K67" s="322">
        <v>2.1871897976008211E-4</v>
      </c>
      <c r="L67" s="322">
        <v>7.6437989680871394E-5</v>
      </c>
      <c r="M67" s="322">
        <v>0</v>
      </c>
      <c r="N67" s="322">
        <v>1.9015190041346984E-3</v>
      </c>
      <c r="O67" s="322">
        <v>1.3332883278201579E-3</v>
      </c>
      <c r="P67" s="322">
        <v>6.1678250142913017E-4</v>
      </c>
      <c r="Q67" s="322">
        <v>1.2628901895206243E-3</v>
      </c>
      <c r="R67" s="322">
        <v>3.906580145933306E-3</v>
      </c>
      <c r="S67" s="322">
        <v>2.1369308098967768E-3</v>
      </c>
      <c r="T67" s="322">
        <v>1.0402421777294668E-3</v>
      </c>
      <c r="U67" s="322">
        <v>0</v>
      </c>
      <c r="V67" s="322">
        <v>3.1712473572938688E-3</v>
      </c>
      <c r="W67" s="322">
        <v>0</v>
      </c>
      <c r="X67" s="322">
        <v>2.8325746079919068E-3</v>
      </c>
      <c r="Y67" s="322">
        <v>4.4479330193615907E-3</v>
      </c>
      <c r="Z67" s="322">
        <v>5.5577610162763002E-3</v>
      </c>
      <c r="AA67" s="322">
        <v>8.4683357879234171E-4</v>
      </c>
      <c r="AB67" s="322">
        <v>2.0247622956426569E-3</v>
      </c>
      <c r="AC67" s="322">
        <v>0</v>
      </c>
      <c r="AD67" s="322">
        <v>2.2308438409311348E-3</v>
      </c>
      <c r="AE67" s="322">
        <v>2.1819424837297677E-3</v>
      </c>
      <c r="AF67" s="322">
        <v>1.3394791789780561E-3</v>
      </c>
      <c r="AG67" s="322">
        <v>0</v>
      </c>
      <c r="AH67" s="322">
        <v>1.2393233964160108E-3</v>
      </c>
      <c r="AI67" s="322">
        <v>8.2399263328358681E-3</v>
      </c>
      <c r="AJ67" s="322">
        <v>2.6326266951597044E-3</v>
      </c>
      <c r="AK67" s="322">
        <v>5.3955727581702926E-3</v>
      </c>
      <c r="AL67" s="322">
        <v>5.2970651395848247E-3</v>
      </c>
      <c r="AM67" s="322">
        <v>2.0582592011163438E-3</v>
      </c>
      <c r="AN67" s="322">
        <v>4.1414970654184997E-3</v>
      </c>
      <c r="AO67" s="322">
        <v>1.2752543344318669E-3</v>
      </c>
      <c r="AP67" s="322">
        <v>9.9230960059538574E-4</v>
      </c>
      <c r="AQ67" s="322">
        <v>2.7712839250050316E-3</v>
      </c>
      <c r="AR67" s="322">
        <v>3.4639576222260486E-3</v>
      </c>
      <c r="AS67" s="322">
        <v>2.3434071560223518E-3</v>
      </c>
      <c r="AT67" s="322">
        <v>1.6840516805513423E-3</v>
      </c>
      <c r="AU67" s="322">
        <v>1.4213567738754625E-3</v>
      </c>
      <c r="AV67" s="322">
        <v>8.6976185920295025E-4</v>
      </c>
      <c r="AW67" s="322">
        <v>2.3081361800346219E-3</v>
      </c>
      <c r="AX67" s="322">
        <v>4.7912762383023116E-3</v>
      </c>
      <c r="AY67" s="322">
        <v>1.2657647853927308E-3</v>
      </c>
      <c r="AZ67" s="322">
        <v>1.1057645572081268E-3</v>
      </c>
      <c r="BA67" s="322">
        <v>8.3705357142857138E-4</v>
      </c>
      <c r="BB67" s="322">
        <v>2.079434393844874E-3</v>
      </c>
      <c r="BC67" s="322">
        <v>7.8293208064200432E-4</v>
      </c>
      <c r="BD67" s="322">
        <v>4.9529470034670627E-4</v>
      </c>
      <c r="BE67" s="322">
        <v>0</v>
      </c>
      <c r="BF67" s="322">
        <v>5.1209655096052706E-4</v>
      </c>
      <c r="BG67" s="322">
        <v>4.4140327241140912E-4</v>
      </c>
      <c r="BH67" s="322">
        <v>0</v>
      </c>
      <c r="BI67" s="322">
        <v>8.5811845610187778E-4</v>
      </c>
      <c r="BJ67" s="322">
        <v>1.3037809647979139E-3</v>
      </c>
      <c r="BK67" s="322">
        <v>1.7898693395382138E-4</v>
      </c>
      <c r="BL67" s="322">
        <v>4.1034790365744871E-4</v>
      </c>
      <c r="BM67" s="322">
        <v>7.0765702819878889E-4</v>
      </c>
      <c r="BN67" s="322">
        <v>2.5752985465477977E-4</v>
      </c>
      <c r="BO67" s="322">
        <v>1.6850728469953855E-4</v>
      </c>
      <c r="BP67" s="322">
        <v>1.7933926479714174E-2</v>
      </c>
      <c r="BQ67" s="322">
        <v>1.5861846541765621E-2</v>
      </c>
      <c r="BR67" s="322">
        <v>1.8002901438484261E-2</v>
      </c>
      <c r="BS67" s="322">
        <v>1.7579653796306988E-3</v>
      </c>
      <c r="BT67" s="322">
        <v>1.8330311835801822E-3</v>
      </c>
      <c r="BU67" s="322">
        <v>1.5303769599238344E-3</v>
      </c>
      <c r="BV67" s="322">
        <v>2.9781548318549879E-3</v>
      </c>
      <c r="BW67" s="322">
        <v>6.1012746334884937E-3</v>
      </c>
      <c r="BX67" s="322">
        <v>4.7437396320720972E-3</v>
      </c>
      <c r="BY67" s="322">
        <v>8.586751868545673E-3</v>
      </c>
      <c r="BZ67" s="322">
        <v>5.8384402908751216E-4</v>
      </c>
      <c r="CA67" s="322">
        <v>7.5912607924535653E-3</v>
      </c>
      <c r="CB67" s="322">
        <v>3.7313432835820895E-3</v>
      </c>
      <c r="CC67" s="322">
        <v>0</v>
      </c>
      <c r="CD67" s="322">
        <v>2.544220983765447E-3</v>
      </c>
      <c r="CE67" s="322">
        <v>7.4384007438400741E-3</v>
      </c>
      <c r="CF67" s="322">
        <v>6.494989449067773E-3</v>
      </c>
      <c r="CG67" s="322">
        <v>9.1033227127901685E-4</v>
      </c>
      <c r="CH67" s="322">
        <v>2.2826437399247716E-3</v>
      </c>
      <c r="CI67" s="322">
        <v>1.5950956759813111E-2</v>
      </c>
      <c r="CJ67" s="322">
        <v>3.3063316250619935E-4</v>
      </c>
      <c r="CK67" s="322">
        <v>4.2746003248696251E-3</v>
      </c>
      <c r="CL67" s="322">
        <v>1.3372309988804577E-3</v>
      </c>
      <c r="CM67" s="322">
        <v>6.097617004228637E-3</v>
      </c>
      <c r="CN67" s="322">
        <v>3.4745046483237864E-3</v>
      </c>
      <c r="CO67" s="322">
        <v>2.3036314189729644E-3</v>
      </c>
      <c r="CP67" s="322">
        <v>1.2415646007853684E-3</v>
      </c>
      <c r="CQ67" s="322">
        <v>7.7593851610996162E-4</v>
      </c>
      <c r="CR67" s="322">
        <v>2.3981965561897453E-3</v>
      </c>
      <c r="CS67" s="322">
        <v>1.441395416727485E-3</v>
      </c>
      <c r="CT67" s="322">
        <v>1.1583102853225541E-3</v>
      </c>
      <c r="CU67" s="322">
        <v>9.6750251815723909E-4</v>
      </c>
      <c r="CV67" s="322">
        <v>1.3618412093149938E-4</v>
      </c>
      <c r="CW67" s="322">
        <v>4.770195816538269E-4</v>
      </c>
      <c r="CX67" s="322">
        <v>8.7716329339560905E-4</v>
      </c>
      <c r="CY67" s="322">
        <v>1.1108959528735515E-3</v>
      </c>
      <c r="CZ67" s="322">
        <v>7.4410151388440741E-4</v>
      </c>
      <c r="DA67" s="322">
        <v>1.4129636634698827E-3</v>
      </c>
      <c r="DB67" s="322">
        <v>2.8290151757472369E-3</v>
      </c>
      <c r="DC67" s="322">
        <v>1.8032335951587762E-3</v>
      </c>
      <c r="DD67" s="322">
        <v>0</v>
      </c>
      <c r="DE67" s="323">
        <v>0</v>
      </c>
      <c r="DF67" s="324">
        <v>2.545265837413662E-3</v>
      </c>
      <c r="DG67" s="321">
        <v>0</v>
      </c>
      <c r="DH67" s="322">
        <v>0</v>
      </c>
      <c r="DI67" s="322">
        <v>0</v>
      </c>
      <c r="DJ67" s="322">
        <v>0</v>
      </c>
      <c r="DK67" s="322">
        <v>3.7477479466978783E-2</v>
      </c>
      <c r="DL67" s="322">
        <v>4.5301773692989628E-2</v>
      </c>
      <c r="DM67" s="322">
        <v>0</v>
      </c>
      <c r="DN67" s="324">
        <v>9.6941828302173245E-3</v>
      </c>
      <c r="DO67" s="324">
        <v>7.8203507753345815E-3</v>
      </c>
      <c r="DP67" s="321">
        <v>0</v>
      </c>
      <c r="DQ67" s="324">
        <v>0</v>
      </c>
      <c r="DR67" s="324">
        <v>0</v>
      </c>
      <c r="DS67" s="322">
        <v>0</v>
      </c>
      <c r="DT67" s="324">
        <v>5.8316910128736327E-3</v>
      </c>
    </row>
    <row r="68" spans="1:124" s="92" customFormat="1">
      <c r="A68" s="298" t="s">
        <v>335</v>
      </c>
      <c r="B68" s="299" t="s">
        <v>589</v>
      </c>
      <c r="C68" s="321">
        <v>0</v>
      </c>
      <c r="D68" s="322">
        <v>0</v>
      </c>
      <c r="E68" s="322">
        <v>0</v>
      </c>
      <c r="F68" s="322">
        <v>0</v>
      </c>
      <c r="G68" s="322">
        <v>0</v>
      </c>
      <c r="H68" s="322">
        <v>0</v>
      </c>
      <c r="I68" s="322">
        <v>0</v>
      </c>
      <c r="J68" s="322">
        <v>0</v>
      </c>
      <c r="K68" s="322">
        <v>0</v>
      </c>
      <c r="L68" s="322">
        <v>0</v>
      </c>
      <c r="M68" s="322">
        <v>0</v>
      </c>
      <c r="N68" s="322">
        <v>0</v>
      </c>
      <c r="O68" s="322">
        <v>0</v>
      </c>
      <c r="P68" s="322">
        <v>0</v>
      </c>
      <c r="Q68" s="322">
        <v>0</v>
      </c>
      <c r="R68" s="322">
        <v>0</v>
      </c>
      <c r="S68" s="322">
        <v>0</v>
      </c>
      <c r="T68" s="322">
        <v>0</v>
      </c>
      <c r="U68" s="322">
        <v>0</v>
      </c>
      <c r="V68" s="322">
        <v>0</v>
      </c>
      <c r="W68" s="322">
        <v>0</v>
      </c>
      <c r="X68" s="322">
        <v>0</v>
      </c>
      <c r="Y68" s="322">
        <v>0</v>
      </c>
      <c r="Z68" s="322">
        <v>0</v>
      </c>
      <c r="AA68" s="322">
        <v>0</v>
      </c>
      <c r="AB68" s="322">
        <v>0</v>
      </c>
      <c r="AC68" s="322">
        <v>0</v>
      </c>
      <c r="AD68" s="322">
        <v>0</v>
      </c>
      <c r="AE68" s="322">
        <v>0</v>
      </c>
      <c r="AF68" s="322">
        <v>0</v>
      </c>
      <c r="AG68" s="322">
        <v>0</v>
      </c>
      <c r="AH68" s="322">
        <v>0</v>
      </c>
      <c r="AI68" s="322">
        <v>0</v>
      </c>
      <c r="AJ68" s="322">
        <v>0</v>
      </c>
      <c r="AK68" s="322">
        <v>0</v>
      </c>
      <c r="AL68" s="322">
        <v>0</v>
      </c>
      <c r="AM68" s="322">
        <v>0</v>
      </c>
      <c r="AN68" s="322">
        <v>0</v>
      </c>
      <c r="AO68" s="322">
        <v>0</v>
      </c>
      <c r="AP68" s="322">
        <v>0</v>
      </c>
      <c r="AQ68" s="322">
        <v>0</v>
      </c>
      <c r="AR68" s="322">
        <v>0</v>
      </c>
      <c r="AS68" s="322">
        <v>0</v>
      </c>
      <c r="AT68" s="322">
        <v>0</v>
      </c>
      <c r="AU68" s="322">
        <v>0</v>
      </c>
      <c r="AV68" s="322">
        <v>0</v>
      </c>
      <c r="AW68" s="322">
        <v>0</v>
      </c>
      <c r="AX68" s="322">
        <v>0</v>
      </c>
      <c r="AY68" s="322">
        <v>0</v>
      </c>
      <c r="AZ68" s="322">
        <v>0</v>
      </c>
      <c r="BA68" s="322">
        <v>0</v>
      </c>
      <c r="BB68" s="322">
        <v>0</v>
      </c>
      <c r="BC68" s="322">
        <v>0</v>
      </c>
      <c r="BD68" s="322">
        <v>0</v>
      </c>
      <c r="BE68" s="322">
        <v>0</v>
      </c>
      <c r="BF68" s="322">
        <v>0</v>
      </c>
      <c r="BG68" s="322">
        <v>0</v>
      </c>
      <c r="BH68" s="322">
        <v>0</v>
      </c>
      <c r="BI68" s="322">
        <v>0</v>
      </c>
      <c r="BJ68" s="322">
        <v>0</v>
      </c>
      <c r="BK68" s="322">
        <v>0</v>
      </c>
      <c r="BL68" s="322">
        <v>0</v>
      </c>
      <c r="BM68" s="322">
        <v>0</v>
      </c>
      <c r="BN68" s="322">
        <v>0</v>
      </c>
      <c r="BO68" s="322">
        <v>0</v>
      </c>
      <c r="BP68" s="322">
        <v>0</v>
      </c>
      <c r="BQ68" s="322">
        <v>0</v>
      </c>
      <c r="BR68" s="322">
        <v>0</v>
      </c>
      <c r="BS68" s="322">
        <v>0</v>
      </c>
      <c r="BT68" s="322">
        <v>0</v>
      </c>
      <c r="BU68" s="322">
        <v>0</v>
      </c>
      <c r="BV68" s="322">
        <v>0</v>
      </c>
      <c r="BW68" s="322">
        <v>0</v>
      </c>
      <c r="BX68" s="322">
        <v>0</v>
      </c>
      <c r="BY68" s="322">
        <v>0</v>
      </c>
      <c r="BZ68" s="322">
        <v>0</v>
      </c>
      <c r="CA68" s="322">
        <v>0</v>
      </c>
      <c r="CB68" s="322">
        <v>0</v>
      </c>
      <c r="CC68" s="322">
        <v>0</v>
      </c>
      <c r="CD68" s="322">
        <v>0</v>
      </c>
      <c r="CE68" s="322">
        <v>0</v>
      </c>
      <c r="CF68" s="322">
        <v>0</v>
      </c>
      <c r="CG68" s="322">
        <v>0</v>
      </c>
      <c r="CH68" s="322">
        <v>0</v>
      </c>
      <c r="CI68" s="322">
        <v>0</v>
      </c>
      <c r="CJ68" s="322">
        <v>0</v>
      </c>
      <c r="CK68" s="322">
        <v>0</v>
      </c>
      <c r="CL68" s="322">
        <v>0</v>
      </c>
      <c r="CM68" s="322">
        <v>0</v>
      </c>
      <c r="CN68" s="322">
        <v>0</v>
      </c>
      <c r="CO68" s="322">
        <v>0</v>
      </c>
      <c r="CP68" s="322">
        <v>0</v>
      </c>
      <c r="CQ68" s="322">
        <v>0</v>
      </c>
      <c r="CR68" s="322">
        <v>0</v>
      </c>
      <c r="CS68" s="322">
        <v>0</v>
      </c>
      <c r="CT68" s="322">
        <v>0</v>
      </c>
      <c r="CU68" s="322">
        <v>0</v>
      </c>
      <c r="CV68" s="322">
        <v>0</v>
      </c>
      <c r="CW68" s="322">
        <v>0</v>
      </c>
      <c r="CX68" s="322">
        <v>0</v>
      </c>
      <c r="CY68" s="322">
        <v>0</v>
      </c>
      <c r="CZ68" s="322">
        <v>0</v>
      </c>
      <c r="DA68" s="322">
        <v>0</v>
      </c>
      <c r="DB68" s="322">
        <v>0</v>
      </c>
      <c r="DC68" s="322">
        <v>0</v>
      </c>
      <c r="DD68" s="322">
        <v>0</v>
      </c>
      <c r="DE68" s="323">
        <v>0</v>
      </c>
      <c r="DF68" s="324">
        <v>0</v>
      </c>
      <c r="DG68" s="321">
        <v>0</v>
      </c>
      <c r="DH68" s="322">
        <v>0</v>
      </c>
      <c r="DI68" s="322">
        <v>0</v>
      </c>
      <c r="DJ68" s="322">
        <v>0</v>
      </c>
      <c r="DK68" s="322">
        <v>0.63291025096017062</v>
      </c>
      <c r="DL68" s="322">
        <v>1.3889165786133428E-3</v>
      </c>
      <c r="DM68" s="322">
        <v>0</v>
      </c>
      <c r="DN68" s="324">
        <v>4.4729270206643995E-2</v>
      </c>
      <c r="DO68" s="324">
        <v>2.4209420301682733E-2</v>
      </c>
      <c r="DP68" s="321">
        <v>0</v>
      </c>
      <c r="DQ68" s="324">
        <v>0</v>
      </c>
      <c r="DR68" s="324">
        <v>0</v>
      </c>
      <c r="DS68" s="322">
        <v>0</v>
      </c>
      <c r="DT68" s="324">
        <v>2.6907609196662373E-2</v>
      </c>
    </row>
    <row r="69" spans="1:124" s="92" customFormat="1">
      <c r="A69" s="300" t="s">
        <v>336</v>
      </c>
      <c r="B69" s="301" t="s">
        <v>590</v>
      </c>
      <c r="C69" s="325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>
        <v>0</v>
      </c>
      <c r="J69" s="326">
        <v>0</v>
      </c>
      <c r="K69" s="326">
        <v>0</v>
      </c>
      <c r="L69" s="326">
        <v>0</v>
      </c>
      <c r="M69" s="326">
        <v>0</v>
      </c>
      <c r="N69" s="326">
        <v>0</v>
      </c>
      <c r="O69" s="326">
        <v>0</v>
      </c>
      <c r="P69" s="326">
        <v>0</v>
      </c>
      <c r="Q69" s="326">
        <v>0</v>
      </c>
      <c r="R69" s="326">
        <v>0</v>
      </c>
      <c r="S69" s="326">
        <v>0</v>
      </c>
      <c r="T69" s="326">
        <v>0</v>
      </c>
      <c r="U69" s="326">
        <v>0</v>
      </c>
      <c r="V69" s="326">
        <v>0</v>
      </c>
      <c r="W69" s="326">
        <v>0</v>
      </c>
      <c r="X69" s="326">
        <v>0</v>
      </c>
      <c r="Y69" s="326">
        <v>0</v>
      </c>
      <c r="Z69" s="326">
        <v>0</v>
      </c>
      <c r="AA69" s="326">
        <v>0</v>
      </c>
      <c r="AB69" s="326">
        <v>0</v>
      </c>
      <c r="AC69" s="326">
        <v>0</v>
      </c>
      <c r="AD69" s="326">
        <v>0</v>
      </c>
      <c r="AE69" s="326">
        <v>0</v>
      </c>
      <c r="AF69" s="326">
        <v>0</v>
      </c>
      <c r="AG69" s="326">
        <v>0</v>
      </c>
      <c r="AH69" s="326">
        <v>0</v>
      </c>
      <c r="AI69" s="326">
        <v>0</v>
      </c>
      <c r="AJ69" s="326">
        <v>0</v>
      </c>
      <c r="AK69" s="326">
        <v>0</v>
      </c>
      <c r="AL69" s="326">
        <v>0</v>
      </c>
      <c r="AM69" s="326">
        <v>0</v>
      </c>
      <c r="AN69" s="326">
        <v>0</v>
      </c>
      <c r="AO69" s="326">
        <v>0</v>
      </c>
      <c r="AP69" s="326">
        <v>0</v>
      </c>
      <c r="AQ69" s="326">
        <v>0</v>
      </c>
      <c r="AR69" s="326">
        <v>0</v>
      </c>
      <c r="AS69" s="326">
        <v>0</v>
      </c>
      <c r="AT69" s="326">
        <v>0</v>
      </c>
      <c r="AU69" s="326">
        <v>0</v>
      </c>
      <c r="AV69" s="326">
        <v>0</v>
      </c>
      <c r="AW69" s="326">
        <v>0</v>
      </c>
      <c r="AX69" s="326">
        <v>0</v>
      </c>
      <c r="AY69" s="326">
        <v>0</v>
      </c>
      <c r="AZ69" s="326">
        <v>0</v>
      </c>
      <c r="BA69" s="326">
        <v>0</v>
      </c>
      <c r="BB69" s="326">
        <v>0</v>
      </c>
      <c r="BC69" s="326">
        <v>0</v>
      </c>
      <c r="BD69" s="326">
        <v>0</v>
      </c>
      <c r="BE69" s="326">
        <v>0</v>
      </c>
      <c r="BF69" s="326">
        <v>0</v>
      </c>
      <c r="BG69" s="326">
        <v>0</v>
      </c>
      <c r="BH69" s="326">
        <v>0</v>
      </c>
      <c r="BI69" s="326">
        <v>0</v>
      </c>
      <c r="BJ69" s="326">
        <v>0</v>
      </c>
      <c r="BK69" s="326">
        <v>0</v>
      </c>
      <c r="BL69" s="326">
        <v>0</v>
      </c>
      <c r="BM69" s="326">
        <v>0</v>
      </c>
      <c r="BN69" s="326">
        <v>0</v>
      </c>
      <c r="BO69" s="326">
        <v>0</v>
      </c>
      <c r="BP69" s="326">
        <v>0</v>
      </c>
      <c r="BQ69" s="326">
        <v>0</v>
      </c>
      <c r="BR69" s="326">
        <v>0</v>
      </c>
      <c r="BS69" s="326">
        <v>0</v>
      </c>
      <c r="BT69" s="326">
        <v>0</v>
      </c>
      <c r="BU69" s="326">
        <v>0</v>
      </c>
      <c r="BV69" s="326">
        <v>0</v>
      </c>
      <c r="BW69" s="326">
        <v>0</v>
      </c>
      <c r="BX69" s="326">
        <v>0</v>
      </c>
      <c r="BY69" s="326">
        <v>0</v>
      </c>
      <c r="BZ69" s="326">
        <v>0</v>
      </c>
      <c r="CA69" s="326">
        <v>0</v>
      </c>
      <c r="CB69" s="326">
        <v>0</v>
      </c>
      <c r="CC69" s="326">
        <v>0</v>
      </c>
      <c r="CD69" s="326">
        <v>0</v>
      </c>
      <c r="CE69" s="326">
        <v>0</v>
      </c>
      <c r="CF69" s="326">
        <v>0</v>
      </c>
      <c r="CG69" s="326">
        <v>0</v>
      </c>
      <c r="CH69" s="326">
        <v>0</v>
      </c>
      <c r="CI69" s="326">
        <v>0</v>
      </c>
      <c r="CJ69" s="326">
        <v>0</v>
      </c>
      <c r="CK69" s="326">
        <v>0</v>
      </c>
      <c r="CL69" s="326">
        <v>0</v>
      </c>
      <c r="CM69" s="326">
        <v>0</v>
      </c>
      <c r="CN69" s="326">
        <v>0</v>
      </c>
      <c r="CO69" s="326">
        <v>0</v>
      </c>
      <c r="CP69" s="326">
        <v>0</v>
      </c>
      <c r="CQ69" s="326">
        <v>0</v>
      </c>
      <c r="CR69" s="326">
        <v>0</v>
      </c>
      <c r="CS69" s="326">
        <v>0</v>
      </c>
      <c r="CT69" s="326">
        <v>0</v>
      </c>
      <c r="CU69" s="326">
        <v>0</v>
      </c>
      <c r="CV69" s="326">
        <v>0</v>
      </c>
      <c r="CW69" s="326">
        <v>0</v>
      </c>
      <c r="CX69" s="326">
        <v>0</v>
      </c>
      <c r="CY69" s="326">
        <v>0</v>
      </c>
      <c r="CZ69" s="326">
        <v>0</v>
      </c>
      <c r="DA69" s="326">
        <v>0</v>
      </c>
      <c r="DB69" s="326">
        <v>0</v>
      </c>
      <c r="DC69" s="326">
        <v>0</v>
      </c>
      <c r="DD69" s="326">
        <v>0</v>
      </c>
      <c r="DE69" s="327">
        <v>0</v>
      </c>
      <c r="DF69" s="328">
        <v>0</v>
      </c>
      <c r="DG69" s="325">
        <v>0</v>
      </c>
      <c r="DH69" s="326">
        <v>0</v>
      </c>
      <c r="DI69" s="326">
        <v>0</v>
      </c>
      <c r="DJ69" s="326">
        <v>0</v>
      </c>
      <c r="DK69" s="326">
        <v>5.8915002585605628E-2</v>
      </c>
      <c r="DL69" s="326">
        <v>3.7492440705224055E-2</v>
      </c>
      <c r="DM69" s="326">
        <v>0</v>
      </c>
      <c r="DN69" s="328">
        <v>9.9851377434660368E-3</v>
      </c>
      <c r="DO69" s="328">
        <v>5.4043894587365391E-3</v>
      </c>
      <c r="DP69" s="325">
        <v>0</v>
      </c>
      <c r="DQ69" s="328">
        <v>0</v>
      </c>
      <c r="DR69" s="328">
        <v>0</v>
      </c>
      <c r="DS69" s="326">
        <v>0</v>
      </c>
      <c r="DT69" s="328">
        <v>6.0067196029529382E-3</v>
      </c>
    </row>
    <row r="70" spans="1:124" s="92" customFormat="1">
      <c r="A70" s="302" t="s">
        <v>337</v>
      </c>
      <c r="B70" s="303" t="s">
        <v>591</v>
      </c>
      <c r="C70" s="329">
        <v>6.8013631243494504E-3</v>
      </c>
      <c r="D70" s="330">
        <v>6.1636412896234087E-3</v>
      </c>
      <c r="E70" s="330">
        <v>3.017166637766603E-2</v>
      </c>
      <c r="F70" s="330">
        <v>3.5082288603415362E-3</v>
      </c>
      <c r="G70" s="330">
        <v>3.5387673956262425E-2</v>
      </c>
      <c r="H70" s="330">
        <v>0</v>
      </c>
      <c r="I70" s="330">
        <v>1.2745974955277281E-2</v>
      </c>
      <c r="J70" s="330">
        <v>1.129622480438908E-2</v>
      </c>
      <c r="K70" s="330">
        <v>1.0246142974914616E-2</v>
      </c>
      <c r="L70" s="330">
        <v>6.5736671125549394E-3</v>
      </c>
      <c r="M70" s="330">
        <v>0</v>
      </c>
      <c r="N70" s="330">
        <v>3.049063612443894E-2</v>
      </c>
      <c r="O70" s="330">
        <v>1.7366502396543578E-2</v>
      </c>
      <c r="P70" s="330">
        <v>2.021843126635978E-2</v>
      </c>
      <c r="Q70" s="330">
        <v>1.177536231884058E-2</v>
      </c>
      <c r="R70" s="330">
        <v>0.10185280832402077</v>
      </c>
      <c r="S70" s="330">
        <v>1.7597160669323892E-2</v>
      </c>
      <c r="T70" s="330">
        <v>2.2803511109552695E-2</v>
      </c>
      <c r="U70" s="330">
        <v>5.7777777777777775E-2</v>
      </c>
      <c r="V70" s="330">
        <v>5.7412790697674417E-2</v>
      </c>
      <c r="W70" s="330">
        <v>5.235602094240838E-3</v>
      </c>
      <c r="X70" s="330">
        <v>3.6924633282751647E-2</v>
      </c>
      <c r="Y70" s="330">
        <v>1.4128728414442701E-2</v>
      </c>
      <c r="Z70" s="330">
        <v>9.4878920206431128E-2</v>
      </c>
      <c r="AA70" s="330">
        <v>8.6202135493372613E-3</v>
      </c>
      <c r="AB70" s="330">
        <v>1.5609822833299132E-2</v>
      </c>
      <c r="AC70" s="330">
        <v>8.7822014051522242E-3</v>
      </c>
      <c r="AD70" s="330">
        <v>2.0562560620756547E-2</v>
      </c>
      <c r="AE70" s="330">
        <v>2.7262072823162772E-2</v>
      </c>
      <c r="AF70" s="330">
        <v>2.2758013893813444E-2</v>
      </c>
      <c r="AG70" s="330">
        <v>3.1446540880503146E-3</v>
      </c>
      <c r="AH70" s="330">
        <v>0.10875900184223748</v>
      </c>
      <c r="AI70" s="330">
        <v>6.020385482488172E-2</v>
      </c>
      <c r="AJ70" s="330">
        <v>3.4476034159143909E-2</v>
      </c>
      <c r="AK70" s="330">
        <v>4.014196716154577E-2</v>
      </c>
      <c r="AL70" s="330">
        <v>0.14452397995705082</v>
      </c>
      <c r="AM70" s="330">
        <v>4.1601255886970175E-2</v>
      </c>
      <c r="AN70" s="330">
        <v>0.14017374682954922</v>
      </c>
      <c r="AO70" s="330">
        <v>1.4013468978363662E-2</v>
      </c>
      <c r="AP70" s="330">
        <v>8.7819399652691643E-2</v>
      </c>
      <c r="AQ70" s="330">
        <v>2.4353238067222987E-2</v>
      </c>
      <c r="AR70" s="330">
        <v>1.313670478370522E-2</v>
      </c>
      <c r="AS70" s="330">
        <v>2.3466253181592112E-2</v>
      </c>
      <c r="AT70" s="330">
        <v>1.2752899446946539E-2</v>
      </c>
      <c r="AU70" s="330">
        <v>1.1510768998432066E-2</v>
      </c>
      <c r="AV70" s="330">
        <v>7.4799519891453718E-3</v>
      </c>
      <c r="AW70" s="330">
        <v>3.7507212925562611E-2</v>
      </c>
      <c r="AX70" s="330">
        <v>2.1506158912683541E-2</v>
      </c>
      <c r="AY70" s="330">
        <v>7.6633180219704694E-3</v>
      </c>
      <c r="AZ70" s="330">
        <v>6.7925537085642071E-3</v>
      </c>
      <c r="BA70" s="330">
        <v>3.90625E-3</v>
      </c>
      <c r="BB70" s="330">
        <v>1.2268662923684759E-2</v>
      </c>
      <c r="BC70" s="330">
        <v>3.1317283225680173E-3</v>
      </c>
      <c r="BD70" s="330">
        <v>3.9623576027736501E-3</v>
      </c>
      <c r="BE70" s="330">
        <v>0</v>
      </c>
      <c r="BF70" s="330">
        <v>4.5465869456900844E-3</v>
      </c>
      <c r="BG70" s="330">
        <v>8.1686195954689695E-3</v>
      </c>
      <c r="BH70" s="330">
        <v>1.6927083333333332E-2</v>
      </c>
      <c r="BI70" s="330">
        <v>1.3771609389246106E-2</v>
      </c>
      <c r="BJ70" s="330">
        <v>5.2151238591916557E-3</v>
      </c>
      <c r="BK70" s="330">
        <v>2.631107929121174E-2</v>
      </c>
      <c r="BL70" s="330">
        <v>2.6889257040907354E-3</v>
      </c>
      <c r="BM70" s="330">
        <v>1.5048908954100827E-3</v>
      </c>
      <c r="BN70" s="330">
        <v>1.6059445992517166E-3</v>
      </c>
      <c r="BO70" s="330">
        <v>3.3442214963446881E-3</v>
      </c>
      <c r="BP70" s="330">
        <v>0.11677615272478914</v>
      </c>
      <c r="BQ70" s="330">
        <v>1.4659747265957136E-2</v>
      </c>
      <c r="BR70" s="330">
        <v>4.2490343103840034E-2</v>
      </c>
      <c r="BS70" s="330">
        <v>6.6443392231589488E-2</v>
      </c>
      <c r="BT70" s="330">
        <v>1.8388792433185919E-2</v>
      </c>
      <c r="BU70" s="330">
        <v>3.8287316652286453E-3</v>
      </c>
      <c r="BV70" s="330">
        <v>1.584861314573641E-2</v>
      </c>
      <c r="BW70" s="330">
        <v>5.0463305346500195E-3</v>
      </c>
      <c r="BX70" s="330">
        <v>0</v>
      </c>
      <c r="BY70" s="330">
        <v>5.3003936783248704E-2</v>
      </c>
      <c r="BZ70" s="330">
        <v>4.1231467985214654E-3</v>
      </c>
      <c r="CA70" s="330">
        <v>1.5786704087002281E-3</v>
      </c>
      <c r="CB70" s="330">
        <v>3.7313432835820895E-3</v>
      </c>
      <c r="CC70" s="330">
        <v>0</v>
      </c>
      <c r="CD70" s="330">
        <v>2.907681124303368E-3</v>
      </c>
      <c r="CE70" s="330">
        <v>4.540523787385712E-2</v>
      </c>
      <c r="CF70" s="330">
        <v>7.4541651061030981E-3</v>
      </c>
      <c r="CG70" s="330">
        <v>5.8261265361857079E-3</v>
      </c>
      <c r="CH70" s="330">
        <v>8.8898441698011827E-3</v>
      </c>
      <c r="CI70" s="330">
        <v>5.9518495372436987E-3</v>
      </c>
      <c r="CJ70" s="330">
        <v>1.9837989750371961E-3</v>
      </c>
      <c r="CK70" s="330">
        <v>4.2746003248696251E-3</v>
      </c>
      <c r="CL70" s="330">
        <v>3.8562010200273666E-3</v>
      </c>
      <c r="CM70" s="330">
        <v>8.9148704302330073E-3</v>
      </c>
      <c r="CN70" s="330">
        <v>2.3084662543766683E-2</v>
      </c>
      <c r="CO70" s="330">
        <v>6.7509198528235481E-3</v>
      </c>
      <c r="CP70" s="330">
        <v>6.8587125290498875E-3</v>
      </c>
      <c r="CQ70" s="330">
        <v>9.6807567248004735E-3</v>
      </c>
      <c r="CR70" s="330">
        <v>1.6177548769039967E-2</v>
      </c>
      <c r="CS70" s="330">
        <v>1.0576314893202939E-2</v>
      </c>
      <c r="CT70" s="330">
        <v>2.9312341914285037E-3</v>
      </c>
      <c r="CU70" s="330">
        <v>3.3001113290568838E-3</v>
      </c>
      <c r="CV70" s="330">
        <v>4.8118389395796447E-3</v>
      </c>
      <c r="CW70" s="330">
        <v>3.2616213895580413E-3</v>
      </c>
      <c r="CX70" s="330">
        <v>3.4494234978226044E-3</v>
      </c>
      <c r="CY70" s="330">
        <v>3.6313048441178566E-2</v>
      </c>
      <c r="CZ70" s="330">
        <v>1.9017390903523616E-2</v>
      </c>
      <c r="DA70" s="330">
        <v>2.48993124318551E-2</v>
      </c>
      <c r="DB70" s="330">
        <v>2.9192877705512314E-2</v>
      </c>
      <c r="DC70" s="330">
        <v>1.6626425012989395E-2</v>
      </c>
      <c r="DD70" s="330">
        <v>0</v>
      </c>
      <c r="DE70" s="331">
        <v>4.3956744015671532E-3</v>
      </c>
      <c r="DF70" s="332">
        <v>1.649164037865818E-2</v>
      </c>
      <c r="DG70" s="329">
        <v>3.5629284421451678E-4</v>
      </c>
      <c r="DH70" s="330">
        <v>1.5677693366034577E-2</v>
      </c>
      <c r="DI70" s="330">
        <v>0</v>
      </c>
      <c r="DJ70" s="330">
        <v>0</v>
      </c>
      <c r="DK70" s="330">
        <v>0</v>
      </c>
      <c r="DL70" s="330">
        <v>0</v>
      </c>
      <c r="DM70" s="330">
        <v>0</v>
      </c>
      <c r="DN70" s="332">
        <v>8.4899815344584191E-3</v>
      </c>
      <c r="DO70" s="332">
        <v>2.1269328198411454E-2</v>
      </c>
      <c r="DP70" s="329">
        <v>1.5709790243854916E-4</v>
      </c>
      <c r="DQ70" s="332">
        <v>1.5709790243854916E-4</v>
      </c>
      <c r="DR70" s="332">
        <v>6.0053223915428305E-4</v>
      </c>
      <c r="DS70" s="330">
        <v>5.2937731431587512E-4</v>
      </c>
      <c r="DT70" s="332">
        <v>5.3182063369069891E-3</v>
      </c>
    </row>
    <row r="71" spans="1:124" s="92" customFormat="1">
      <c r="A71" s="298" t="s">
        <v>338</v>
      </c>
      <c r="B71" s="299" t="s">
        <v>592</v>
      </c>
      <c r="C71" s="321">
        <v>0</v>
      </c>
      <c r="D71" s="322">
        <v>0</v>
      </c>
      <c r="E71" s="322">
        <v>7.8030171666377667E-4</v>
      </c>
      <c r="F71" s="322">
        <v>2.0636640354950215E-4</v>
      </c>
      <c r="G71" s="322">
        <v>1.9880715705765408E-4</v>
      </c>
      <c r="H71" s="322">
        <v>0</v>
      </c>
      <c r="I71" s="322">
        <v>0</v>
      </c>
      <c r="J71" s="322">
        <v>2.4495544040323853E-3</v>
      </c>
      <c r="K71" s="322">
        <v>2.9779430321180411E-3</v>
      </c>
      <c r="L71" s="322">
        <v>1.7580737626600421E-3</v>
      </c>
      <c r="M71" s="322">
        <v>0</v>
      </c>
      <c r="N71" s="322">
        <v>1.003825148694364E-2</v>
      </c>
      <c r="O71" s="322">
        <v>1.3501653952609194E-3</v>
      </c>
      <c r="P71" s="322">
        <v>7.5217378223064652E-5</v>
      </c>
      <c r="Q71" s="322">
        <v>4.09350613154961E-4</v>
      </c>
      <c r="R71" s="322">
        <v>4.0380515931522158E-4</v>
      </c>
      <c r="S71" s="322">
        <v>5.9462422536258144E-4</v>
      </c>
      <c r="T71" s="322">
        <v>8.181680049557605E-4</v>
      </c>
      <c r="U71" s="322">
        <v>0</v>
      </c>
      <c r="V71" s="322">
        <v>1.8498942917547568E-3</v>
      </c>
      <c r="W71" s="322">
        <v>0</v>
      </c>
      <c r="X71" s="322">
        <v>1.2139605462822458E-3</v>
      </c>
      <c r="Y71" s="322">
        <v>1.9623233908948196E-4</v>
      </c>
      <c r="Z71" s="322">
        <v>1.1909487892020642E-3</v>
      </c>
      <c r="AA71" s="322">
        <v>2.1631075110456555E-3</v>
      </c>
      <c r="AB71" s="322">
        <v>1.5048908954100827E-3</v>
      </c>
      <c r="AC71" s="322">
        <v>0</v>
      </c>
      <c r="AD71" s="322">
        <v>5.8195926285160035E-4</v>
      </c>
      <c r="AE71" s="322">
        <v>4.452672047163697E-3</v>
      </c>
      <c r="AF71" s="322">
        <v>4.0053053881206578E-3</v>
      </c>
      <c r="AG71" s="322">
        <v>0</v>
      </c>
      <c r="AH71" s="322">
        <v>2.8738904706079385E-2</v>
      </c>
      <c r="AI71" s="322">
        <v>4.4454323182929539E-4</v>
      </c>
      <c r="AJ71" s="322">
        <v>1.8915910328184543E-2</v>
      </c>
      <c r="AK71" s="322">
        <v>3.8774268110045064E-3</v>
      </c>
      <c r="AL71" s="322">
        <v>2.0758768790264852E-3</v>
      </c>
      <c r="AM71" s="322">
        <v>8.3028083028083028E-3</v>
      </c>
      <c r="AN71" s="322">
        <v>1.7521718353693653E-2</v>
      </c>
      <c r="AO71" s="322">
        <v>1.432870038687491E-4</v>
      </c>
      <c r="AP71" s="322">
        <v>1.9846192011907716E-4</v>
      </c>
      <c r="AQ71" s="322">
        <v>3.1583347525197007E-3</v>
      </c>
      <c r="AR71" s="322">
        <v>2.3802047988980158E-3</v>
      </c>
      <c r="AS71" s="322">
        <v>4.3094116614493432E-3</v>
      </c>
      <c r="AT71" s="322">
        <v>1.5712629998677649E-3</v>
      </c>
      <c r="AU71" s="322">
        <v>1.0304836610597102E-3</v>
      </c>
      <c r="AV71" s="322">
        <v>1.5655713465653105E-3</v>
      </c>
      <c r="AW71" s="322">
        <v>1.7311021350259665E-3</v>
      </c>
      <c r="AX71" s="322">
        <v>8.6121674156826354E-4</v>
      </c>
      <c r="AY71" s="322">
        <v>8.9348102498310402E-4</v>
      </c>
      <c r="AZ71" s="322">
        <v>7.2907553222513859E-5</v>
      </c>
      <c r="BA71" s="322">
        <v>0</v>
      </c>
      <c r="BB71" s="322">
        <v>2.4433354127677272E-3</v>
      </c>
      <c r="BC71" s="322">
        <v>5.8719906048150322E-4</v>
      </c>
      <c r="BD71" s="322">
        <v>0</v>
      </c>
      <c r="BE71" s="322">
        <v>0</v>
      </c>
      <c r="BF71" s="322">
        <v>5.0932846149587558E-3</v>
      </c>
      <c r="BG71" s="322">
        <v>4.3129886015138893E-3</v>
      </c>
      <c r="BH71" s="322">
        <v>2.6041666666666665E-3</v>
      </c>
      <c r="BI71" s="322">
        <v>3.9330429238002727E-3</v>
      </c>
      <c r="BJ71" s="322">
        <v>8.1486310299869625E-4</v>
      </c>
      <c r="BK71" s="322">
        <v>3.0427778772149634E-3</v>
      </c>
      <c r="BL71" s="322">
        <v>8.0030584936918562E-4</v>
      </c>
      <c r="BM71" s="322">
        <v>9.5847217743380271E-4</v>
      </c>
      <c r="BN71" s="322">
        <v>4.8323017671177777E-4</v>
      </c>
      <c r="BO71" s="322">
        <v>3.7590086586820139E-4</v>
      </c>
      <c r="BP71" s="322">
        <v>1.8396595344669945E-3</v>
      </c>
      <c r="BQ71" s="322">
        <v>6.3623303134253961E-3</v>
      </c>
      <c r="BR71" s="322">
        <v>1.5905476028175414E-3</v>
      </c>
      <c r="BS71" s="322">
        <v>3.284957205733277E-3</v>
      </c>
      <c r="BT71" s="322">
        <v>3.7868583551996442E-3</v>
      </c>
      <c r="BU71" s="322">
        <v>3.4214989140459969E-4</v>
      </c>
      <c r="BV71" s="322">
        <v>1.7144512950948985E-3</v>
      </c>
      <c r="BW71" s="322">
        <v>2.1751424718319049E-5</v>
      </c>
      <c r="BX71" s="322">
        <v>0</v>
      </c>
      <c r="BY71" s="322">
        <v>8.558224453700006E-5</v>
      </c>
      <c r="BZ71" s="322">
        <v>4.8720777599716531E-4</v>
      </c>
      <c r="CA71" s="322">
        <v>2.4362197665126975E-4</v>
      </c>
      <c r="CB71" s="322">
        <v>3.7313432835820895E-3</v>
      </c>
      <c r="CC71" s="322">
        <v>0</v>
      </c>
      <c r="CD71" s="322">
        <v>6.0576690089653498E-4</v>
      </c>
      <c r="CE71" s="322">
        <v>1.5496668216333489E-4</v>
      </c>
      <c r="CF71" s="322">
        <v>5.572353817062365E-4</v>
      </c>
      <c r="CG71" s="322">
        <v>6.8274920345926264E-4</v>
      </c>
      <c r="CH71" s="322">
        <v>5.2874798495432566E-4</v>
      </c>
      <c r="CI71" s="322">
        <v>2.9759247686218495E-4</v>
      </c>
      <c r="CJ71" s="322">
        <v>3.6737018056244377E-5</v>
      </c>
      <c r="CK71" s="322">
        <v>5.9844404548174744E-4</v>
      </c>
      <c r="CL71" s="322">
        <v>2.7988555790521211E-4</v>
      </c>
      <c r="CM71" s="322">
        <v>2.2604186001209232E-3</v>
      </c>
      <c r="CN71" s="322">
        <v>4.649665293857237E-3</v>
      </c>
      <c r="CO71" s="322">
        <v>1.2837945928651415E-3</v>
      </c>
      <c r="CP71" s="322">
        <v>1.7103771001581345E-3</v>
      </c>
      <c r="CQ71" s="322">
        <v>2.6973100798108186E-3</v>
      </c>
      <c r="CR71" s="322">
        <v>5.4952961087547875E-3</v>
      </c>
      <c r="CS71" s="322">
        <v>4.6039507614460172E-3</v>
      </c>
      <c r="CT71" s="322">
        <v>1.406519632177387E-3</v>
      </c>
      <c r="CU71" s="322">
        <v>1.0602767322271113E-4</v>
      </c>
      <c r="CV71" s="322">
        <v>0</v>
      </c>
      <c r="CW71" s="322">
        <v>1.7470842178071409E-3</v>
      </c>
      <c r="CX71" s="322">
        <v>1.6612513820257677E-3</v>
      </c>
      <c r="CY71" s="322">
        <v>1.420723814959386E-2</v>
      </c>
      <c r="CZ71" s="322">
        <v>1.7019950261533023E-2</v>
      </c>
      <c r="DA71" s="322">
        <v>8.1551367348301103E-3</v>
      </c>
      <c r="DB71" s="322">
        <v>6.1840281479901905E-4</v>
      </c>
      <c r="DC71" s="322">
        <v>5.0429414101897984E-3</v>
      </c>
      <c r="DD71" s="322">
        <v>0</v>
      </c>
      <c r="DE71" s="323">
        <v>0</v>
      </c>
      <c r="DF71" s="324">
        <v>2.9675599162201803E-3</v>
      </c>
      <c r="DG71" s="321">
        <v>9.0260853867677593E-5</v>
      </c>
      <c r="DH71" s="322">
        <v>2.5406472453191361E-3</v>
      </c>
      <c r="DI71" s="322">
        <v>0</v>
      </c>
      <c r="DJ71" s="322">
        <v>0</v>
      </c>
      <c r="DK71" s="322">
        <v>0</v>
      </c>
      <c r="DL71" s="322">
        <v>0</v>
      </c>
      <c r="DM71" s="322">
        <v>0</v>
      </c>
      <c r="DN71" s="324">
        <v>1.376729275901491E-3</v>
      </c>
      <c r="DO71" s="324">
        <v>3.7455526465977767E-3</v>
      </c>
      <c r="DP71" s="321">
        <v>1.826719795797083E-5</v>
      </c>
      <c r="DQ71" s="324">
        <v>1.826719795797083E-5</v>
      </c>
      <c r="DR71" s="324">
        <v>3.7940602706258964E-5</v>
      </c>
      <c r="DS71" s="322">
        <v>3.4783743797794673E-5</v>
      </c>
      <c r="DT71" s="324">
        <v>8.4205258083081902E-4</v>
      </c>
    </row>
    <row r="72" spans="1:124" s="92" customFormat="1">
      <c r="A72" s="298" t="s">
        <v>339</v>
      </c>
      <c r="B72" s="299" t="s">
        <v>593</v>
      </c>
      <c r="C72" s="321">
        <v>1.1406898321760085E-4</v>
      </c>
      <c r="D72" s="322">
        <v>9.0309762485324668E-4</v>
      </c>
      <c r="E72" s="322">
        <v>1.647303624067973E-3</v>
      </c>
      <c r="F72" s="322">
        <v>5.1591600887375537E-5</v>
      </c>
      <c r="G72" s="322">
        <v>5.9642147117296227E-4</v>
      </c>
      <c r="H72" s="322">
        <v>0</v>
      </c>
      <c r="I72" s="322">
        <v>5.2176505664877756E-4</v>
      </c>
      <c r="J72" s="322">
        <v>1.6339425047985168E-3</v>
      </c>
      <c r="K72" s="322">
        <v>1.7665763749852785E-3</v>
      </c>
      <c r="L72" s="322">
        <v>3.8218994840435697E-5</v>
      </c>
      <c r="M72" s="322">
        <v>0</v>
      </c>
      <c r="N72" s="322">
        <v>1.2492537643443075E-3</v>
      </c>
      <c r="O72" s="322">
        <v>1.029501113886451E-3</v>
      </c>
      <c r="P72" s="322">
        <v>4.8139122062761379E-4</v>
      </c>
      <c r="Q72" s="322">
        <v>4.9644648829431438E-4</v>
      </c>
      <c r="R72" s="322">
        <v>1.324105289847587E-3</v>
      </c>
      <c r="S72" s="322">
        <v>1.1706664436825821E-3</v>
      </c>
      <c r="T72" s="322">
        <v>3.1557908762579331E-4</v>
      </c>
      <c r="U72" s="322">
        <v>0</v>
      </c>
      <c r="V72" s="322">
        <v>2.4445031712473572E-3</v>
      </c>
      <c r="W72" s="322">
        <v>0</v>
      </c>
      <c r="X72" s="322">
        <v>1.4162873039959534E-3</v>
      </c>
      <c r="Y72" s="322">
        <v>2.0277341705913134E-3</v>
      </c>
      <c r="Z72" s="322">
        <v>1.5879317189360857E-3</v>
      </c>
      <c r="AA72" s="322">
        <v>2.4852724594992635E-3</v>
      </c>
      <c r="AB72" s="322">
        <v>9.1661536356795956E-4</v>
      </c>
      <c r="AC72" s="322">
        <v>0</v>
      </c>
      <c r="AD72" s="322">
        <v>2.812803103782735E-3</v>
      </c>
      <c r="AE72" s="322">
        <v>7.7688694741141274E-4</v>
      </c>
      <c r="AF72" s="322">
        <v>6.6973958948902805E-4</v>
      </c>
      <c r="AG72" s="322">
        <v>0</v>
      </c>
      <c r="AH72" s="322">
        <v>1.473789984927148E-3</v>
      </c>
      <c r="AI72" s="322">
        <v>1.3018766075000793E-3</v>
      </c>
      <c r="AJ72" s="322">
        <v>8.206644944787968E-4</v>
      </c>
      <c r="AK72" s="322">
        <v>9.0268137399046719E-4</v>
      </c>
      <c r="AL72" s="322">
        <v>2.8632784538296351E-4</v>
      </c>
      <c r="AM72" s="322">
        <v>6.4538635967207399E-4</v>
      </c>
      <c r="AN72" s="322">
        <v>7.1067109406589642E-4</v>
      </c>
      <c r="AO72" s="322">
        <v>7.1643501934374548E-5</v>
      </c>
      <c r="AP72" s="322">
        <v>2.9769288017861571E-4</v>
      </c>
      <c r="AQ72" s="322">
        <v>4.7994302611818984E-4</v>
      </c>
      <c r="AR72" s="322">
        <v>4.7604095977960318E-4</v>
      </c>
      <c r="AS72" s="322">
        <v>7.1092127205172467E-4</v>
      </c>
      <c r="AT72" s="322">
        <v>8.4397047270124998E-4</v>
      </c>
      <c r="AU72" s="322">
        <v>6.862488173867467E-4</v>
      </c>
      <c r="AV72" s="322">
        <v>4.5227616678553411E-4</v>
      </c>
      <c r="AW72" s="322">
        <v>2.3081361800346219E-3</v>
      </c>
      <c r="AX72" s="322">
        <v>9.7038506092198711E-4</v>
      </c>
      <c r="AY72" s="322">
        <v>4.8110516729859447E-4</v>
      </c>
      <c r="AZ72" s="322">
        <v>5.3465539029843494E-4</v>
      </c>
      <c r="BA72" s="322">
        <v>5.5803571428571425E-4</v>
      </c>
      <c r="BB72" s="322">
        <v>1.039717196922437E-3</v>
      </c>
      <c r="BC72" s="322">
        <v>1.9573302016050108E-4</v>
      </c>
      <c r="BD72" s="322">
        <v>0</v>
      </c>
      <c r="BE72" s="322">
        <v>0</v>
      </c>
      <c r="BF72" s="322">
        <v>3.1833028843492224E-4</v>
      </c>
      <c r="BG72" s="322">
        <v>2.0386094910567089E-4</v>
      </c>
      <c r="BH72" s="322">
        <v>0</v>
      </c>
      <c r="BI72" s="322">
        <v>2.3538665983350118E-4</v>
      </c>
      <c r="BJ72" s="322">
        <v>6.1567434448790378E-4</v>
      </c>
      <c r="BK72" s="322">
        <v>7.1594773581528553E-4</v>
      </c>
      <c r="BL72" s="322">
        <v>6.1169873837135216E-4</v>
      </c>
      <c r="BM72" s="322">
        <v>1.1824142749650649E-3</v>
      </c>
      <c r="BN72" s="322">
        <v>4.5140064411399605E-4</v>
      </c>
      <c r="BO72" s="322">
        <v>6.221807435059885E-4</v>
      </c>
      <c r="BP72" s="322">
        <v>7.3806699885801573E-4</v>
      </c>
      <c r="BQ72" s="322">
        <v>1.5832527047233706E-3</v>
      </c>
      <c r="BR72" s="322">
        <v>7.8670931431667632E-2</v>
      </c>
      <c r="BS72" s="322">
        <v>8.1995611502482958E-3</v>
      </c>
      <c r="BT72" s="322">
        <v>2.2126757174179188E-3</v>
      </c>
      <c r="BU72" s="322">
        <v>1.1491773526524055E-3</v>
      </c>
      <c r="BV72" s="322">
        <v>2.0927574494116132E-3</v>
      </c>
      <c r="BW72" s="322">
        <v>2.3926567190150956E-4</v>
      </c>
      <c r="BX72" s="322">
        <v>0</v>
      </c>
      <c r="BY72" s="322">
        <v>5.8195926285160042E-3</v>
      </c>
      <c r="BZ72" s="322">
        <v>8.3751419344967265E-4</v>
      </c>
      <c r="CA72" s="322">
        <v>9.8520727357773487E-3</v>
      </c>
      <c r="CB72" s="322">
        <v>0</v>
      </c>
      <c r="CC72" s="322">
        <v>0</v>
      </c>
      <c r="CD72" s="322">
        <v>7.26920281075842E-4</v>
      </c>
      <c r="CE72" s="322">
        <v>1.5496668216333489E-3</v>
      </c>
      <c r="CF72" s="322">
        <v>2.3659666206871351E-3</v>
      </c>
      <c r="CG72" s="322">
        <v>7.2826581702321348E-4</v>
      </c>
      <c r="CH72" s="322">
        <v>4.2299838796346053E-3</v>
      </c>
      <c r="CI72" s="322">
        <v>4.4638871529327739E-4</v>
      </c>
      <c r="CJ72" s="322">
        <v>1.4694807222497751E-4</v>
      </c>
      <c r="CK72" s="322">
        <v>1.6243481234504574E-3</v>
      </c>
      <c r="CL72" s="322">
        <v>6.8416469710162959E-4</v>
      </c>
      <c r="CM72" s="322">
        <v>3.9750288065541111E-3</v>
      </c>
      <c r="CN72" s="322">
        <v>7.7673289242450663E-3</v>
      </c>
      <c r="CO72" s="322">
        <v>8.1346984482482797E-3</v>
      </c>
      <c r="CP72" s="322">
        <v>3.8322196049645381E-3</v>
      </c>
      <c r="CQ72" s="322">
        <v>3.0298551581436593E-3</v>
      </c>
      <c r="CR72" s="322">
        <v>5.7693757151764729E-3</v>
      </c>
      <c r="CS72" s="322">
        <v>6.319028852235683E-3</v>
      </c>
      <c r="CT72" s="322">
        <v>2.1629671654492589E-3</v>
      </c>
      <c r="CU72" s="322">
        <v>3.3133647882097229E-4</v>
      </c>
      <c r="CV72" s="322">
        <v>1.3618412093149938E-4</v>
      </c>
      <c r="CW72" s="322">
        <v>8.3478426789419704E-4</v>
      </c>
      <c r="CX72" s="322">
        <v>7.7562670637875406E-4</v>
      </c>
      <c r="CY72" s="322">
        <v>1.0650332759200562E-2</v>
      </c>
      <c r="CZ72" s="322">
        <v>8.9226331974634702E-3</v>
      </c>
      <c r="DA72" s="322">
        <v>1.3651231614783828E-2</v>
      </c>
      <c r="DB72" s="322">
        <v>4.3003873902690412E-3</v>
      </c>
      <c r="DC72" s="322">
        <v>3.9222877634809538E-3</v>
      </c>
      <c r="DD72" s="322">
        <v>0</v>
      </c>
      <c r="DE72" s="323">
        <v>1.4015193744127156E-3</v>
      </c>
      <c r="DF72" s="324">
        <v>2.5720099743159288E-3</v>
      </c>
      <c r="DG72" s="321">
        <v>1.8052170773535519E-4</v>
      </c>
      <c r="DH72" s="322">
        <v>5.7361966860082552E-3</v>
      </c>
      <c r="DI72" s="322">
        <v>-4.1889309195987405E-3</v>
      </c>
      <c r="DJ72" s="322">
        <v>5.116216682315519E-3</v>
      </c>
      <c r="DK72" s="322">
        <v>0</v>
      </c>
      <c r="DL72" s="322">
        <v>0</v>
      </c>
      <c r="DM72" s="322">
        <v>0</v>
      </c>
      <c r="DN72" s="324">
        <v>2.5690231641786873E-3</v>
      </c>
      <c r="DO72" s="324">
        <v>3.990945609136716E-3</v>
      </c>
      <c r="DP72" s="321">
        <v>3.1906705766589054E-4</v>
      </c>
      <c r="DQ72" s="324">
        <v>3.1906705766589054E-4</v>
      </c>
      <c r="DR72" s="324">
        <v>0</v>
      </c>
      <c r="DS72" s="322">
        <v>5.1198544241697777E-5</v>
      </c>
      <c r="DT72" s="324">
        <v>1.5658362878491539E-3</v>
      </c>
    </row>
    <row r="73" spans="1:124" s="92" customFormat="1">
      <c r="A73" s="298" t="s">
        <v>340</v>
      </c>
      <c r="B73" s="299" t="s">
        <v>594</v>
      </c>
      <c r="C73" s="321">
        <v>0</v>
      </c>
      <c r="D73" s="322">
        <v>4.5154881242662334E-4</v>
      </c>
      <c r="E73" s="322">
        <v>1.5606034333275533E-3</v>
      </c>
      <c r="F73" s="322">
        <v>1.0318320177475107E-4</v>
      </c>
      <c r="G73" s="322">
        <v>5.9642147117296227E-4</v>
      </c>
      <c r="H73" s="322">
        <v>0</v>
      </c>
      <c r="I73" s="322">
        <v>3.7268932617769829E-4</v>
      </c>
      <c r="J73" s="322">
        <v>9.43391096780508E-4</v>
      </c>
      <c r="K73" s="322">
        <v>1.5142083214159531E-4</v>
      </c>
      <c r="L73" s="322">
        <v>1.9491687368622206E-3</v>
      </c>
      <c r="M73" s="322">
        <v>0</v>
      </c>
      <c r="N73" s="322">
        <v>9.9498087425652819E-5</v>
      </c>
      <c r="O73" s="322">
        <v>3.0378721393370687E-4</v>
      </c>
      <c r="P73" s="322">
        <v>3.7608689111532327E-4</v>
      </c>
      <c r="Q73" s="322">
        <v>2.177396878483835E-4</v>
      </c>
      <c r="R73" s="322">
        <v>1.4461859194080029E-3</v>
      </c>
      <c r="S73" s="322">
        <v>6.5966125001161371E-4</v>
      </c>
      <c r="T73" s="322">
        <v>5.8440571782554323E-4</v>
      </c>
      <c r="U73" s="322">
        <v>0</v>
      </c>
      <c r="V73" s="322">
        <v>2.5105708245243127E-3</v>
      </c>
      <c r="W73" s="322">
        <v>0</v>
      </c>
      <c r="X73" s="322">
        <v>1.0116337885685382E-3</v>
      </c>
      <c r="Y73" s="322">
        <v>6.5410779696493981E-4</v>
      </c>
      <c r="Z73" s="322">
        <v>3.1758634378721714E-3</v>
      </c>
      <c r="AA73" s="322">
        <v>3.7601251840942563E-3</v>
      </c>
      <c r="AB73" s="322">
        <v>8.6189205828032008E-4</v>
      </c>
      <c r="AC73" s="322">
        <v>0</v>
      </c>
      <c r="AD73" s="322">
        <v>0</v>
      </c>
      <c r="AE73" s="322">
        <v>4.217386285947669E-5</v>
      </c>
      <c r="AF73" s="322">
        <v>6.5660744067551772E-5</v>
      </c>
      <c r="AG73" s="322">
        <v>0</v>
      </c>
      <c r="AH73" s="322">
        <v>9.0437112711438624E-4</v>
      </c>
      <c r="AI73" s="322">
        <v>3.5404693106404596E-3</v>
      </c>
      <c r="AJ73" s="322">
        <v>3.1689025034329775E-4</v>
      </c>
      <c r="AK73" s="322">
        <v>3.3371856856617269E-3</v>
      </c>
      <c r="AL73" s="322">
        <v>3.5790980672870435E-4</v>
      </c>
      <c r="AM73" s="322">
        <v>0</v>
      </c>
      <c r="AN73" s="322">
        <v>2.4505899795375738E-5</v>
      </c>
      <c r="AO73" s="322">
        <v>0</v>
      </c>
      <c r="AP73" s="322">
        <v>0</v>
      </c>
      <c r="AQ73" s="322">
        <v>0</v>
      </c>
      <c r="AR73" s="322">
        <v>1.2154237270968592E-4</v>
      </c>
      <c r="AS73" s="322">
        <v>4.0958427196395659E-5</v>
      </c>
      <c r="AT73" s="322">
        <v>2.605807450275749E-4</v>
      </c>
      <c r="AU73" s="322">
        <v>2.6650439510164923E-5</v>
      </c>
      <c r="AV73" s="322">
        <v>1.0437142310435402E-4</v>
      </c>
      <c r="AW73" s="322">
        <v>5.7703404500865547E-4</v>
      </c>
      <c r="AX73" s="322">
        <v>4.4273818404565662E-4</v>
      </c>
      <c r="AY73" s="322">
        <v>9.1639079485446567E-5</v>
      </c>
      <c r="AZ73" s="322">
        <v>1.2151258870418975E-5</v>
      </c>
      <c r="BA73" s="322">
        <v>0</v>
      </c>
      <c r="BB73" s="322">
        <v>1.1436889166146808E-3</v>
      </c>
      <c r="BC73" s="322">
        <v>9.786651008025054E-5</v>
      </c>
      <c r="BD73" s="322">
        <v>0</v>
      </c>
      <c r="BE73" s="322">
        <v>0</v>
      </c>
      <c r="BF73" s="322">
        <v>9.6883131262802413E-5</v>
      </c>
      <c r="BG73" s="322">
        <v>1.081349382212689E-4</v>
      </c>
      <c r="BH73" s="322">
        <v>0</v>
      </c>
      <c r="BI73" s="322">
        <v>2.6816201753183678E-4</v>
      </c>
      <c r="BJ73" s="322">
        <v>1.2675648268868609E-4</v>
      </c>
      <c r="BK73" s="322">
        <v>0</v>
      </c>
      <c r="BL73" s="322">
        <v>3.9250669045495096E-4</v>
      </c>
      <c r="BM73" s="322">
        <v>1.7915367802500984E-5</v>
      </c>
      <c r="BN73" s="322">
        <v>4.4358794065817685E-3</v>
      </c>
      <c r="BO73" s="322">
        <v>5.3533468139161091E-3</v>
      </c>
      <c r="BP73" s="322">
        <v>6.1432143735794045E-3</v>
      </c>
      <c r="BQ73" s="322">
        <v>1.6418916937871991E-3</v>
      </c>
      <c r="BR73" s="322">
        <v>1.8177686889343332E-3</v>
      </c>
      <c r="BS73" s="322">
        <v>0</v>
      </c>
      <c r="BT73" s="322">
        <v>1.1782402325418639E-3</v>
      </c>
      <c r="BU73" s="322">
        <v>2.839472196602303E-3</v>
      </c>
      <c r="BV73" s="322">
        <v>7.2441604018094296E-5</v>
      </c>
      <c r="BW73" s="322">
        <v>0</v>
      </c>
      <c r="BX73" s="322">
        <v>0</v>
      </c>
      <c r="BY73" s="322">
        <v>2.1966109431163349E-2</v>
      </c>
      <c r="BZ73" s="322">
        <v>2.1501566312602171E-3</v>
      </c>
      <c r="CA73" s="322">
        <v>0</v>
      </c>
      <c r="CB73" s="322">
        <v>3.7313432835820895E-3</v>
      </c>
      <c r="CC73" s="322">
        <v>0</v>
      </c>
      <c r="CD73" s="322">
        <v>4.2403683062757448E-3</v>
      </c>
      <c r="CE73" s="322">
        <v>1.5496668216333489E-3</v>
      </c>
      <c r="CF73" s="322">
        <v>5.3987886981702584E-3</v>
      </c>
      <c r="CG73" s="322">
        <v>1.5020482476103777E-3</v>
      </c>
      <c r="CH73" s="322">
        <v>7.5228371843095113E-3</v>
      </c>
      <c r="CI73" s="322">
        <v>6.3684790048507576E-3</v>
      </c>
      <c r="CJ73" s="322">
        <v>2.2042210833746626E-4</v>
      </c>
      <c r="CK73" s="322">
        <v>3.1632042404035224E-3</v>
      </c>
      <c r="CL73" s="322">
        <v>8.0855827839283495E-4</v>
      </c>
      <c r="CM73" s="322">
        <v>3.0758232609938124E-2</v>
      </c>
      <c r="CN73" s="322">
        <v>5.5055471338690421E-3</v>
      </c>
      <c r="CO73" s="322">
        <v>2.7675571908494642E-3</v>
      </c>
      <c r="CP73" s="322">
        <v>3.2171720140443034E-3</v>
      </c>
      <c r="CQ73" s="322">
        <v>5.5424179722140116E-3</v>
      </c>
      <c r="CR73" s="322">
        <v>3.4876629917159441E-3</v>
      </c>
      <c r="CS73" s="322">
        <v>3.7220843672456576E-3</v>
      </c>
      <c r="CT73" s="322">
        <v>4.7277970829492001E-5</v>
      </c>
      <c r="CU73" s="322">
        <v>5.3013836611355569E-4</v>
      </c>
      <c r="CV73" s="322">
        <v>2.2697353488583232E-4</v>
      </c>
      <c r="CW73" s="322">
        <v>7.8111956495814151E-4</v>
      </c>
      <c r="CX73" s="322">
        <v>1.6358672352715539E-4</v>
      </c>
      <c r="CY73" s="322">
        <v>4.430334593707641E-2</v>
      </c>
      <c r="CZ73" s="322">
        <v>1.5509797336599478E-2</v>
      </c>
      <c r="DA73" s="322">
        <v>1.089205847666941E-2</v>
      </c>
      <c r="DB73" s="322">
        <v>1.096776486476881E-2</v>
      </c>
      <c r="DC73" s="322">
        <v>1.1899304175962999E-2</v>
      </c>
      <c r="DD73" s="322">
        <v>0</v>
      </c>
      <c r="DE73" s="323">
        <v>1.3951488318017487E-2</v>
      </c>
      <c r="DF73" s="324">
        <v>3.6640853262680773E-3</v>
      </c>
      <c r="DG73" s="321">
        <v>0</v>
      </c>
      <c r="DH73" s="322">
        <v>1.2085900580247652E-3</v>
      </c>
      <c r="DI73" s="322">
        <v>1.0078733917157166E-2</v>
      </c>
      <c r="DJ73" s="322">
        <v>9.7725487190296438E-3</v>
      </c>
      <c r="DK73" s="322">
        <v>0</v>
      </c>
      <c r="DL73" s="322">
        <v>0</v>
      </c>
      <c r="DM73" s="322">
        <v>0</v>
      </c>
      <c r="DN73" s="324">
        <v>2.6956040828429403E-3</v>
      </c>
      <c r="DO73" s="324">
        <v>5.1636199433935945E-3</v>
      </c>
      <c r="DP73" s="321">
        <v>6.2108473057100825E-5</v>
      </c>
      <c r="DQ73" s="324">
        <v>6.2108473057100825E-5</v>
      </c>
      <c r="DR73" s="324">
        <v>1.0828201459479553E-3</v>
      </c>
      <c r="DS73" s="322">
        <v>9.1903341056757493E-4</v>
      </c>
      <c r="DT73" s="324">
        <v>1.9877579647351647E-3</v>
      </c>
    </row>
    <row r="74" spans="1:124" s="92" customFormat="1">
      <c r="A74" s="300" t="s">
        <v>341</v>
      </c>
      <c r="B74" s="301" t="s">
        <v>595</v>
      </c>
      <c r="C74" s="325">
        <v>6.6544993084567891E-2</v>
      </c>
      <c r="D74" s="326">
        <v>5.6082362503386614E-2</v>
      </c>
      <c r="E74" s="326">
        <v>4.2829894225767294E-2</v>
      </c>
      <c r="F74" s="326">
        <v>1.2536759015632256E-2</v>
      </c>
      <c r="G74" s="326">
        <v>8.9662027833001992E-2</v>
      </c>
      <c r="H74" s="326">
        <v>0</v>
      </c>
      <c r="I74" s="326">
        <v>5.4412641621943945E-3</v>
      </c>
      <c r="J74" s="326">
        <v>8.4448456046674752E-2</v>
      </c>
      <c r="K74" s="326">
        <v>6.4236081901845654E-2</v>
      </c>
      <c r="L74" s="326">
        <v>6.2449837569271929E-2</v>
      </c>
      <c r="M74" s="326">
        <v>0</v>
      </c>
      <c r="N74" s="326">
        <v>5.6470692285581624E-2</v>
      </c>
      <c r="O74" s="326">
        <v>8.419968946195909E-2</v>
      </c>
      <c r="P74" s="326">
        <v>5.7601468243222917E-2</v>
      </c>
      <c r="Q74" s="326">
        <v>7.4797937569676703E-2</v>
      </c>
      <c r="R74" s="326">
        <v>7.5652427056823832E-2</v>
      </c>
      <c r="S74" s="326">
        <v>8.8376025494513663E-2</v>
      </c>
      <c r="T74" s="326">
        <v>6.3478149070210502E-2</v>
      </c>
      <c r="U74" s="326">
        <v>1.3333333333333334E-2</v>
      </c>
      <c r="V74" s="326">
        <v>3.8649577167019028E-2</v>
      </c>
      <c r="W74" s="326">
        <v>1.0471204188481676E-2</v>
      </c>
      <c r="X74" s="326">
        <v>3.915022761760243E-2</v>
      </c>
      <c r="Y74" s="326">
        <v>3.9769754055468343E-2</v>
      </c>
      <c r="Z74" s="326">
        <v>3.8110361254466055E-2</v>
      </c>
      <c r="AA74" s="326">
        <v>3.905559646539028E-2</v>
      </c>
      <c r="AB74" s="326">
        <v>5.2890074560503451E-2</v>
      </c>
      <c r="AC74" s="326">
        <v>8.7822014051522242E-3</v>
      </c>
      <c r="AD74" s="326">
        <v>4.7429679922405432E-2</v>
      </c>
      <c r="AE74" s="326">
        <v>5.6492999138765328E-2</v>
      </c>
      <c r="AF74" s="326">
        <v>4.9035443669647662E-2</v>
      </c>
      <c r="AG74" s="326">
        <v>7.8616352201257858E-2</v>
      </c>
      <c r="AH74" s="326">
        <v>3.3662703064813261E-2</v>
      </c>
      <c r="AI74" s="326">
        <v>2.9165211316800558E-2</v>
      </c>
      <c r="AJ74" s="326">
        <v>4.2828936142551857E-2</v>
      </c>
      <c r="AK74" s="326">
        <v>3.9649595503005522E-2</v>
      </c>
      <c r="AL74" s="326">
        <v>1.6392269148174661E-2</v>
      </c>
      <c r="AM74" s="326">
        <v>3.0612244897959183E-2</v>
      </c>
      <c r="AN74" s="326">
        <v>3.6366755296337594E-2</v>
      </c>
      <c r="AO74" s="326">
        <v>7.7475282991832636E-2</v>
      </c>
      <c r="AP74" s="326">
        <v>1.0369635326221781E-2</v>
      </c>
      <c r="AQ74" s="326">
        <v>5.9884504033069622E-2</v>
      </c>
      <c r="AR74" s="326">
        <v>5.0521112922992779E-2</v>
      </c>
      <c r="AS74" s="326">
        <v>4.1221731371229628E-2</v>
      </c>
      <c r="AT74" s="326">
        <v>4.1370110221765885E-2</v>
      </c>
      <c r="AU74" s="326">
        <v>4.2343106641733699E-2</v>
      </c>
      <c r="AV74" s="326">
        <v>4.9298102179623222E-2</v>
      </c>
      <c r="AW74" s="326">
        <v>5.0201961915753032E-2</v>
      </c>
      <c r="AX74" s="326">
        <v>2.995457384933559E-2</v>
      </c>
      <c r="AY74" s="326">
        <v>5.2245730191640222E-2</v>
      </c>
      <c r="AZ74" s="326">
        <v>5.3611354136288522E-2</v>
      </c>
      <c r="BA74" s="326">
        <v>3.0412946428571428E-2</v>
      </c>
      <c r="BB74" s="326">
        <v>4.9542524433354128E-2</v>
      </c>
      <c r="BC74" s="326">
        <v>4.6486592288119008E-2</v>
      </c>
      <c r="BD74" s="326">
        <v>3.2689450222882617E-2</v>
      </c>
      <c r="BE74" s="326">
        <v>0</v>
      </c>
      <c r="BF74" s="326">
        <v>1.674002103747993E-2</v>
      </c>
      <c r="BG74" s="326">
        <v>5.0034567726152702E-2</v>
      </c>
      <c r="BH74" s="326">
        <v>2.4739583333333332E-2</v>
      </c>
      <c r="BI74" s="326">
        <v>2.1205656430823137E-2</v>
      </c>
      <c r="BJ74" s="326">
        <v>7.7737940026075619E-2</v>
      </c>
      <c r="BK74" s="326">
        <v>5.0116341507069982E-3</v>
      </c>
      <c r="BL74" s="326">
        <v>5.6666241875876128E-2</v>
      </c>
      <c r="BM74" s="326">
        <v>6.8051524597799992E-2</v>
      </c>
      <c r="BN74" s="326">
        <v>3.8010249109496484E-2</v>
      </c>
      <c r="BO74" s="326">
        <v>3.7123451029190645E-2</v>
      </c>
      <c r="BP74" s="326">
        <v>4.1383159587710635E-3</v>
      </c>
      <c r="BQ74" s="326">
        <v>2.4247221977893103E-2</v>
      </c>
      <c r="BR74" s="326">
        <v>1.8457343610717845E-2</v>
      </c>
      <c r="BS74" s="326">
        <v>1.3434961696885706E-2</v>
      </c>
      <c r="BT74" s="326">
        <v>9.157486331358735E-3</v>
      </c>
      <c r="BU74" s="326">
        <v>5.0169587337478803E-3</v>
      </c>
      <c r="BV74" s="326">
        <v>1.2154091340813599E-3</v>
      </c>
      <c r="BW74" s="326">
        <v>2.9473180493322314E-3</v>
      </c>
      <c r="BX74" s="326">
        <v>6.1817457249927377E-4</v>
      </c>
      <c r="BY74" s="326">
        <v>2.4248302618816685E-3</v>
      </c>
      <c r="BZ74" s="326">
        <v>1.1399051354115496E-2</v>
      </c>
      <c r="CA74" s="326">
        <v>0.11020970979750142</v>
      </c>
      <c r="CB74" s="326">
        <v>2.2388059701492536E-2</v>
      </c>
      <c r="CC74" s="326">
        <v>0</v>
      </c>
      <c r="CD74" s="326">
        <v>5.694208868427429E-3</v>
      </c>
      <c r="CE74" s="326">
        <v>6.9735006973500697E-3</v>
      </c>
      <c r="CF74" s="326">
        <v>1.3127003991997734E-2</v>
      </c>
      <c r="CG74" s="326">
        <v>5.9626763768775605E-3</v>
      </c>
      <c r="CH74" s="326">
        <v>4.1783987103707681E-3</v>
      </c>
      <c r="CI74" s="326">
        <v>4.2555724191292443E-3</v>
      </c>
      <c r="CJ74" s="326">
        <v>1.2949798864826141E-2</v>
      </c>
      <c r="CK74" s="326">
        <v>5.5569804223305121E-3</v>
      </c>
      <c r="CL74" s="326">
        <v>3.4799104366214702E-2</v>
      </c>
      <c r="CM74" s="326">
        <v>9.3926824920471854E-3</v>
      </c>
      <c r="CN74" s="326">
        <v>1.0343023489797834E-2</v>
      </c>
      <c r="CO74" s="326">
        <v>3.2770756678931368E-2</v>
      </c>
      <c r="CP74" s="326">
        <v>5.893847660310219E-2</v>
      </c>
      <c r="CQ74" s="326">
        <v>1.7698788057936742E-2</v>
      </c>
      <c r="CR74" s="326">
        <v>2.8093159658222729E-2</v>
      </c>
      <c r="CS74" s="326">
        <v>2.1699995134530237E-2</v>
      </c>
      <c r="CT74" s="326">
        <v>3.7266860506347067E-2</v>
      </c>
      <c r="CU74" s="326">
        <v>1.1517256003816997E-2</v>
      </c>
      <c r="CV74" s="326">
        <v>7.1723637023923007E-3</v>
      </c>
      <c r="CW74" s="326">
        <v>6.0289312376273045E-2</v>
      </c>
      <c r="CX74" s="326">
        <v>9.7193077461134054E-3</v>
      </c>
      <c r="CY74" s="326">
        <v>4.9236131636074564E-2</v>
      </c>
      <c r="CZ74" s="326">
        <v>0.12131269165003962</v>
      </c>
      <c r="DA74" s="326">
        <v>2.7925502325270912E-2</v>
      </c>
      <c r="DB74" s="326">
        <v>1.8431247112343178E-2</v>
      </c>
      <c r="DC74" s="326">
        <v>2.7771834917530078E-2</v>
      </c>
      <c r="DD74" s="326">
        <v>0.22686592367443431</v>
      </c>
      <c r="DE74" s="327">
        <v>9.794709264361592E-3</v>
      </c>
      <c r="DF74" s="328">
        <v>3.6566163678274963E-2</v>
      </c>
      <c r="DG74" s="325">
        <v>0.11048878627654976</v>
      </c>
      <c r="DH74" s="326">
        <v>0.20303284082072143</v>
      </c>
      <c r="DI74" s="326">
        <v>9.3730853758531034E-5</v>
      </c>
      <c r="DJ74" s="326">
        <v>0</v>
      </c>
      <c r="DK74" s="326">
        <v>1.253972723240822E-2</v>
      </c>
      <c r="DL74" s="326">
        <v>6.4901114456029821E-2</v>
      </c>
      <c r="DM74" s="326">
        <v>0.19100496277915632</v>
      </c>
      <c r="DN74" s="328">
        <v>0.12424188966415028</v>
      </c>
      <c r="DO74" s="328">
        <v>0.1042160024092363</v>
      </c>
      <c r="DP74" s="325">
        <v>5.9098038833627235E-2</v>
      </c>
      <c r="DQ74" s="328">
        <v>5.9098038833627235E-2</v>
      </c>
      <c r="DR74" s="328">
        <v>7.3509335832292293E-3</v>
      </c>
      <c r="DS74" s="326">
        <v>1.5654443437626592E-2</v>
      </c>
      <c r="DT74" s="328">
        <v>8.0976961628251728E-2</v>
      </c>
    </row>
    <row r="75" spans="1:124" s="92" customFormat="1">
      <c r="A75" s="302" t="s">
        <v>342</v>
      </c>
      <c r="B75" s="303" t="s">
        <v>596</v>
      </c>
      <c r="C75" s="329">
        <v>4.0637075271270301E-3</v>
      </c>
      <c r="D75" s="330">
        <v>3.4995032963063308E-3</v>
      </c>
      <c r="E75" s="330">
        <v>1.0230622507369516E-2</v>
      </c>
      <c r="F75" s="330">
        <v>5.31393489139968E-3</v>
      </c>
      <c r="G75" s="330">
        <v>1.8687872763419482E-2</v>
      </c>
      <c r="H75" s="330">
        <v>0</v>
      </c>
      <c r="I75" s="330">
        <v>1.2149672033392964E-2</v>
      </c>
      <c r="J75" s="330">
        <v>4.4450848508245837E-3</v>
      </c>
      <c r="K75" s="330">
        <v>6.6288675404209503E-3</v>
      </c>
      <c r="L75" s="330">
        <v>3.7072424995222624E-3</v>
      </c>
      <c r="M75" s="330">
        <v>0</v>
      </c>
      <c r="N75" s="330">
        <v>1.7776991620049969E-2</v>
      </c>
      <c r="O75" s="330">
        <v>1.7400256531425101E-2</v>
      </c>
      <c r="P75" s="330">
        <v>7.9880855672894661E-3</v>
      </c>
      <c r="Q75" s="330">
        <v>1.4919523411371238E-2</v>
      </c>
      <c r="R75" s="330">
        <v>7.4187459502098848E-3</v>
      </c>
      <c r="S75" s="330">
        <v>1.0415214947366466E-2</v>
      </c>
      <c r="T75" s="330">
        <v>9.3154271421391592E-3</v>
      </c>
      <c r="U75" s="330">
        <v>0</v>
      </c>
      <c r="V75" s="330">
        <v>6.2103594080338267E-3</v>
      </c>
      <c r="W75" s="330">
        <v>5.235602094240838E-3</v>
      </c>
      <c r="X75" s="330">
        <v>6.0698027314112293E-3</v>
      </c>
      <c r="Y75" s="330">
        <v>5.2982731554160126E-3</v>
      </c>
      <c r="Z75" s="330">
        <v>4.7637951568082568E-3</v>
      </c>
      <c r="AA75" s="330">
        <v>6.1165316642120765E-3</v>
      </c>
      <c r="AB75" s="330">
        <v>9.2756002462548743E-3</v>
      </c>
      <c r="AC75" s="330">
        <v>5.8548009367681499E-4</v>
      </c>
      <c r="AD75" s="330">
        <v>2.0368574199806015E-3</v>
      </c>
      <c r="AE75" s="330">
        <v>3.4626961084622964E-3</v>
      </c>
      <c r="AF75" s="330">
        <v>5.1215380372690387E-3</v>
      </c>
      <c r="AG75" s="330">
        <v>3.1446540880503146E-3</v>
      </c>
      <c r="AH75" s="330">
        <v>8.8092446826327254E-3</v>
      </c>
      <c r="AI75" s="330">
        <v>1.2336074683262947E-2</v>
      </c>
      <c r="AJ75" s="330">
        <v>1.863152164197902E-2</v>
      </c>
      <c r="AK75" s="330">
        <v>9.8747871518351099E-3</v>
      </c>
      <c r="AL75" s="330">
        <v>6.6571224051539014E-3</v>
      </c>
      <c r="AM75" s="330">
        <v>4.3432757718472005E-3</v>
      </c>
      <c r="AN75" s="330">
        <v>7.3762758384080971E-3</v>
      </c>
      <c r="AO75" s="330">
        <v>6.6485169795099585E-3</v>
      </c>
      <c r="AP75" s="330">
        <v>3.4730836020838503E-3</v>
      </c>
      <c r="AQ75" s="330">
        <v>5.6664241148147573E-3</v>
      </c>
      <c r="AR75" s="330">
        <v>1.5061125684941912E-2</v>
      </c>
      <c r="AS75" s="330">
        <v>1.1123138585764022E-2</v>
      </c>
      <c r="AT75" s="330">
        <v>6.596193187563687E-3</v>
      </c>
      <c r="AU75" s="330">
        <v>7.3666256546014207E-3</v>
      </c>
      <c r="AV75" s="330">
        <v>9.549985214048394E-3</v>
      </c>
      <c r="AW75" s="330">
        <v>6.9244085401038661E-3</v>
      </c>
      <c r="AX75" s="330">
        <v>5.7495314859627739E-3</v>
      </c>
      <c r="AY75" s="330">
        <v>4.8912358675357107E-3</v>
      </c>
      <c r="AZ75" s="330">
        <v>6.6588898609895985E-3</v>
      </c>
      <c r="BA75" s="330">
        <v>6.417410714285714E-3</v>
      </c>
      <c r="BB75" s="330">
        <v>9.2534830526096908E-3</v>
      </c>
      <c r="BC75" s="330">
        <v>4.6975924838520257E-3</v>
      </c>
      <c r="BD75" s="330">
        <v>6.4388311045071814E-3</v>
      </c>
      <c r="BE75" s="330">
        <v>0</v>
      </c>
      <c r="BF75" s="330">
        <v>2.8234512539445276E-3</v>
      </c>
      <c r="BG75" s="330">
        <v>2.3222421158993812E-3</v>
      </c>
      <c r="BH75" s="330">
        <v>1.0416666666666666E-2</v>
      </c>
      <c r="BI75" s="330">
        <v>8.3666549469933078E-3</v>
      </c>
      <c r="BJ75" s="330">
        <v>2.3268868607851659E-2</v>
      </c>
      <c r="BK75" s="330">
        <v>2.3268301413996778E-3</v>
      </c>
      <c r="BL75" s="330">
        <v>1.1270549254492163E-2</v>
      </c>
      <c r="BM75" s="330">
        <v>6.8167974488516246E-3</v>
      </c>
      <c r="BN75" s="330">
        <v>1.6186764122908294E-2</v>
      </c>
      <c r="BO75" s="330">
        <v>1.3908332037123451E-2</v>
      </c>
      <c r="BP75" s="330">
        <v>2.4249723683872317E-2</v>
      </c>
      <c r="BQ75" s="330">
        <v>5.512064971999883E-3</v>
      </c>
      <c r="BR75" s="330">
        <v>2.1830702812297903E-2</v>
      </c>
      <c r="BS75" s="330">
        <v>2.2057974361935559E-2</v>
      </c>
      <c r="BT75" s="330">
        <v>1.4232835225644029E-2</v>
      </c>
      <c r="BU75" s="330">
        <v>4.287844753205796E-2</v>
      </c>
      <c r="BV75" s="330">
        <v>9.1284470129911949E-2</v>
      </c>
      <c r="BW75" s="330">
        <v>6.4003567233653802E-2</v>
      </c>
      <c r="BX75" s="330">
        <v>6.5878204004810953E-2</v>
      </c>
      <c r="BY75" s="330">
        <v>4.4959205796770693E-2</v>
      </c>
      <c r="BZ75" s="330">
        <v>1.0903790557027469E-2</v>
      </c>
      <c r="CA75" s="330">
        <v>4.1693465084098304E-2</v>
      </c>
      <c r="CB75" s="330">
        <v>6.7164179104477612E-2</v>
      </c>
      <c r="CC75" s="330">
        <v>0</v>
      </c>
      <c r="CD75" s="330">
        <v>1.7203779985461593E-2</v>
      </c>
      <c r="CE75" s="330">
        <v>4.6490004649000468E-3</v>
      </c>
      <c r="CF75" s="330">
        <v>9.2628963450839957E-3</v>
      </c>
      <c r="CG75" s="330">
        <v>8.6481565771506601E-4</v>
      </c>
      <c r="CH75" s="330">
        <v>7.9656098871574415E-3</v>
      </c>
      <c r="CI75" s="330">
        <v>7.1422194446924383E-3</v>
      </c>
      <c r="CJ75" s="330">
        <v>3.8573868959056595E-3</v>
      </c>
      <c r="CK75" s="330">
        <v>4.7875523638539795E-3</v>
      </c>
      <c r="CL75" s="330">
        <v>3.949496205995771E-3</v>
      </c>
      <c r="CM75" s="330">
        <v>1.9502083076815641E-2</v>
      </c>
      <c r="CN75" s="330">
        <v>1.2210402049823592E-2</v>
      </c>
      <c r="CO75" s="330">
        <v>2.6195808670612703E-3</v>
      </c>
      <c r="CP75" s="330">
        <v>4.9562226615646864E-3</v>
      </c>
      <c r="CQ75" s="330">
        <v>2.5088678687555425E-2</v>
      </c>
      <c r="CR75" s="330">
        <v>2.0069479180227896E-2</v>
      </c>
      <c r="CS75" s="330">
        <v>4.9566973191261616E-3</v>
      </c>
      <c r="CT75" s="330">
        <v>2.4560905845921095E-2</v>
      </c>
      <c r="CU75" s="330">
        <v>3.3796320839739172E-2</v>
      </c>
      <c r="CV75" s="330">
        <v>1.8157882790866586E-3</v>
      </c>
      <c r="CW75" s="330">
        <v>7.8231211391227608E-3</v>
      </c>
      <c r="CX75" s="330">
        <v>3.2209661770346803E-3</v>
      </c>
      <c r="CY75" s="330">
        <v>1.8722163903015725E-2</v>
      </c>
      <c r="CZ75" s="330">
        <v>5.2504154018038424E-3</v>
      </c>
      <c r="DA75" s="330">
        <v>2.2696424200618591E-3</v>
      </c>
      <c r="DB75" s="330">
        <v>8.5225859188968259E-3</v>
      </c>
      <c r="DC75" s="330">
        <v>3.9732265656040834E-3</v>
      </c>
      <c r="DD75" s="330">
        <v>0</v>
      </c>
      <c r="DE75" s="331">
        <v>2.7711860357705967E-3</v>
      </c>
      <c r="DF75" s="332">
        <v>1.5657167879044444E-2</v>
      </c>
      <c r="DG75" s="329">
        <v>1.9002285024774228E-5</v>
      </c>
      <c r="DH75" s="330">
        <v>7.2423042411916008E-2</v>
      </c>
      <c r="DI75" s="330">
        <v>0</v>
      </c>
      <c r="DJ75" s="330">
        <v>0</v>
      </c>
      <c r="DK75" s="330">
        <v>0</v>
      </c>
      <c r="DL75" s="330">
        <v>0</v>
      </c>
      <c r="DM75" s="330">
        <v>0</v>
      </c>
      <c r="DN75" s="332">
        <v>3.9175111758137773E-2</v>
      </c>
      <c r="DO75" s="332">
        <v>3.70337419876886E-2</v>
      </c>
      <c r="DP75" s="329">
        <v>3.402570072971367E-2</v>
      </c>
      <c r="DQ75" s="332">
        <v>3.402570072971367E-2</v>
      </c>
      <c r="DR75" s="332">
        <v>1.3736593059569773E-2</v>
      </c>
      <c r="DS75" s="330">
        <v>1.6992249673804694E-2</v>
      </c>
      <c r="DT75" s="332">
        <v>3.0336705799986544E-2</v>
      </c>
    </row>
    <row r="76" spans="1:124" s="92" customFormat="1">
      <c r="A76" s="298" t="s">
        <v>343</v>
      </c>
      <c r="B76" s="299" t="s">
        <v>597</v>
      </c>
      <c r="C76" s="321">
        <v>5.846035389902043E-4</v>
      </c>
      <c r="D76" s="322">
        <v>0</v>
      </c>
      <c r="E76" s="322">
        <v>1.5952835096237211E-2</v>
      </c>
      <c r="F76" s="322">
        <v>5.159160088737553E-4</v>
      </c>
      <c r="G76" s="322">
        <v>0</v>
      </c>
      <c r="H76" s="322">
        <v>0</v>
      </c>
      <c r="I76" s="322">
        <v>1.1926058437686344E-3</v>
      </c>
      <c r="J76" s="322">
        <v>2.4930537053248583E-3</v>
      </c>
      <c r="K76" s="322">
        <v>1.0262967511819236E-3</v>
      </c>
      <c r="L76" s="322">
        <v>8.4081788648958529E-4</v>
      </c>
      <c r="M76" s="322">
        <v>0</v>
      </c>
      <c r="N76" s="322">
        <v>2.3105666968846043E-3</v>
      </c>
      <c r="O76" s="322">
        <v>4.7424559508539793E-3</v>
      </c>
      <c r="P76" s="322">
        <v>1.760086650419713E-3</v>
      </c>
      <c r="Q76" s="322">
        <v>4.85994983277592E-3</v>
      </c>
      <c r="R76" s="322">
        <v>1.7936461727722634E-3</v>
      </c>
      <c r="S76" s="322">
        <v>2.3692058979290355E-3</v>
      </c>
      <c r="T76" s="322">
        <v>4.6401813995348134E-3</v>
      </c>
      <c r="U76" s="322">
        <v>0</v>
      </c>
      <c r="V76" s="322">
        <v>2.1802325581395349E-3</v>
      </c>
      <c r="W76" s="322">
        <v>0</v>
      </c>
      <c r="X76" s="322">
        <v>1.8209408194233688E-3</v>
      </c>
      <c r="Y76" s="322">
        <v>2.0931449502878076E-3</v>
      </c>
      <c r="Z76" s="322">
        <v>2.3818975784041284E-3</v>
      </c>
      <c r="AA76" s="322">
        <v>3.9258100147275404E-3</v>
      </c>
      <c r="AB76" s="322">
        <v>2.0794856009302962E-3</v>
      </c>
      <c r="AC76" s="322">
        <v>0</v>
      </c>
      <c r="AD76" s="322">
        <v>1.6488845780795345E-3</v>
      </c>
      <c r="AE76" s="322">
        <v>3.2584858251427252E-3</v>
      </c>
      <c r="AF76" s="322">
        <v>3.2436407569370576E-3</v>
      </c>
      <c r="AG76" s="322">
        <v>0</v>
      </c>
      <c r="AH76" s="322">
        <v>5.1582649472450177E-3</v>
      </c>
      <c r="AI76" s="322">
        <v>4.4613088622868571E-3</v>
      </c>
      <c r="AJ76" s="322">
        <v>2.900764599296341E-3</v>
      </c>
      <c r="AK76" s="322">
        <v>1.764331776435913E-3</v>
      </c>
      <c r="AL76" s="322">
        <v>1.4316392269148174E-3</v>
      </c>
      <c r="AM76" s="322">
        <v>1.151229722658294E-3</v>
      </c>
      <c r="AN76" s="322">
        <v>3.541102520431794E-3</v>
      </c>
      <c r="AO76" s="322">
        <v>1.0746525290156184E-3</v>
      </c>
      <c r="AP76" s="322">
        <v>3.9692384023815432E-4</v>
      </c>
      <c r="AQ76" s="322">
        <v>1.6101314424610241E-3</v>
      </c>
      <c r="AR76" s="322">
        <v>6.8671440580972539E-3</v>
      </c>
      <c r="AS76" s="322">
        <v>2.5043152628653345E-3</v>
      </c>
      <c r="AT76" s="322">
        <v>3.4419993932746831E-3</v>
      </c>
      <c r="AU76" s="322">
        <v>2.5584421929758325E-3</v>
      </c>
      <c r="AV76" s="322">
        <v>1.7395237184059005E-3</v>
      </c>
      <c r="AW76" s="322">
        <v>1.1540680900173109E-3</v>
      </c>
      <c r="AX76" s="322">
        <v>1.2493707659370584E-3</v>
      </c>
      <c r="AY76" s="322">
        <v>1.9244206691943779E-3</v>
      </c>
      <c r="AZ76" s="322">
        <v>3.1228735296976767E-3</v>
      </c>
      <c r="BA76" s="322">
        <v>1.6741071428571428E-3</v>
      </c>
      <c r="BB76" s="322">
        <v>4.4187980869203579E-3</v>
      </c>
      <c r="BC76" s="322">
        <v>2.153063221765512E-3</v>
      </c>
      <c r="BD76" s="322">
        <v>1.9811788013868251E-3</v>
      </c>
      <c r="BE76" s="322">
        <v>0</v>
      </c>
      <c r="BF76" s="322">
        <v>5.8129878757681448E-4</v>
      </c>
      <c r="BG76" s="322">
        <v>4.2190352945347537E-4</v>
      </c>
      <c r="BH76" s="322">
        <v>2.6041666666666665E-3</v>
      </c>
      <c r="BI76" s="322">
        <v>8.4322056623899796E-4</v>
      </c>
      <c r="BJ76" s="322">
        <v>1.8289149645081848E-3</v>
      </c>
      <c r="BK76" s="322">
        <v>1.7898693395382138E-4</v>
      </c>
      <c r="BL76" s="322">
        <v>6.6012488849241753E-3</v>
      </c>
      <c r="BM76" s="322">
        <v>2.4275323372388836E-3</v>
      </c>
      <c r="BN76" s="322">
        <v>1.5075624075858458E-3</v>
      </c>
      <c r="BO76" s="322">
        <v>2.4757608752009126E-3</v>
      </c>
      <c r="BP76" s="322">
        <v>8.3317115443225752E-3</v>
      </c>
      <c r="BQ76" s="322">
        <v>8.2680974579998241E-3</v>
      </c>
      <c r="BR76" s="322">
        <v>1.2234981560134935E-3</v>
      </c>
      <c r="BS76" s="322">
        <v>1.7964609718853857E-3</v>
      </c>
      <c r="BT76" s="322">
        <v>2.2600354143158585E-2</v>
      </c>
      <c r="BU76" s="322">
        <v>1.4349840825920085E-2</v>
      </c>
      <c r="BV76" s="322">
        <v>3.9207005908015263E-2</v>
      </c>
      <c r="BW76" s="322">
        <v>9.9099491016661587E-2</v>
      </c>
      <c r="BX76" s="322">
        <v>6.943960974579221E-3</v>
      </c>
      <c r="BY76" s="322">
        <v>1.7686997204313345E-3</v>
      </c>
      <c r="BZ76" s="322">
        <v>1.0247469338122197E-2</v>
      </c>
      <c r="CA76" s="322">
        <v>1.6351907072833224E-2</v>
      </c>
      <c r="CB76" s="322">
        <v>3.7313432835820895E-3</v>
      </c>
      <c r="CC76" s="322">
        <v>0</v>
      </c>
      <c r="CD76" s="322">
        <v>8.5170826266052824E-2</v>
      </c>
      <c r="CE76" s="322">
        <v>7.0044940337827363E-2</v>
      </c>
      <c r="CF76" s="322">
        <v>2.5093862189295598E-2</v>
      </c>
      <c r="CG76" s="322">
        <v>9.421939007737825E-3</v>
      </c>
      <c r="CH76" s="322">
        <v>5.8764105319720579E-3</v>
      </c>
      <c r="CI76" s="322">
        <v>1.5683123530637146E-2</v>
      </c>
      <c r="CJ76" s="322">
        <v>3.2548997997832514E-2</v>
      </c>
      <c r="CK76" s="322">
        <v>3.488073865093614E-2</v>
      </c>
      <c r="CL76" s="322">
        <v>1.7041920636895136E-2</v>
      </c>
      <c r="CM76" s="322">
        <v>1.2606887477097182E-3</v>
      </c>
      <c r="CN76" s="322">
        <v>1.1778436607059013E-3</v>
      </c>
      <c r="CO76" s="322">
        <v>1.922892337226044E-2</v>
      </c>
      <c r="CP76" s="322">
        <v>1.8739596878597633E-2</v>
      </c>
      <c r="CQ76" s="322">
        <v>1.1786875554241797E-2</v>
      </c>
      <c r="CR76" s="322">
        <v>4.4537936043523843E-3</v>
      </c>
      <c r="CS76" s="322">
        <v>9.4694205225514527E-3</v>
      </c>
      <c r="CT76" s="322">
        <v>1.7894711958962722E-2</v>
      </c>
      <c r="CU76" s="322">
        <v>1.2643800031808303E-2</v>
      </c>
      <c r="CV76" s="322">
        <v>8.6249943256616276E-4</v>
      </c>
      <c r="CW76" s="322">
        <v>2.9873351301070907E-3</v>
      </c>
      <c r="CX76" s="322">
        <v>7.6801146235248993E-3</v>
      </c>
      <c r="CY76" s="322">
        <v>1.0008255281851629E-2</v>
      </c>
      <c r="CZ76" s="322">
        <v>9.2891964801144911E-3</v>
      </c>
      <c r="DA76" s="322">
        <v>2.483255824302975E-2</v>
      </c>
      <c r="DB76" s="322">
        <v>6.8664036677684188E-3</v>
      </c>
      <c r="DC76" s="322">
        <v>1.8073086993286264E-2</v>
      </c>
      <c r="DD76" s="322">
        <v>0</v>
      </c>
      <c r="DE76" s="323">
        <v>3.0721941741387822E-2</v>
      </c>
      <c r="DF76" s="324">
        <v>8.6217970258579777E-3</v>
      </c>
      <c r="DG76" s="321">
        <v>0</v>
      </c>
      <c r="DH76" s="322">
        <v>8.1593587366154215E-4</v>
      </c>
      <c r="DI76" s="322">
        <v>0</v>
      </c>
      <c r="DJ76" s="322">
        <v>0</v>
      </c>
      <c r="DK76" s="322">
        <v>0</v>
      </c>
      <c r="DL76" s="322">
        <v>6.1554257461273148E-4</v>
      </c>
      <c r="DM76" s="322">
        <v>0</v>
      </c>
      <c r="DN76" s="324">
        <v>5.3725704844101625E-4</v>
      </c>
      <c r="DO76" s="324">
        <v>9.0080162868633219E-3</v>
      </c>
      <c r="DP76" s="321">
        <v>4.262346190193194E-5</v>
      </c>
      <c r="DQ76" s="324">
        <v>4.262346190193194E-5</v>
      </c>
      <c r="DR76" s="324">
        <v>1.586289616215674E-3</v>
      </c>
      <c r="DS76" s="322">
        <v>1.3385878933420982E-3</v>
      </c>
      <c r="DT76" s="324">
        <v>8.565344837466333E-4</v>
      </c>
    </row>
    <row r="77" spans="1:124" s="92" customFormat="1">
      <c r="A77" s="298" t="s">
        <v>344</v>
      </c>
      <c r="B77" s="299" t="s">
        <v>598</v>
      </c>
      <c r="C77" s="321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322">
        <v>0</v>
      </c>
      <c r="O77" s="322">
        <v>0</v>
      </c>
      <c r="P77" s="322">
        <v>0</v>
      </c>
      <c r="Q77" s="322">
        <v>0</v>
      </c>
      <c r="R77" s="322">
        <v>0</v>
      </c>
      <c r="S77" s="322">
        <v>0</v>
      </c>
      <c r="T77" s="322">
        <v>0</v>
      </c>
      <c r="U77" s="322">
        <v>0</v>
      </c>
      <c r="V77" s="322">
        <v>0</v>
      </c>
      <c r="W77" s="322">
        <v>0</v>
      </c>
      <c r="X77" s="322">
        <v>0</v>
      </c>
      <c r="Y77" s="322">
        <v>0</v>
      </c>
      <c r="Z77" s="322">
        <v>0</v>
      </c>
      <c r="AA77" s="322">
        <v>0</v>
      </c>
      <c r="AB77" s="322">
        <v>0</v>
      </c>
      <c r="AC77" s="322">
        <v>0</v>
      </c>
      <c r="AD77" s="322">
        <v>0</v>
      </c>
      <c r="AE77" s="322">
        <v>0</v>
      </c>
      <c r="AF77" s="322">
        <v>0</v>
      </c>
      <c r="AG77" s="322">
        <v>0</v>
      </c>
      <c r="AH77" s="322">
        <v>0</v>
      </c>
      <c r="AI77" s="322">
        <v>0</v>
      </c>
      <c r="AJ77" s="322">
        <v>0</v>
      </c>
      <c r="AK77" s="322">
        <v>0</v>
      </c>
      <c r="AL77" s="322">
        <v>0</v>
      </c>
      <c r="AM77" s="322">
        <v>0</v>
      </c>
      <c r="AN77" s="322">
        <v>0</v>
      </c>
      <c r="AO77" s="322">
        <v>0</v>
      </c>
      <c r="AP77" s="322">
        <v>0</v>
      </c>
      <c r="AQ77" s="322">
        <v>0</v>
      </c>
      <c r="AR77" s="322">
        <v>0</v>
      </c>
      <c r="AS77" s="322">
        <v>0</v>
      </c>
      <c r="AT77" s="322">
        <v>0</v>
      </c>
      <c r="AU77" s="322">
        <v>0</v>
      </c>
      <c r="AV77" s="322">
        <v>0</v>
      </c>
      <c r="AW77" s="322">
        <v>0</v>
      </c>
      <c r="AX77" s="322">
        <v>0</v>
      </c>
      <c r="AY77" s="322">
        <v>0</v>
      </c>
      <c r="AZ77" s="322">
        <v>0</v>
      </c>
      <c r="BA77" s="322">
        <v>0</v>
      </c>
      <c r="BB77" s="322">
        <v>0</v>
      </c>
      <c r="BC77" s="322">
        <v>0</v>
      </c>
      <c r="BD77" s="322">
        <v>0</v>
      </c>
      <c r="BE77" s="322">
        <v>0</v>
      </c>
      <c r="BF77" s="322">
        <v>0</v>
      </c>
      <c r="BG77" s="322">
        <v>0</v>
      </c>
      <c r="BH77" s="322">
        <v>0</v>
      </c>
      <c r="BI77" s="322">
        <v>0</v>
      </c>
      <c r="BJ77" s="322">
        <v>0</v>
      </c>
      <c r="BK77" s="322">
        <v>0</v>
      </c>
      <c r="BL77" s="322">
        <v>0</v>
      </c>
      <c r="BM77" s="322">
        <v>0</v>
      </c>
      <c r="BN77" s="322">
        <v>0</v>
      </c>
      <c r="BO77" s="322">
        <v>0</v>
      </c>
      <c r="BP77" s="322">
        <v>0</v>
      </c>
      <c r="BQ77" s="322">
        <v>0</v>
      </c>
      <c r="BR77" s="322">
        <v>0</v>
      </c>
      <c r="BS77" s="322">
        <v>0</v>
      </c>
      <c r="BT77" s="322">
        <v>0</v>
      </c>
      <c r="BU77" s="322">
        <v>0</v>
      </c>
      <c r="BV77" s="322">
        <v>0</v>
      </c>
      <c r="BW77" s="322">
        <v>0</v>
      </c>
      <c r="BX77" s="322">
        <v>0</v>
      </c>
      <c r="BY77" s="322">
        <v>0</v>
      </c>
      <c r="BZ77" s="322">
        <v>0</v>
      </c>
      <c r="CA77" s="322">
        <v>0</v>
      </c>
      <c r="CB77" s="322">
        <v>0</v>
      </c>
      <c r="CC77" s="322">
        <v>0</v>
      </c>
      <c r="CD77" s="322">
        <v>0</v>
      </c>
      <c r="CE77" s="322">
        <v>0</v>
      </c>
      <c r="CF77" s="322">
        <v>0</v>
      </c>
      <c r="CG77" s="322">
        <v>0</v>
      </c>
      <c r="CH77" s="322">
        <v>0</v>
      </c>
      <c r="CI77" s="322">
        <v>0</v>
      </c>
      <c r="CJ77" s="322">
        <v>0</v>
      </c>
      <c r="CK77" s="322">
        <v>0</v>
      </c>
      <c r="CL77" s="322">
        <v>0</v>
      </c>
      <c r="CM77" s="322">
        <v>0</v>
      </c>
      <c r="CN77" s="322">
        <v>0</v>
      </c>
      <c r="CO77" s="322">
        <v>0</v>
      </c>
      <c r="CP77" s="322">
        <v>0</v>
      </c>
      <c r="CQ77" s="322">
        <v>0</v>
      </c>
      <c r="CR77" s="322">
        <v>0</v>
      </c>
      <c r="CS77" s="322">
        <v>0</v>
      </c>
      <c r="CT77" s="322">
        <v>0</v>
      </c>
      <c r="CU77" s="322">
        <v>0</v>
      </c>
      <c r="CV77" s="322">
        <v>0</v>
      </c>
      <c r="CW77" s="322">
        <v>0</v>
      </c>
      <c r="CX77" s="322">
        <v>0</v>
      </c>
      <c r="CY77" s="322">
        <v>0</v>
      </c>
      <c r="CZ77" s="322">
        <v>0</v>
      </c>
      <c r="DA77" s="322">
        <v>0</v>
      </c>
      <c r="DB77" s="322">
        <v>0</v>
      </c>
      <c r="DC77" s="322">
        <v>0</v>
      </c>
      <c r="DD77" s="322">
        <v>0</v>
      </c>
      <c r="DE77" s="323">
        <v>0</v>
      </c>
      <c r="DF77" s="324">
        <v>0</v>
      </c>
      <c r="DG77" s="321">
        <v>0</v>
      </c>
      <c r="DH77" s="322">
        <v>2.1967099359933004E-2</v>
      </c>
      <c r="DI77" s="322">
        <v>1.0973368244901194E-4</v>
      </c>
      <c r="DJ77" s="322">
        <v>0</v>
      </c>
      <c r="DK77" s="322">
        <v>0</v>
      </c>
      <c r="DL77" s="322">
        <v>0</v>
      </c>
      <c r="DM77" s="322">
        <v>0</v>
      </c>
      <c r="DN77" s="324">
        <v>1.1900936064599238E-2</v>
      </c>
      <c r="DO77" s="324">
        <v>6.4413025707837504E-3</v>
      </c>
      <c r="DP77" s="321">
        <v>4.749471469072416E-5</v>
      </c>
      <c r="DQ77" s="324">
        <v>4.749471469072416E-5</v>
      </c>
      <c r="DR77" s="324">
        <v>0</v>
      </c>
      <c r="DS77" s="322">
        <v>7.6211573489550125E-6</v>
      </c>
      <c r="DT77" s="324">
        <v>7.1622353081873518E-3</v>
      </c>
    </row>
    <row r="78" spans="1:124" s="92" customFormat="1">
      <c r="A78" s="298" t="s">
        <v>345</v>
      </c>
      <c r="B78" s="299" t="s">
        <v>599</v>
      </c>
      <c r="C78" s="321">
        <v>0</v>
      </c>
      <c r="D78" s="322">
        <v>0</v>
      </c>
      <c r="E78" s="322">
        <v>0</v>
      </c>
      <c r="F78" s="322">
        <v>0</v>
      </c>
      <c r="G78" s="322">
        <v>0</v>
      </c>
      <c r="H78" s="322">
        <v>0</v>
      </c>
      <c r="I78" s="322">
        <v>0</v>
      </c>
      <c r="J78" s="322">
        <v>0</v>
      </c>
      <c r="K78" s="322">
        <v>0</v>
      </c>
      <c r="L78" s="322">
        <v>0</v>
      </c>
      <c r="M78" s="322">
        <v>0</v>
      </c>
      <c r="N78" s="322">
        <v>0</v>
      </c>
      <c r="O78" s="322">
        <v>0</v>
      </c>
      <c r="P78" s="322">
        <v>0</v>
      </c>
      <c r="Q78" s="322">
        <v>0</v>
      </c>
      <c r="R78" s="322">
        <v>0</v>
      </c>
      <c r="S78" s="322">
        <v>0</v>
      </c>
      <c r="T78" s="322">
        <v>0</v>
      </c>
      <c r="U78" s="322">
        <v>0</v>
      </c>
      <c r="V78" s="322">
        <v>0</v>
      </c>
      <c r="W78" s="322">
        <v>0</v>
      </c>
      <c r="X78" s="322">
        <v>0</v>
      </c>
      <c r="Y78" s="322">
        <v>0</v>
      </c>
      <c r="Z78" s="322">
        <v>0</v>
      </c>
      <c r="AA78" s="322">
        <v>0</v>
      </c>
      <c r="AB78" s="322">
        <v>0</v>
      </c>
      <c r="AC78" s="322">
        <v>0</v>
      </c>
      <c r="AD78" s="322">
        <v>0</v>
      </c>
      <c r="AE78" s="322">
        <v>0</v>
      </c>
      <c r="AF78" s="322">
        <v>0</v>
      </c>
      <c r="AG78" s="322">
        <v>0</v>
      </c>
      <c r="AH78" s="322">
        <v>0</v>
      </c>
      <c r="AI78" s="322">
        <v>0</v>
      </c>
      <c r="AJ78" s="322">
        <v>0</v>
      </c>
      <c r="AK78" s="322">
        <v>0</v>
      </c>
      <c r="AL78" s="322">
        <v>0</v>
      </c>
      <c r="AM78" s="322">
        <v>0</v>
      </c>
      <c r="AN78" s="322">
        <v>0</v>
      </c>
      <c r="AO78" s="322">
        <v>0</v>
      </c>
      <c r="AP78" s="322">
        <v>0</v>
      </c>
      <c r="AQ78" s="322">
        <v>0</v>
      </c>
      <c r="AR78" s="322">
        <v>0</v>
      </c>
      <c r="AS78" s="322">
        <v>0</v>
      </c>
      <c r="AT78" s="322">
        <v>0</v>
      </c>
      <c r="AU78" s="322">
        <v>0</v>
      </c>
      <c r="AV78" s="322">
        <v>0</v>
      </c>
      <c r="AW78" s="322">
        <v>0</v>
      </c>
      <c r="AX78" s="322">
        <v>0</v>
      </c>
      <c r="AY78" s="322">
        <v>0</v>
      </c>
      <c r="AZ78" s="322">
        <v>0</v>
      </c>
      <c r="BA78" s="322">
        <v>0</v>
      </c>
      <c r="BB78" s="322">
        <v>0</v>
      </c>
      <c r="BC78" s="322">
        <v>0</v>
      </c>
      <c r="BD78" s="322">
        <v>0</v>
      </c>
      <c r="BE78" s="322">
        <v>0</v>
      </c>
      <c r="BF78" s="322">
        <v>0</v>
      </c>
      <c r="BG78" s="322">
        <v>0</v>
      </c>
      <c r="BH78" s="322">
        <v>0</v>
      </c>
      <c r="BI78" s="322">
        <v>0</v>
      </c>
      <c r="BJ78" s="322">
        <v>0</v>
      </c>
      <c r="BK78" s="322">
        <v>0</v>
      </c>
      <c r="BL78" s="322">
        <v>0</v>
      </c>
      <c r="BM78" s="322">
        <v>0</v>
      </c>
      <c r="BN78" s="322">
        <v>0</v>
      </c>
      <c r="BO78" s="322">
        <v>0</v>
      </c>
      <c r="BP78" s="322">
        <v>0</v>
      </c>
      <c r="BQ78" s="322">
        <v>0</v>
      </c>
      <c r="BR78" s="322">
        <v>0</v>
      </c>
      <c r="BS78" s="322">
        <v>0</v>
      </c>
      <c r="BT78" s="322">
        <v>0</v>
      </c>
      <c r="BU78" s="322">
        <v>0</v>
      </c>
      <c r="BV78" s="322">
        <v>0</v>
      </c>
      <c r="BW78" s="322">
        <v>0</v>
      </c>
      <c r="BX78" s="322">
        <v>0</v>
      </c>
      <c r="BY78" s="322">
        <v>0</v>
      </c>
      <c r="BZ78" s="322">
        <v>0</v>
      </c>
      <c r="CA78" s="322">
        <v>0</v>
      </c>
      <c r="CB78" s="322">
        <v>0</v>
      </c>
      <c r="CC78" s="322">
        <v>0</v>
      </c>
      <c r="CD78" s="322">
        <v>0</v>
      </c>
      <c r="CE78" s="322">
        <v>0</v>
      </c>
      <c r="CF78" s="322">
        <v>0</v>
      </c>
      <c r="CG78" s="322">
        <v>0</v>
      </c>
      <c r="CH78" s="322">
        <v>0</v>
      </c>
      <c r="CI78" s="322">
        <v>0</v>
      </c>
      <c r="CJ78" s="322">
        <v>0</v>
      </c>
      <c r="CK78" s="322">
        <v>0</v>
      </c>
      <c r="CL78" s="322">
        <v>0</v>
      </c>
      <c r="CM78" s="322">
        <v>0</v>
      </c>
      <c r="CN78" s="322">
        <v>0</v>
      </c>
      <c r="CO78" s="322">
        <v>0</v>
      </c>
      <c r="CP78" s="322">
        <v>0</v>
      </c>
      <c r="CQ78" s="322">
        <v>0</v>
      </c>
      <c r="CR78" s="322">
        <v>0</v>
      </c>
      <c r="CS78" s="322">
        <v>0</v>
      </c>
      <c r="CT78" s="322">
        <v>0</v>
      </c>
      <c r="CU78" s="322">
        <v>0</v>
      </c>
      <c r="CV78" s="322">
        <v>0</v>
      </c>
      <c r="CW78" s="322">
        <v>0</v>
      </c>
      <c r="CX78" s="322">
        <v>0</v>
      </c>
      <c r="CY78" s="322">
        <v>0</v>
      </c>
      <c r="CZ78" s="322">
        <v>0</v>
      </c>
      <c r="DA78" s="322">
        <v>0</v>
      </c>
      <c r="DB78" s="322">
        <v>0</v>
      </c>
      <c r="DC78" s="322">
        <v>0</v>
      </c>
      <c r="DD78" s="322">
        <v>0</v>
      </c>
      <c r="DE78" s="323">
        <v>0</v>
      </c>
      <c r="DF78" s="324">
        <v>0</v>
      </c>
      <c r="DG78" s="321">
        <v>0</v>
      </c>
      <c r="DH78" s="322">
        <v>0.19934150864389544</v>
      </c>
      <c r="DI78" s="322">
        <v>0</v>
      </c>
      <c r="DJ78" s="322">
        <v>0</v>
      </c>
      <c r="DK78" s="322">
        <v>0</v>
      </c>
      <c r="DL78" s="322">
        <v>0</v>
      </c>
      <c r="DM78" s="322">
        <v>0</v>
      </c>
      <c r="DN78" s="324">
        <v>0.10782649302387708</v>
      </c>
      <c r="DO78" s="324">
        <v>5.8360372910438295E-2</v>
      </c>
      <c r="DP78" s="321">
        <v>0</v>
      </c>
      <c r="DQ78" s="324">
        <v>0</v>
      </c>
      <c r="DR78" s="324">
        <v>0</v>
      </c>
      <c r="DS78" s="322">
        <v>0</v>
      </c>
      <c r="DT78" s="324">
        <v>6.4864754598704916E-2</v>
      </c>
    </row>
    <row r="79" spans="1:124" s="92" customFormat="1">
      <c r="A79" s="300" t="s">
        <v>346</v>
      </c>
      <c r="B79" s="301" t="s">
        <v>600</v>
      </c>
      <c r="C79" s="325">
        <v>7.1293114511000532E-5</v>
      </c>
      <c r="D79" s="326">
        <v>6.7732321863993501E-5</v>
      </c>
      <c r="E79" s="326">
        <v>5.2020114444251782E-4</v>
      </c>
      <c r="F79" s="326">
        <v>6.1909921064850647E-4</v>
      </c>
      <c r="G79" s="326">
        <v>5.9642147117296227E-4</v>
      </c>
      <c r="H79" s="326">
        <v>0</v>
      </c>
      <c r="I79" s="326">
        <v>1.6398330351818724E-3</v>
      </c>
      <c r="J79" s="326">
        <v>6.3617728140241746E-4</v>
      </c>
      <c r="K79" s="326">
        <v>5.5520971785251612E-4</v>
      </c>
      <c r="L79" s="326">
        <v>4.9684693292566403E-4</v>
      </c>
      <c r="M79" s="326">
        <v>0</v>
      </c>
      <c r="N79" s="326">
        <v>1.7025228292833928E-3</v>
      </c>
      <c r="O79" s="326">
        <v>2.2277729021805172E-3</v>
      </c>
      <c r="P79" s="326">
        <v>8.5747811174293712E-4</v>
      </c>
      <c r="Q79" s="326">
        <v>1.5415969899665552E-3</v>
      </c>
      <c r="R79" s="326">
        <v>1.5776573666269123E-3</v>
      </c>
      <c r="S79" s="326">
        <v>2.5736079753974229E-3</v>
      </c>
      <c r="T79" s="326">
        <v>2.7350187594235424E-3</v>
      </c>
      <c r="U79" s="326">
        <v>0</v>
      </c>
      <c r="V79" s="326">
        <v>1.4534883720930232E-3</v>
      </c>
      <c r="W79" s="326">
        <v>0</v>
      </c>
      <c r="X79" s="326">
        <v>1.1127971674253919E-3</v>
      </c>
      <c r="Y79" s="326">
        <v>2.0931449502878076E-3</v>
      </c>
      <c r="Z79" s="326">
        <v>7.9396585946804284E-4</v>
      </c>
      <c r="AA79" s="326">
        <v>4.2709867452135489E-3</v>
      </c>
      <c r="AB79" s="326">
        <v>1.6964224639168205E-3</v>
      </c>
      <c r="AC79" s="326">
        <v>0</v>
      </c>
      <c r="AD79" s="326">
        <v>8.7293889427740058E-4</v>
      </c>
      <c r="AE79" s="326">
        <v>2.9899049090376367E-3</v>
      </c>
      <c r="AF79" s="326">
        <v>1.4182720718591182E-3</v>
      </c>
      <c r="AG79" s="326">
        <v>3.1446540880503146E-3</v>
      </c>
      <c r="AH79" s="326">
        <v>2.8805895159939709E-3</v>
      </c>
      <c r="AI79" s="326">
        <v>1.4606420474391135E-3</v>
      </c>
      <c r="AJ79" s="326">
        <v>3.4451657986040579E-3</v>
      </c>
      <c r="AK79" s="326">
        <v>5.3818957676552851E-3</v>
      </c>
      <c r="AL79" s="326">
        <v>1.0021474588403723E-3</v>
      </c>
      <c r="AM79" s="326">
        <v>6.2794348508634224E-4</v>
      </c>
      <c r="AN79" s="326">
        <v>1.0905125408942203E-3</v>
      </c>
      <c r="AO79" s="326">
        <v>2.2925920618999856E-4</v>
      </c>
      <c r="AP79" s="326">
        <v>3.4730836020838504E-4</v>
      </c>
      <c r="AQ79" s="326">
        <v>1.5172392438575033E-3</v>
      </c>
      <c r="AR79" s="326">
        <v>3.9906412373013544E-3</v>
      </c>
      <c r="AS79" s="326">
        <v>1.5564202334630351E-3</v>
      </c>
      <c r="AT79" s="326">
        <v>1.9290753661742857E-3</v>
      </c>
      <c r="AU79" s="326">
        <v>2.3985395559148431E-3</v>
      </c>
      <c r="AV79" s="326">
        <v>2.9223998469219128E-3</v>
      </c>
      <c r="AW79" s="326">
        <v>2.3081361800346219E-3</v>
      </c>
      <c r="AX79" s="326">
        <v>1.619330070413566E-3</v>
      </c>
      <c r="AY79" s="326">
        <v>1.3631313073460176E-3</v>
      </c>
      <c r="AZ79" s="326">
        <v>1.932050160396617E-3</v>
      </c>
      <c r="BA79" s="326">
        <v>3.90625E-3</v>
      </c>
      <c r="BB79" s="326">
        <v>1.1436889166146808E-3</v>
      </c>
      <c r="BC79" s="326">
        <v>8.0250538265805443E-3</v>
      </c>
      <c r="BD79" s="326">
        <v>2.4764735017335313E-3</v>
      </c>
      <c r="BE79" s="326">
        <v>0</v>
      </c>
      <c r="BF79" s="326">
        <v>2.69888722803521E-4</v>
      </c>
      <c r="BG79" s="326">
        <v>2.7654180922160573E-4</v>
      </c>
      <c r="BH79" s="326">
        <v>0</v>
      </c>
      <c r="BI79" s="326">
        <v>1.0488114463467395E-3</v>
      </c>
      <c r="BJ79" s="326">
        <v>1.8832391713747645E-3</v>
      </c>
      <c r="BK79" s="326">
        <v>1.7898693395382137E-3</v>
      </c>
      <c r="BL79" s="326">
        <v>1.2692748821205556E-3</v>
      </c>
      <c r="BM79" s="326">
        <v>1.4242717402988283E-3</v>
      </c>
      <c r="BN79" s="326">
        <v>1.2616069284211685E-3</v>
      </c>
      <c r="BO79" s="326">
        <v>7.90688028205527E-4</v>
      </c>
      <c r="BP79" s="326">
        <v>5.250924419736132E-4</v>
      </c>
      <c r="BQ79" s="326">
        <v>4.984314070425426E-4</v>
      </c>
      <c r="BR79" s="326">
        <v>1.8352472340202402E-3</v>
      </c>
      <c r="BS79" s="326">
        <v>1.1356199715132617E-2</v>
      </c>
      <c r="BT79" s="326">
        <v>4.182800760439506E-3</v>
      </c>
      <c r="BU79" s="326">
        <v>1.0418836095325935E-2</v>
      </c>
      <c r="BV79" s="326">
        <v>6.1977816771036239E-4</v>
      </c>
      <c r="BW79" s="326">
        <v>1.0875712359159525E-4</v>
      </c>
      <c r="BX79" s="326">
        <v>1.2003389757267452E-6</v>
      </c>
      <c r="BY79" s="326">
        <v>5.134934672220003E-4</v>
      </c>
      <c r="BZ79" s="326">
        <v>1.3287484799922691E-3</v>
      </c>
      <c r="CA79" s="326">
        <v>3.0696369058059992E-4</v>
      </c>
      <c r="CB79" s="326">
        <v>0</v>
      </c>
      <c r="CC79" s="326">
        <v>0</v>
      </c>
      <c r="CD79" s="326">
        <v>5.936515628786043E-3</v>
      </c>
      <c r="CE79" s="326">
        <v>1.7046335037966837E-3</v>
      </c>
      <c r="CF79" s="326">
        <v>1.370250938621893E-3</v>
      </c>
      <c r="CG79" s="326">
        <v>2.0027309968138371E-3</v>
      </c>
      <c r="CH79" s="326">
        <v>1.951638903815153E-3</v>
      </c>
      <c r="CI79" s="326">
        <v>4.4638871529327738E-3</v>
      </c>
      <c r="CJ79" s="326">
        <v>7.1637185209676526E-4</v>
      </c>
      <c r="CK79" s="326">
        <v>3.4196802598956996E-3</v>
      </c>
      <c r="CL79" s="326">
        <v>2.3634780445329021E-3</v>
      </c>
      <c r="CM79" s="326">
        <v>6.5368365533578238E-3</v>
      </c>
      <c r="CN79" s="326">
        <v>4.054035925573159E-3</v>
      </c>
      <c r="CO79" s="326">
        <v>6.4509678451447772E-3</v>
      </c>
      <c r="CP79" s="326">
        <v>1.5512389122976544E-3</v>
      </c>
      <c r="CQ79" s="326">
        <v>2.9190067986993792E-3</v>
      </c>
      <c r="CR79" s="326">
        <v>1.0209465339207774E-3</v>
      </c>
      <c r="CS79" s="326">
        <v>6.5683841774923373E-4</v>
      </c>
      <c r="CT79" s="326">
        <v>4.7750750537786917E-3</v>
      </c>
      <c r="CU79" s="326">
        <v>7.0243333510046119E-4</v>
      </c>
      <c r="CV79" s="326">
        <v>4.5394706977166464E-4</v>
      </c>
      <c r="CW79" s="326">
        <v>6.0819996660862932E-4</v>
      </c>
      <c r="CX79" s="326">
        <v>1.4356145219883119E-3</v>
      </c>
      <c r="CY79" s="326">
        <v>1.2637715427185356E-3</v>
      </c>
      <c r="CZ79" s="326">
        <v>2.083045240933046E-3</v>
      </c>
      <c r="DA79" s="326">
        <v>1.7912374001468592E-3</v>
      </c>
      <c r="DB79" s="326">
        <v>1.570885311156129E-3</v>
      </c>
      <c r="DC79" s="326">
        <v>2.1699929704453069E-3</v>
      </c>
      <c r="DD79" s="326">
        <v>6.3323201621073963E-4</v>
      </c>
      <c r="DE79" s="327">
        <v>1.4970775135772189E-2</v>
      </c>
      <c r="DF79" s="328">
        <v>2.4573427552142405E-3</v>
      </c>
      <c r="DG79" s="325">
        <v>1.4441736618828415E-3</v>
      </c>
      <c r="DH79" s="326">
        <v>9.310282945504577E-3</v>
      </c>
      <c r="DI79" s="326">
        <v>7.6203946145147181E-7</v>
      </c>
      <c r="DJ79" s="326">
        <v>0</v>
      </c>
      <c r="DK79" s="326">
        <v>1.8402887044919606E-6</v>
      </c>
      <c r="DL79" s="326">
        <v>9.9683008034450442E-6</v>
      </c>
      <c r="DM79" s="326">
        <v>2.4813895781637717E-4</v>
      </c>
      <c r="DN79" s="328">
        <v>5.0777327208956754E-3</v>
      </c>
      <c r="DO79" s="328">
        <v>5.2328315468730333E-3</v>
      </c>
      <c r="DP79" s="325">
        <v>2.9117913545005504E-3</v>
      </c>
      <c r="DQ79" s="328">
        <v>2.9117913545005504E-3</v>
      </c>
      <c r="DR79" s="328">
        <v>6.717581558911863E-4</v>
      </c>
      <c r="DS79" s="326">
        <v>1.0312012136009128E-3</v>
      </c>
      <c r="DT79" s="328">
        <v>3.4654570799999003E-3</v>
      </c>
    </row>
    <row r="80" spans="1:124" s="92" customFormat="1">
      <c r="A80" s="302" t="s">
        <v>347</v>
      </c>
      <c r="B80" s="303" t="s">
        <v>601</v>
      </c>
      <c r="C80" s="329">
        <v>7.5000356465572552E-3</v>
      </c>
      <c r="D80" s="330">
        <v>4.7232005779824802E-2</v>
      </c>
      <c r="E80" s="330">
        <v>6.5025143055314726E-3</v>
      </c>
      <c r="F80" s="330">
        <v>2.2235979982458857E-2</v>
      </c>
      <c r="G80" s="330">
        <v>2.0278330019880716E-2</v>
      </c>
      <c r="H80" s="330">
        <v>0</v>
      </c>
      <c r="I80" s="330">
        <v>5.0685748360166961E-3</v>
      </c>
      <c r="J80" s="330">
        <v>1.7464969468927904E-2</v>
      </c>
      <c r="K80" s="330">
        <v>1.5327153120110369E-2</v>
      </c>
      <c r="L80" s="330">
        <v>2.4307280718517104E-2</v>
      </c>
      <c r="M80" s="330">
        <v>0</v>
      </c>
      <c r="N80" s="330">
        <v>9.1317133570654706E-3</v>
      </c>
      <c r="O80" s="330">
        <v>9.754944980760143E-3</v>
      </c>
      <c r="P80" s="330">
        <v>2.1527213647441104E-2</v>
      </c>
      <c r="Q80" s="330">
        <v>1.8856256967670012E-2</v>
      </c>
      <c r="R80" s="330">
        <v>1.9570464000300505E-2</v>
      </c>
      <c r="S80" s="330">
        <v>2.504854549339874E-2</v>
      </c>
      <c r="T80" s="330">
        <v>1.3780286826326309E-2</v>
      </c>
      <c r="U80" s="330">
        <v>0</v>
      </c>
      <c r="V80" s="330">
        <v>1.0372621564482029E-2</v>
      </c>
      <c r="W80" s="330">
        <v>1.5706806282722512E-2</v>
      </c>
      <c r="X80" s="330">
        <v>1.1734951947395043E-2</v>
      </c>
      <c r="Y80" s="330">
        <v>1.2297226582940869E-2</v>
      </c>
      <c r="Z80" s="330">
        <v>1.5879317189360857E-2</v>
      </c>
      <c r="AA80" s="330">
        <v>1.0350699558173785E-2</v>
      </c>
      <c r="AB80" s="330">
        <v>1.4611122511799713E-2</v>
      </c>
      <c r="AC80" s="330">
        <v>2.34192037470726E-3</v>
      </c>
      <c r="AD80" s="330">
        <v>5.8680892337536372E-2</v>
      </c>
      <c r="AE80" s="330">
        <v>9.3847943247298646E-3</v>
      </c>
      <c r="AF80" s="330">
        <v>1.0440058306740732E-2</v>
      </c>
      <c r="AG80" s="330">
        <v>6.2893081761006293E-3</v>
      </c>
      <c r="AH80" s="330">
        <v>1.393401440294758E-2</v>
      </c>
      <c r="AI80" s="330">
        <v>3.3658273267075225E-2</v>
      </c>
      <c r="AJ80" s="330">
        <v>1.9281552924734501E-2</v>
      </c>
      <c r="AK80" s="330">
        <v>2.2122532158023948E-2</v>
      </c>
      <c r="AL80" s="330">
        <v>1.1381531853972799E-2</v>
      </c>
      <c r="AM80" s="330">
        <v>8.87842316413745E-3</v>
      </c>
      <c r="AN80" s="330">
        <v>2.5694435935451461E-2</v>
      </c>
      <c r="AO80" s="330">
        <v>2.1579022782633614E-2</v>
      </c>
      <c r="AP80" s="330">
        <v>3.5226990821136195E-3</v>
      </c>
      <c r="AQ80" s="330">
        <v>1.5435587001285009E-2</v>
      </c>
      <c r="AR80" s="330">
        <v>1.4210329075974111E-2</v>
      </c>
      <c r="AS80" s="330">
        <v>1.0315672449606506E-2</v>
      </c>
      <c r="AT80" s="330">
        <v>9.6609338902760595E-3</v>
      </c>
      <c r="AU80" s="330">
        <v>8.3726797461101468E-3</v>
      </c>
      <c r="AV80" s="330">
        <v>9.1846852331831548E-3</v>
      </c>
      <c r="AW80" s="330">
        <v>1.1540680900173111E-2</v>
      </c>
      <c r="AX80" s="330">
        <v>8.1087801653293556E-3</v>
      </c>
      <c r="AY80" s="330">
        <v>9.0149944443808066E-3</v>
      </c>
      <c r="AZ80" s="330">
        <v>8.8825702342762713E-3</v>
      </c>
      <c r="BA80" s="330">
        <v>4.185267857142857E-3</v>
      </c>
      <c r="BB80" s="330">
        <v>1.0085256810147639E-2</v>
      </c>
      <c r="BC80" s="330">
        <v>7.6335877862595417E-3</v>
      </c>
      <c r="BD80" s="330">
        <v>6.9341258048538877E-3</v>
      </c>
      <c r="BE80" s="330">
        <v>0</v>
      </c>
      <c r="BF80" s="330">
        <v>1.1715938659137464E-2</v>
      </c>
      <c r="BG80" s="330">
        <v>7.7041711722890928E-3</v>
      </c>
      <c r="BH80" s="330">
        <v>2.6041666666666665E-3</v>
      </c>
      <c r="BI80" s="330">
        <v>3.6767992181587399E-3</v>
      </c>
      <c r="BJ80" s="330">
        <v>1.4033753440533101E-2</v>
      </c>
      <c r="BK80" s="330">
        <v>0.37390370502953285</v>
      </c>
      <c r="BL80" s="330">
        <v>1.8955014655282272E-2</v>
      </c>
      <c r="BM80" s="330">
        <v>1.9044035974058546E-2</v>
      </c>
      <c r="BN80" s="330">
        <v>1.8666574071662747E-2</v>
      </c>
      <c r="BO80" s="330">
        <v>2.1789288121532639E-2</v>
      </c>
      <c r="BP80" s="330">
        <v>3.2496979800464873E-3</v>
      </c>
      <c r="BQ80" s="330">
        <v>2.4540416923212245E-2</v>
      </c>
      <c r="BR80" s="330">
        <v>8.581965637180361E-3</v>
      </c>
      <c r="BS80" s="330">
        <v>2.0235849661880381E-2</v>
      </c>
      <c r="BT80" s="330">
        <v>3.7839822602463279E-3</v>
      </c>
      <c r="BU80" s="330">
        <v>7.3078753979351997E-3</v>
      </c>
      <c r="BV80" s="330">
        <v>6.600235032759703E-4</v>
      </c>
      <c r="BW80" s="330">
        <v>6.1991560447209289E-4</v>
      </c>
      <c r="BX80" s="330">
        <v>3.9611186198982594E-5</v>
      </c>
      <c r="BY80" s="330">
        <v>7.1318537114166717E-4</v>
      </c>
      <c r="BZ80" s="330">
        <v>3.2091289047086013E-3</v>
      </c>
      <c r="CA80" s="330">
        <v>3.3717281568535736E-3</v>
      </c>
      <c r="CB80" s="330">
        <v>3.7313432835820895E-3</v>
      </c>
      <c r="CC80" s="330">
        <v>0</v>
      </c>
      <c r="CD80" s="330">
        <v>1.090380421613763E-3</v>
      </c>
      <c r="CE80" s="330">
        <v>1.7046335037966837E-3</v>
      </c>
      <c r="CF80" s="330">
        <v>5.5997588358348022E-3</v>
      </c>
      <c r="CG80" s="330">
        <v>6.9367319071461084E-2</v>
      </c>
      <c r="CH80" s="330">
        <v>4.3288554540569582E-3</v>
      </c>
      <c r="CI80" s="330">
        <v>3.3925542362289083E-3</v>
      </c>
      <c r="CJ80" s="330">
        <v>5.6207637626053894E-3</v>
      </c>
      <c r="CK80" s="330">
        <v>7.2668205522783622E-3</v>
      </c>
      <c r="CL80" s="330">
        <v>1.551809926607787E-2</v>
      </c>
      <c r="CM80" s="330">
        <v>6.1325340395150573E-3</v>
      </c>
      <c r="CN80" s="330">
        <v>3.1901050400440015E-3</v>
      </c>
      <c r="CO80" s="330">
        <v>8.2026875699888011E-3</v>
      </c>
      <c r="CP80" s="330">
        <v>7.3045861905328552E-3</v>
      </c>
      <c r="CQ80" s="330">
        <v>3.4362991427726868E-3</v>
      </c>
      <c r="CR80" s="330">
        <v>4.5565734567605161E-3</v>
      </c>
      <c r="CS80" s="330">
        <v>3.0470004378922787E-3</v>
      </c>
      <c r="CT80" s="330">
        <v>1.1157601115760111E-2</v>
      </c>
      <c r="CU80" s="330">
        <v>2.2133276785240947E-3</v>
      </c>
      <c r="CV80" s="330">
        <v>2.9052612465386538E-3</v>
      </c>
      <c r="CW80" s="330">
        <v>8.1570348462804403E-3</v>
      </c>
      <c r="CX80" s="330">
        <v>2.6737967914438501E-3</v>
      </c>
      <c r="CY80" s="330">
        <v>5.6665885302540795E-3</v>
      </c>
      <c r="CZ80" s="330">
        <v>1.3709905769091472E-2</v>
      </c>
      <c r="DA80" s="330">
        <v>2.5922876660510446E-3</v>
      </c>
      <c r="DB80" s="330">
        <v>2.935636350712585E-3</v>
      </c>
      <c r="DC80" s="330">
        <v>1.5811404179019325E-2</v>
      </c>
      <c r="DD80" s="330">
        <v>3.9935832489023979E-2</v>
      </c>
      <c r="DE80" s="331">
        <v>3.8000286674417495E-2</v>
      </c>
      <c r="DF80" s="332">
        <v>9.3497779751639809E-3</v>
      </c>
      <c r="DG80" s="329">
        <v>2.3002266022489205E-2</v>
      </c>
      <c r="DH80" s="330">
        <v>1.7748878387270444E-2</v>
      </c>
      <c r="DI80" s="330">
        <v>2.8195460073704455E-5</v>
      </c>
      <c r="DJ80" s="330">
        <v>0</v>
      </c>
      <c r="DK80" s="330">
        <v>1.2790006496219127E-3</v>
      </c>
      <c r="DL80" s="330">
        <v>6.1097377007781921E-3</v>
      </c>
      <c r="DM80" s="330">
        <v>3.5732009925558313E-2</v>
      </c>
      <c r="DN80" s="332">
        <v>1.1348535900121701E-2</v>
      </c>
      <c r="DO80" s="332">
        <v>1.5595587914393092E-2</v>
      </c>
      <c r="DP80" s="329">
        <v>1.3693091589294935E-2</v>
      </c>
      <c r="DQ80" s="332">
        <v>1.3693091589294935E-2</v>
      </c>
      <c r="DR80" s="332">
        <v>4.890613518166915E-3</v>
      </c>
      <c r="DS80" s="330">
        <v>6.3030879561677931E-3</v>
      </c>
      <c r="DT80" s="332">
        <v>9.3382580108281026E-3</v>
      </c>
    </row>
    <row r="81" spans="1:124" s="92" customFormat="1">
      <c r="A81" s="298" t="s">
        <v>348</v>
      </c>
      <c r="B81" s="299" t="s">
        <v>602</v>
      </c>
      <c r="C81" s="321">
        <v>6.7714200162548296E-2</v>
      </c>
      <c r="D81" s="322">
        <v>1.858123363135555E-2</v>
      </c>
      <c r="E81" s="322">
        <v>2.3929252644355817E-2</v>
      </c>
      <c r="F81" s="322">
        <v>3.1883609348398081E-2</v>
      </c>
      <c r="G81" s="322">
        <v>2.7634194831013918E-2</v>
      </c>
      <c r="H81" s="322">
        <v>0</v>
      </c>
      <c r="I81" s="322">
        <v>0.46630888491353606</v>
      </c>
      <c r="J81" s="322">
        <v>9.6840319502367999E-3</v>
      </c>
      <c r="K81" s="322">
        <v>8.6309874320709325E-3</v>
      </c>
      <c r="L81" s="322">
        <v>5.5035352570227403E-3</v>
      </c>
      <c r="M81" s="322">
        <v>0</v>
      </c>
      <c r="N81" s="322">
        <v>2.1734804430981493E-2</v>
      </c>
      <c r="O81" s="322">
        <v>1.2725308850334165E-2</v>
      </c>
      <c r="P81" s="322">
        <v>2.9364864458284443E-2</v>
      </c>
      <c r="Q81" s="322">
        <v>1.1113433667781494E-2</v>
      </c>
      <c r="R81" s="322">
        <v>6.7801703494323254E-3</v>
      </c>
      <c r="S81" s="322">
        <v>6.5129934684245248E-3</v>
      </c>
      <c r="T81" s="322">
        <v>1.4715335974847178E-2</v>
      </c>
      <c r="U81" s="322">
        <v>0</v>
      </c>
      <c r="V81" s="322">
        <v>7.5977801268498945E-3</v>
      </c>
      <c r="W81" s="322">
        <v>0</v>
      </c>
      <c r="X81" s="322">
        <v>5.766312594840668E-3</v>
      </c>
      <c r="Y81" s="322">
        <v>1.0465724751439038E-3</v>
      </c>
      <c r="Z81" s="322">
        <v>6.3517268757443427E-3</v>
      </c>
      <c r="AA81" s="322">
        <v>3.9120029455081001E-3</v>
      </c>
      <c r="AB81" s="322">
        <v>3.1192284013954442E-3</v>
      </c>
      <c r="AC81" s="322">
        <v>0</v>
      </c>
      <c r="AD81" s="322">
        <v>5.8195926285160035E-4</v>
      </c>
      <c r="AE81" s="322">
        <v>2.0820570190625861E-3</v>
      </c>
      <c r="AF81" s="322">
        <v>2.521372572193988E-3</v>
      </c>
      <c r="AG81" s="322">
        <v>1.8867924528301886E-2</v>
      </c>
      <c r="AH81" s="322">
        <v>5.2587506280355051E-3</v>
      </c>
      <c r="AI81" s="322">
        <v>3.0308322484361605E-2</v>
      </c>
      <c r="AJ81" s="322">
        <v>6.3946827441070603E-3</v>
      </c>
      <c r="AK81" s="322">
        <v>4.6296612893298962E-3</v>
      </c>
      <c r="AL81" s="322">
        <v>6.3707945597709379E-3</v>
      </c>
      <c r="AM81" s="322">
        <v>7.5004360718646437E-3</v>
      </c>
      <c r="AN81" s="322">
        <v>7.8908997341109871E-3</v>
      </c>
      <c r="AO81" s="322">
        <v>6.6198595787362088E-3</v>
      </c>
      <c r="AP81" s="322">
        <v>2.6296204415777722E-3</v>
      </c>
      <c r="AQ81" s="322">
        <v>7.6171602854886904E-3</v>
      </c>
      <c r="AR81" s="322">
        <v>1.6428477377925878E-2</v>
      </c>
      <c r="AS81" s="322">
        <v>1.4686521751850444E-2</v>
      </c>
      <c r="AT81" s="322">
        <v>5.8377865415879093E-3</v>
      </c>
      <c r="AU81" s="322">
        <v>5.2456948435841292E-3</v>
      </c>
      <c r="AV81" s="322">
        <v>9.3934280793918617E-3</v>
      </c>
      <c r="AW81" s="322">
        <v>1.7311021350259665E-3</v>
      </c>
      <c r="AX81" s="322">
        <v>2.1833663870744711E-4</v>
      </c>
      <c r="AY81" s="322">
        <v>3.6655631794178627E-3</v>
      </c>
      <c r="AZ81" s="322">
        <v>4.459512005443764E-3</v>
      </c>
      <c r="BA81" s="322">
        <v>3.90625E-3</v>
      </c>
      <c r="BB81" s="322">
        <v>3.3270950301517986E-3</v>
      </c>
      <c r="BC81" s="322">
        <v>0</v>
      </c>
      <c r="BD81" s="322">
        <v>6.9341258048538877E-3</v>
      </c>
      <c r="BE81" s="322">
        <v>0</v>
      </c>
      <c r="BF81" s="322">
        <v>1.1556773514920001E-3</v>
      </c>
      <c r="BG81" s="322">
        <v>1.3632093031500949E-3</v>
      </c>
      <c r="BH81" s="322">
        <v>3.90625E-3</v>
      </c>
      <c r="BI81" s="322">
        <v>8.8791423582763732E-4</v>
      </c>
      <c r="BJ81" s="322">
        <v>5.6062581486310298E-2</v>
      </c>
      <c r="BK81" s="322">
        <v>1.8972614999105065E-2</v>
      </c>
      <c r="BL81" s="322">
        <v>2.8051484643812921E-2</v>
      </c>
      <c r="BM81" s="322">
        <v>3.1378766706080474E-2</v>
      </c>
      <c r="BN81" s="322">
        <v>3.5249760555107049E-2</v>
      </c>
      <c r="BO81" s="322">
        <v>2.2592938248561206E-2</v>
      </c>
      <c r="BP81" s="322">
        <v>6.4149405323629524E-3</v>
      </c>
      <c r="BQ81" s="322">
        <v>6.6262057642126251E-3</v>
      </c>
      <c r="BR81" s="322">
        <v>1.1151311764808698E-2</v>
      </c>
      <c r="BS81" s="322">
        <v>3.4094262873567642E-2</v>
      </c>
      <c r="BT81" s="322">
        <v>5.1963366219881291E-2</v>
      </c>
      <c r="BU81" s="322">
        <v>1.2209544494361966E-2</v>
      </c>
      <c r="BV81" s="322">
        <v>9.21618184452422E-3</v>
      </c>
      <c r="BW81" s="322">
        <v>4.0892678470439816E-3</v>
      </c>
      <c r="BX81" s="322">
        <v>8.5824236764462281E-4</v>
      </c>
      <c r="BY81" s="322">
        <v>3.7085639299366691E-3</v>
      </c>
      <c r="BZ81" s="322">
        <v>2.8427164450743696E-3</v>
      </c>
      <c r="CA81" s="322">
        <v>0</v>
      </c>
      <c r="CB81" s="322">
        <v>1.4925373134328358E-2</v>
      </c>
      <c r="CC81" s="322">
        <v>0</v>
      </c>
      <c r="CD81" s="322">
        <v>3.6346014053792101E-3</v>
      </c>
      <c r="CE81" s="322">
        <v>3.5642336897567023E-3</v>
      </c>
      <c r="CF81" s="322">
        <v>6.2483442801158319E-3</v>
      </c>
      <c r="CG81" s="322">
        <v>1.297223486572599E-2</v>
      </c>
      <c r="CH81" s="322">
        <v>1.0377216550241805E-2</v>
      </c>
      <c r="CI81" s="322">
        <v>9.3146445257863888E-3</v>
      </c>
      <c r="CJ81" s="322">
        <v>2.1564629599015447E-2</v>
      </c>
      <c r="CK81" s="322">
        <v>3.5906642728904849E-3</v>
      </c>
      <c r="CL81" s="322">
        <v>1.6140067172533898E-2</v>
      </c>
      <c r="CM81" s="322">
        <v>2.0009298957818382E-2</v>
      </c>
      <c r="CN81" s="322">
        <v>1.4327301020887273E-2</v>
      </c>
      <c r="CO81" s="322">
        <v>8.8345864661654137E-3</v>
      </c>
      <c r="CP81" s="322">
        <v>6.273772162860014E-3</v>
      </c>
      <c r="CQ81" s="322">
        <v>6.096659769435412E-3</v>
      </c>
      <c r="CR81" s="322">
        <v>9.4831543821903078E-3</v>
      </c>
      <c r="CS81" s="322">
        <v>1.0180995475113122E-2</v>
      </c>
      <c r="CT81" s="322">
        <v>1.923031463489587E-2</v>
      </c>
      <c r="CU81" s="322">
        <v>1.6686105073424162E-2</v>
      </c>
      <c r="CV81" s="322">
        <v>1.7476962186209088E-2</v>
      </c>
      <c r="CW81" s="322">
        <v>7.2447348963674959E-3</v>
      </c>
      <c r="CX81" s="322">
        <v>9.5923870123423363E-3</v>
      </c>
      <c r="CY81" s="322">
        <v>4.7371049439965757E-2</v>
      </c>
      <c r="CZ81" s="322">
        <v>2.5549680299747795E-3</v>
      </c>
      <c r="DA81" s="322">
        <v>1.9970628156916848E-2</v>
      </c>
      <c r="DB81" s="322">
        <v>3.5902903649998222E-2</v>
      </c>
      <c r="DC81" s="322">
        <v>3.722607659158287E-2</v>
      </c>
      <c r="DD81" s="322">
        <v>0</v>
      </c>
      <c r="DE81" s="323">
        <v>2.4128430139037094E-2</v>
      </c>
      <c r="DF81" s="324">
        <v>1.421984373386951E-2</v>
      </c>
      <c r="DG81" s="321">
        <v>0</v>
      </c>
      <c r="DH81" s="322">
        <v>0</v>
      </c>
      <c r="DI81" s="322">
        <v>0</v>
      </c>
      <c r="DJ81" s="322">
        <v>0</v>
      </c>
      <c r="DK81" s="322">
        <v>0</v>
      </c>
      <c r="DL81" s="322">
        <v>0</v>
      </c>
      <c r="DM81" s="322">
        <v>0</v>
      </c>
      <c r="DN81" s="324">
        <v>0</v>
      </c>
      <c r="DO81" s="324">
        <v>1.4377239526018205E-2</v>
      </c>
      <c r="DP81" s="321">
        <v>0</v>
      </c>
      <c r="DQ81" s="324">
        <v>0</v>
      </c>
      <c r="DR81" s="324">
        <v>0</v>
      </c>
      <c r="DS81" s="322">
        <v>0</v>
      </c>
      <c r="DT81" s="324">
        <v>0</v>
      </c>
    </row>
    <row r="82" spans="1:124" s="92" customFormat="1">
      <c r="A82" s="298" t="s">
        <v>349</v>
      </c>
      <c r="B82" s="299" t="s">
        <v>603</v>
      </c>
      <c r="C82" s="321">
        <v>1.6112243879486119E-3</v>
      </c>
      <c r="D82" s="322">
        <v>5.486318070983473E-3</v>
      </c>
      <c r="E82" s="322">
        <v>4.3350095370209816E-4</v>
      </c>
      <c r="F82" s="322">
        <v>2.0636640354950215E-4</v>
      </c>
      <c r="G82" s="322">
        <v>1.7892644135188867E-3</v>
      </c>
      <c r="H82" s="322">
        <v>0</v>
      </c>
      <c r="I82" s="322">
        <v>2.2361359570661896E-4</v>
      </c>
      <c r="J82" s="322">
        <v>6.1714633708696051E-4</v>
      </c>
      <c r="K82" s="322">
        <v>7.2345508689873313E-4</v>
      </c>
      <c r="L82" s="322">
        <v>3.1721765717561629E-3</v>
      </c>
      <c r="M82" s="322">
        <v>0</v>
      </c>
      <c r="N82" s="322">
        <v>4.8643509408096932E-4</v>
      </c>
      <c r="O82" s="322">
        <v>8.4385337203807465E-5</v>
      </c>
      <c r="P82" s="322">
        <v>2.3467822005596175E-3</v>
      </c>
      <c r="Q82" s="322">
        <v>1.0103121516164995E-3</v>
      </c>
      <c r="R82" s="322">
        <v>2.4322217735498232E-3</v>
      </c>
      <c r="S82" s="322">
        <v>1.4401055458000019E-3</v>
      </c>
      <c r="T82" s="322">
        <v>7.3635120446018446E-4</v>
      </c>
      <c r="U82" s="322">
        <v>0</v>
      </c>
      <c r="V82" s="322">
        <v>3.2373150105708243E-3</v>
      </c>
      <c r="W82" s="322">
        <v>5.235602094240838E-3</v>
      </c>
      <c r="X82" s="322">
        <v>1.3151239251390997E-3</v>
      </c>
      <c r="Y82" s="322">
        <v>1.9623233908948193E-3</v>
      </c>
      <c r="Z82" s="322">
        <v>2.3818975784041284E-3</v>
      </c>
      <c r="AA82" s="322">
        <v>8.5143593519882181E-4</v>
      </c>
      <c r="AB82" s="322">
        <v>1.2859976742595253E-3</v>
      </c>
      <c r="AC82" s="322">
        <v>5.8548009367681503E-3</v>
      </c>
      <c r="AD82" s="322">
        <v>3.7827352085354027E-3</v>
      </c>
      <c r="AE82" s="322">
        <v>4.3505669055039108E-4</v>
      </c>
      <c r="AF82" s="322">
        <v>5.1215380372690382E-4</v>
      </c>
      <c r="AG82" s="322">
        <v>0</v>
      </c>
      <c r="AH82" s="322">
        <v>1.8757327080890973E-3</v>
      </c>
      <c r="AI82" s="322">
        <v>8.3669386847870959E-3</v>
      </c>
      <c r="AJ82" s="322">
        <v>1.9175922841286738E-3</v>
      </c>
      <c r="AK82" s="322">
        <v>5.7648515020754833E-3</v>
      </c>
      <c r="AL82" s="322">
        <v>2.5769506084466712E-3</v>
      </c>
      <c r="AM82" s="322">
        <v>1.866387580673295E-3</v>
      </c>
      <c r="AN82" s="322">
        <v>5.5873451533456683E-3</v>
      </c>
      <c r="AO82" s="322">
        <v>5.6311792520418397E-3</v>
      </c>
      <c r="AP82" s="322">
        <v>7.1446291242867775E-3</v>
      </c>
      <c r="AQ82" s="322">
        <v>6.6572742332523106E-4</v>
      </c>
      <c r="AR82" s="322">
        <v>2.4105903920754374E-3</v>
      </c>
      <c r="AS82" s="322">
        <v>1.5447178256926364E-3</v>
      </c>
      <c r="AT82" s="322">
        <v>1.1512223959427189E-3</v>
      </c>
      <c r="AU82" s="322">
        <v>1.0571341005698753E-3</v>
      </c>
      <c r="AV82" s="322">
        <v>3.4790474368118007E-4</v>
      </c>
      <c r="AW82" s="322">
        <v>1.1540680900173109E-3</v>
      </c>
      <c r="AX82" s="322">
        <v>6.4288010286081641E-4</v>
      </c>
      <c r="AY82" s="322">
        <v>5.8992657418756225E-4</v>
      </c>
      <c r="AZ82" s="322">
        <v>6.8047049674346263E-4</v>
      </c>
      <c r="BA82" s="322">
        <v>0</v>
      </c>
      <c r="BB82" s="322">
        <v>7.7978789769182788E-4</v>
      </c>
      <c r="BC82" s="322">
        <v>2.9359953024075161E-4</v>
      </c>
      <c r="BD82" s="322">
        <v>0</v>
      </c>
      <c r="BE82" s="322">
        <v>0</v>
      </c>
      <c r="BF82" s="322">
        <v>2.6712063333886953E-3</v>
      </c>
      <c r="BG82" s="322">
        <v>1.5422523975820318E-3</v>
      </c>
      <c r="BH82" s="322">
        <v>0</v>
      </c>
      <c r="BI82" s="322">
        <v>2.830599073947166E-4</v>
      </c>
      <c r="BJ82" s="322">
        <v>3.6216137911053165E-4</v>
      </c>
      <c r="BK82" s="322">
        <v>0.10363343475926258</v>
      </c>
      <c r="BL82" s="322">
        <v>7.8246463616668787E-4</v>
      </c>
      <c r="BM82" s="322">
        <v>5.8224945358128198E-4</v>
      </c>
      <c r="BN82" s="322">
        <v>1.6696036644472802E-3</v>
      </c>
      <c r="BO82" s="322">
        <v>1.9183906258101312E-3</v>
      </c>
      <c r="BP82" s="322">
        <v>8.2252242658803747E-4</v>
      </c>
      <c r="BQ82" s="322">
        <v>5.1895505321488261E-3</v>
      </c>
      <c r="BR82" s="322">
        <v>3.6704944680404801E-4</v>
      </c>
      <c r="BS82" s="322">
        <v>3.8495592254686841E-4</v>
      </c>
      <c r="BT82" s="322">
        <v>1.380525577591769E-4</v>
      </c>
      <c r="BU82" s="322">
        <v>1.6921543542292703E-4</v>
      </c>
      <c r="BV82" s="322">
        <v>4.8294402678729535E-5</v>
      </c>
      <c r="BW82" s="322">
        <v>1.0875712359159525E-5</v>
      </c>
      <c r="BX82" s="322">
        <v>8.4023728300872174E-6</v>
      </c>
      <c r="BY82" s="322">
        <v>5.7054829691333371E-5</v>
      </c>
      <c r="BZ82" s="322">
        <v>2.6373644072573824E-3</v>
      </c>
      <c r="CA82" s="322">
        <v>6.1344013720789729E-3</v>
      </c>
      <c r="CB82" s="322">
        <v>1.8656716417910446E-2</v>
      </c>
      <c r="CC82" s="322">
        <v>0</v>
      </c>
      <c r="CD82" s="322">
        <v>0</v>
      </c>
      <c r="CE82" s="322">
        <v>0</v>
      </c>
      <c r="CF82" s="322">
        <v>2.3751016269446144E-4</v>
      </c>
      <c r="CG82" s="322">
        <v>1.456531634046427E-3</v>
      </c>
      <c r="CH82" s="322">
        <v>4.2987641053197207E-5</v>
      </c>
      <c r="CI82" s="322">
        <v>5.9518495372436988E-5</v>
      </c>
      <c r="CJ82" s="322">
        <v>2.2042210833746626E-4</v>
      </c>
      <c r="CK82" s="322">
        <v>8.5492006497392496E-5</v>
      </c>
      <c r="CL82" s="322">
        <v>4.6647592984202016E-4</v>
      </c>
      <c r="CM82" s="322">
        <v>1.3783040244639777E-4</v>
      </c>
      <c r="CN82" s="322">
        <v>1.7171297103685121E-4</v>
      </c>
      <c r="CO82" s="322">
        <v>3.399456087026076E-4</v>
      </c>
      <c r="CP82" s="322">
        <v>1.6487289733292998E-4</v>
      </c>
      <c r="CQ82" s="322">
        <v>0</v>
      </c>
      <c r="CR82" s="322">
        <v>1.3018781305030046E-4</v>
      </c>
      <c r="CS82" s="322">
        <v>9.1227558020726902E-5</v>
      </c>
      <c r="CT82" s="322">
        <v>2.4820934685483299E-4</v>
      </c>
      <c r="CU82" s="322">
        <v>5.3013836611355566E-5</v>
      </c>
      <c r="CV82" s="322">
        <v>4.5394706977166465E-5</v>
      </c>
      <c r="CW82" s="322">
        <v>9.2422543945428956E-4</v>
      </c>
      <c r="CX82" s="322">
        <v>9.5895665515918676E-5</v>
      </c>
      <c r="CY82" s="322">
        <v>1.4268388385531855E-4</v>
      </c>
      <c r="CZ82" s="322">
        <v>3.9948812839811845E-4</v>
      </c>
      <c r="DA82" s="322">
        <v>1.446340757882557E-4</v>
      </c>
      <c r="DB82" s="322">
        <v>1.4216156662046417E-4</v>
      </c>
      <c r="DC82" s="322">
        <v>1.8337968764326539E-4</v>
      </c>
      <c r="DD82" s="322">
        <v>2.575143532590341E-3</v>
      </c>
      <c r="DE82" s="323">
        <v>7.0075968720635781E-4</v>
      </c>
      <c r="DF82" s="324">
        <v>9.4096404992146505E-4</v>
      </c>
      <c r="DG82" s="321">
        <v>1.4251713768580673E-4</v>
      </c>
      <c r="DH82" s="322">
        <v>8.5780941556499373E-4</v>
      </c>
      <c r="DI82" s="322">
        <v>0</v>
      </c>
      <c r="DJ82" s="322">
        <v>0</v>
      </c>
      <c r="DK82" s="322">
        <v>4.9687795021282938E-5</v>
      </c>
      <c r="DL82" s="322">
        <v>2.691441216930162E-4</v>
      </c>
      <c r="DM82" s="322">
        <v>2.2952853598014887E-3</v>
      </c>
      <c r="DN82" s="324">
        <v>5.1810165379652807E-4</v>
      </c>
      <c r="DO82" s="324">
        <v>1.231798416581419E-3</v>
      </c>
      <c r="DP82" s="321">
        <v>7.6722231423477483E-5</v>
      </c>
      <c r="DQ82" s="324">
        <v>7.6722231423477483E-5</v>
      </c>
      <c r="DR82" s="324">
        <v>1.1638221689036492E-6</v>
      </c>
      <c r="DS82" s="322">
        <v>1.328817178792156E-5</v>
      </c>
      <c r="DT82" s="324">
        <v>3.1696681059290466E-4</v>
      </c>
    </row>
    <row r="83" spans="1:124" s="92" customFormat="1">
      <c r="A83" s="298" t="s">
        <v>350</v>
      </c>
      <c r="B83" s="299" t="s">
        <v>604</v>
      </c>
      <c r="C83" s="321">
        <v>0</v>
      </c>
      <c r="D83" s="322">
        <v>0</v>
      </c>
      <c r="E83" s="322">
        <v>1.647303624067973E-3</v>
      </c>
      <c r="F83" s="322">
        <v>1.0318320177475107E-4</v>
      </c>
      <c r="G83" s="322">
        <v>1.9880715705765408E-4</v>
      </c>
      <c r="H83" s="322">
        <v>0</v>
      </c>
      <c r="I83" s="322">
        <v>1.7143709004174121E-3</v>
      </c>
      <c r="J83" s="322">
        <v>1.3593531653897809E-4</v>
      </c>
      <c r="K83" s="322">
        <v>8.4122684523108503E-5</v>
      </c>
      <c r="L83" s="322">
        <v>1.9109497420217848E-4</v>
      </c>
      <c r="M83" s="322">
        <v>0</v>
      </c>
      <c r="N83" s="322">
        <v>1.1608110199659496E-3</v>
      </c>
      <c r="O83" s="322">
        <v>2.2108958347397557E-3</v>
      </c>
      <c r="P83" s="322">
        <v>4.3626079369377498E-4</v>
      </c>
      <c r="Q83" s="322">
        <v>1.3935340022296545E-3</v>
      </c>
      <c r="R83" s="322">
        <v>3.1928780038877985E-4</v>
      </c>
      <c r="S83" s="322">
        <v>6.7824325705419448E-4</v>
      </c>
      <c r="T83" s="322">
        <v>1.5311429807029233E-3</v>
      </c>
      <c r="U83" s="322">
        <v>0</v>
      </c>
      <c r="V83" s="322">
        <v>4.624735729386892E-4</v>
      </c>
      <c r="W83" s="322">
        <v>0</v>
      </c>
      <c r="X83" s="322">
        <v>3.0349013657056146E-4</v>
      </c>
      <c r="Y83" s="322">
        <v>5.8869701726844579E-4</v>
      </c>
      <c r="Z83" s="322">
        <v>3.9698292973402142E-4</v>
      </c>
      <c r="AA83" s="322">
        <v>4.5471281296023567E-3</v>
      </c>
      <c r="AB83" s="322">
        <v>9.302961898898694E-4</v>
      </c>
      <c r="AC83" s="322">
        <v>0</v>
      </c>
      <c r="AD83" s="322">
        <v>1.9398642095053346E-4</v>
      </c>
      <c r="AE83" s="322">
        <v>6.6368342078860685E-4</v>
      </c>
      <c r="AF83" s="322">
        <v>9.1925041694572484E-4</v>
      </c>
      <c r="AG83" s="322">
        <v>0</v>
      </c>
      <c r="AH83" s="322">
        <v>9.7136158097471106E-4</v>
      </c>
      <c r="AI83" s="322">
        <v>8.4145683167688055E-4</v>
      </c>
      <c r="AJ83" s="322">
        <v>6.6628206482436964E-4</v>
      </c>
      <c r="AK83" s="322">
        <v>7.2488049729537514E-4</v>
      </c>
      <c r="AL83" s="322">
        <v>2.1474588403722262E-4</v>
      </c>
      <c r="AM83" s="322">
        <v>2.442002442002442E-4</v>
      </c>
      <c r="AN83" s="322">
        <v>4.533591462144511E-4</v>
      </c>
      <c r="AO83" s="322">
        <v>1.432870038687491E-4</v>
      </c>
      <c r="AP83" s="322">
        <v>4.961548002976929E-5</v>
      </c>
      <c r="AQ83" s="322">
        <v>4.3349692681642955E-4</v>
      </c>
      <c r="AR83" s="322">
        <v>1.1445240096828757E-3</v>
      </c>
      <c r="AS83" s="322">
        <v>9.24490213861502E-4</v>
      </c>
      <c r="AT83" s="322">
        <v>1.337907108798295E-3</v>
      </c>
      <c r="AU83" s="322">
        <v>1.0549132306106948E-3</v>
      </c>
      <c r="AV83" s="322">
        <v>9.9152851949136332E-4</v>
      </c>
      <c r="AW83" s="322">
        <v>5.7703404500865547E-4</v>
      </c>
      <c r="AX83" s="322">
        <v>5.9436084981471713E-4</v>
      </c>
      <c r="AY83" s="322">
        <v>7.6747729069061505E-4</v>
      </c>
      <c r="AZ83" s="322">
        <v>1.2272771459123164E-3</v>
      </c>
      <c r="BA83" s="322">
        <v>1.6741071428571428E-3</v>
      </c>
      <c r="BB83" s="322">
        <v>8.8375961738407151E-4</v>
      </c>
      <c r="BC83" s="322">
        <v>8.8079859072225488E-4</v>
      </c>
      <c r="BD83" s="322">
        <v>4.9529470034670627E-4</v>
      </c>
      <c r="BE83" s="322">
        <v>0</v>
      </c>
      <c r="BF83" s="322">
        <v>2.0760670984886233E-4</v>
      </c>
      <c r="BG83" s="322">
        <v>2.7831451312687242E-4</v>
      </c>
      <c r="BH83" s="322">
        <v>0</v>
      </c>
      <c r="BI83" s="322">
        <v>2.8901906333986857E-4</v>
      </c>
      <c r="BJ83" s="322">
        <v>7.2432275822106331E-4</v>
      </c>
      <c r="BK83" s="322">
        <v>0</v>
      </c>
      <c r="BL83" s="322">
        <v>8.920606601248885E-5</v>
      </c>
      <c r="BM83" s="322">
        <v>3.7622272385252068E-4</v>
      </c>
      <c r="BN83" s="322">
        <v>1.4467969362628078E-4</v>
      </c>
      <c r="BO83" s="322">
        <v>1.6850728469953855E-4</v>
      </c>
      <c r="BP83" s="322">
        <v>4.259491137688051E-4</v>
      </c>
      <c r="BQ83" s="322">
        <v>1.4659747265957136E-4</v>
      </c>
      <c r="BR83" s="322">
        <v>8.2149161903763131E-4</v>
      </c>
      <c r="BS83" s="322">
        <v>3.5672582156009804E-3</v>
      </c>
      <c r="BT83" s="322">
        <v>2.7936468979877882E-3</v>
      </c>
      <c r="BU83" s="322">
        <v>1.0115735919788164E-3</v>
      </c>
      <c r="BV83" s="322">
        <v>2.3342294628052608E-4</v>
      </c>
      <c r="BW83" s="322">
        <v>8.7005698873276197E-5</v>
      </c>
      <c r="BX83" s="322">
        <v>0</v>
      </c>
      <c r="BY83" s="322">
        <v>2.8527414845666685E-5</v>
      </c>
      <c r="BZ83" s="322">
        <v>4.1875709672483633E-4</v>
      </c>
      <c r="CA83" s="322">
        <v>0</v>
      </c>
      <c r="CB83" s="322">
        <v>0</v>
      </c>
      <c r="CC83" s="322">
        <v>0</v>
      </c>
      <c r="CD83" s="322">
        <v>1.9384540828689121E-3</v>
      </c>
      <c r="CE83" s="322">
        <v>3.0993336432666977E-4</v>
      </c>
      <c r="CF83" s="322">
        <v>3.1059021275429575E-4</v>
      </c>
      <c r="CG83" s="322">
        <v>2.1301775147928994E-2</v>
      </c>
      <c r="CH83" s="322">
        <v>1.139172487909726E-3</v>
      </c>
      <c r="CI83" s="322">
        <v>3.4520727316013451E-3</v>
      </c>
      <c r="CJ83" s="322">
        <v>4.1512830403556142E-3</v>
      </c>
      <c r="CK83" s="322">
        <v>1.9663161494400273E-3</v>
      </c>
      <c r="CL83" s="322">
        <v>1.4491852220425426E-2</v>
      </c>
      <c r="CM83" s="322">
        <v>7.2774452491698011E-4</v>
      </c>
      <c r="CN83" s="322">
        <v>2.4952041103792444E-3</v>
      </c>
      <c r="CO83" s="322">
        <v>3.2994720844664854E-3</v>
      </c>
      <c r="CP83" s="322">
        <v>7.1110397458376757E-4</v>
      </c>
      <c r="CQ83" s="322">
        <v>1.1084835944428023E-4</v>
      </c>
      <c r="CR83" s="322">
        <v>1.3703980321084258E-4</v>
      </c>
      <c r="CS83" s="322">
        <v>2.7368267406218072E-4</v>
      </c>
      <c r="CT83" s="322">
        <v>3.734959695529868E-3</v>
      </c>
      <c r="CU83" s="322">
        <v>1.3651062927424057E-3</v>
      </c>
      <c r="CV83" s="322">
        <v>2.6328930046756547E-3</v>
      </c>
      <c r="CW83" s="322">
        <v>3.0409998330431466E-4</v>
      </c>
      <c r="CX83" s="322">
        <v>2.2930345901306438E-3</v>
      </c>
      <c r="CY83" s="322">
        <v>6.8284430130759589E-4</v>
      </c>
      <c r="CZ83" s="322">
        <v>3.6217330321807443E-4</v>
      </c>
      <c r="DA83" s="322">
        <v>1.0346899267929062E-3</v>
      </c>
      <c r="DB83" s="322">
        <v>1.4073995095425951E-3</v>
      </c>
      <c r="DC83" s="322">
        <v>1.1512169279827215E-3</v>
      </c>
      <c r="DD83" s="322">
        <v>8.4430935494765288E-5</v>
      </c>
      <c r="DE83" s="323">
        <v>5.5901511411234452E-3</v>
      </c>
      <c r="DF83" s="324">
        <v>1.0684490548441877E-3</v>
      </c>
      <c r="DG83" s="321">
        <v>9.1210968118916305E-4</v>
      </c>
      <c r="DH83" s="322">
        <v>5.1808338816773346E-3</v>
      </c>
      <c r="DI83" s="322">
        <v>0</v>
      </c>
      <c r="DJ83" s="322">
        <v>0</v>
      </c>
      <c r="DK83" s="322">
        <v>5.5208661134758819E-6</v>
      </c>
      <c r="DL83" s="322">
        <v>8.3069173362042038E-6</v>
      </c>
      <c r="DM83" s="322">
        <v>6.2034739454094293E-5</v>
      </c>
      <c r="DN83" s="324">
        <v>2.829044703643395E-3</v>
      </c>
      <c r="DO83" s="324">
        <v>2.6114770912044312E-3</v>
      </c>
      <c r="DP83" s="321">
        <v>1.583157156357472E-5</v>
      </c>
      <c r="DQ83" s="324">
        <v>1.583157156357472E-5</v>
      </c>
      <c r="DR83" s="324">
        <v>4.8880531093953271E-6</v>
      </c>
      <c r="DS83" s="322">
        <v>6.6440858939607802E-6</v>
      </c>
      <c r="DT83" s="324">
        <v>1.7045044012527313E-3</v>
      </c>
    </row>
    <row r="84" spans="1:124" s="92" customFormat="1">
      <c r="A84" s="300" t="s">
        <v>351</v>
      </c>
      <c r="B84" s="301" t="s">
        <v>605</v>
      </c>
      <c r="C84" s="325">
        <v>5.275690473814039E-4</v>
      </c>
      <c r="D84" s="326">
        <v>3.2285740088503568E-3</v>
      </c>
      <c r="E84" s="326">
        <v>3.4680076296167851E-4</v>
      </c>
      <c r="F84" s="326">
        <v>5.1591600887375537E-5</v>
      </c>
      <c r="G84" s="326">
        <v>5.9642147117296227E-4</v>
      </c>
      <c r="H84" s="326">
        <v>0</v>
      </c>
      <c r="I84" s="326">
        <v>7.453786523553965E-5</v>
      </c>
      <c r="J84" s="326">
        <v>1.1065134766272816E-3</v>
      </c>
      <c r="K84" s="326">
        <v>1.0767703618957888E-3</v>
      </c>
      <c r="L84" s="326">
        <v>1.4905407987769921E-3</v>
      </c>
      <c r="M84" s="326">
        <v>0</v>
      </c>
      <c r="N84" s="326">
        <v>5.0854578017555882E-4</v>
      </c>
      <c r="O84" s="326">
        <v>3.7129548369675285E-4</v>
      </c>
      <c r="P84" s="326">
        <v>1.2786954297920991E-3</v>
      </c>
      <c r="Q84" s="326">
        <v>1.1409559643255295E-3</v>
      </c>
      <c r="R84" s="326">
        <v>1.7185196315043152E-3</v>
      </c>
      <c r="S84" s="326">
        <v>2.0997667958116157E-3</v>
      </c>
      <c r="T84" s="326">
        <v>1.4259499514943255E-3</v>
      </c>
      <c r="U84" s="326">
        <v>0</v>
      </c>
      <c r="V84" s="326">
        <v>2.6427061310782242E-4</v>
      </c>
      <c r="W84" s="326">
        <v>0</v>
      </c>
      <c r="X84" s="326">
        <v>5.0581689428426911E-4</v>
      </c>
      <c r="Y84" s="326">
        <v>9.1575091575091575E-4</v>
      </c>
      <c r="Z84" s="326">
        <v>1.1909487892020642E-3</v>
      </c>
      <c r="AA84" s="326">
        <v>5.9370397643593515E-4</v>
      </c>
      <c r="AB84" s="326">
        <v>7.7980710034886104E-4</v>
      </c>
      <c r="AC84" s="326">
        <v>0</v>
      </c>
      <c r="AD84" s="326">
        <v>3.1037827352085354E-3</v>
      </c>
      <c r="AE84" s="326">
        <v>5.9709311101048578E-4</v>
      </c>
      <c r="AF84" s="326">
        <v>4.3336091084584171E-4</v>
      </c>
      <c r="AG84" s="326">
        <v>0</v>
      </c>
      <c r="AH84" s="326">
        <v>1.1053424886953609E-3</v>
      </c>
      <c r="AI84" s="326">
        <v>3.1276791667989713E-3</v>
      </c>
      <c r="AJ84" s="326">
        <v>1.3488149117176264E-3</v>
      </c>
      <c r="AK84" s="326">
        <v>2.1404490155986075E-3</v>
      </c>
      <c r="AL84" s="326">
        <v>5.7265569076592703E-4</v>
      </c>
      <c r="AM84" s="326">
        <v>4.3607186464329322E-4</v>
      </c>
      <c r="AN84" s="326">
        <v>1.7399188854716773E-3</v>
      </c>
      <c r="AO84" s="326">
        <v>1.4185413383006162E-3</v>
      </c>
      <c r="AP84" s="326">
        <v>2.4807740014884643E-4</v>
      </c>
      <c r="AQ84" s="326">
        <v>8.8247588673344586E-4</v>
      </c>
      <c r="AR84" s="326">
        <v>8.0015395367209893E-4</v>
      </c>
      <c r="AS84" s="326">
        <v>4.9150112635674786E-4</v>
      </c>
      <c r="AT84" s="326">
        <v>5.6394340341788592E-4</v>
      </c>
      <c r="AU84" s="326">
        <v>4.8192878114214902E-4</v>
      </c>
      <c r="AV84" s="326">
        <v>3.4790474368118007E-4</v>
      </c>
      <c r="AW84" s="326">
        <v>5.7703404500865547E-4</v>
      </c>
      <c r="AX84" s="326">
        <v>5.0338725035328085E-4</v>
      </c>
      <c r="AY84" s="326">
        <v>2.2909769871361642E-4</v>
      </c>
      <c r="AZ84" s="326">
        <v>4.6174783707592104E-4</v>
      </c>
      <c r="BA84" s="326">
        <v>2.7901785714285713E-4</v>
      </c>
      <c r="BB84" s="326">
        <v>6.7581617799958413E-4</v>
      </c>
      <c r="BC84" s="326">
        <v>4.8933255040125266E-4</v>
      </c>
      <c r="BD84" s="326">
        <v>0</v>
      </c>
      <c r="BE84" s="326">
        <v>0</v>
      </c>
      <c r="BF84" s="326">
        <v>9.8267175995128166E-4</v>
      </c>
      <c r="BG84" s="326">
        <v>5.9208310435907886E-4</v>
      </c>
      <c r="BH84" s="326">
        <v>0</v>
      </c>
      <c r="BI84" s="326">
        <v>1.6089721051910208E-4</v>
      </c>
      <c r="BJ84" s="326">
        <v>4.8891786179921777E-4</v>
      </c>
      <c r="BK84" s="326">
        <v>1.4318954716305711E-3</v>
      </c>
      <c r="BL84" s="326">
        <v>1.0449853447177266E-3</v>
      </c>
      <c r="BM84" s="326">
        <v>9.9430291303880479E-4</v>
      </c>
      <c r="BN84" s="326">
        <v>1.0243322308740679E-3</v>
      </c>
      <c r="BO84" s="326">
        <v>1.1665888940737283E-3</v>
      </c>
      <c r="BP84" s="326">
        <v>2.3867838271527872E-4</v>
      </c>
      <c r="BQ84" s="326">
        <v>1.8764476500425134E-3</v>
      </c>
      <c r="BR84" s="326">
        <v>1.9226399594497753E-4</v>
      </c>
      <c r="BS84" s="326">
        <v>0</v>
      </c>
      <c r="BT84" s="326">
        <v>1.2367208299259597E-4</v>
      </c>
      <c r="BU84" s="326">
        <v>7.0661390616167321E-5</v>
      </c>
      <c r="BV84" s="326">
        <v>0</v>
      </c>
      <c r="BW84" s="326">
        <v>1.0875712359159525E-5</v>
      </c>
      <c r="BX84" s="326">
        <v>3.6010169271802355E-6</v>
      </c>
      <c r="BY84" s="326">
        <v>2.5389399212643348E-3</v>
      </c>
      <c r="BZ84" s="326">
        <v>1.0871578472664021E-3</v>
      </c>
      <c r="CA84" s="326">
        <v>7.2599349042078393E-4</v>
      </c>
      <c r="CB84" s="326">
        <v>0</v>
      </c>
      <c r="CC84" s="326">
        <v>0</v>
      </c>
      <c r="CD84" s="326">
        <v>3.8769081657378242E-3</v>
      </c>
      <c r="CE84" s="326">
        <v>0</v>
      </c>
      <c r="CF84" s="326">
        <v>2.6491518146689929E-4</v>
      </c>
      <c r="CG84" s="326">
        <v>9.1488393263541197E-3</v>
      </c>
      <c r="CH84" s="326">
        <v>4.2987641053197207E-5</v>
      </c>
      <c r="CI84" s="326">
        <v>0</v>
      </c>
      <c r="CJ84" s="326">
        <v>1.6531658125309968E-4</v>
      </c>
      <c r="CK84" s="326">
        <v>8.5492006497392496E-5</v>
      </c>
      <c r="CL84" s="326">
        <v>9.6405025500684164E-4</v>
      </c>
      <c r="CM84" s="326">
        <v>9.9237889761406384E-5</v>
      </c>
      <c r="CN84" s="326">
        <v>1.1805266758783521E-4</v>
      </c>
      <c r="CO84" s="326">
        <v>3.1594944808830587E-4</v>
      </c>
      <c r="CP84" s="326">
        <v>5.2615959409726357E-4</v>
      </c>
      <c r="CQ84" s="326">
        <v>0</v>
      </c>
      <c r="CR84" s="326">
        <v>1.0963184256867407E-4</v>
      </c>
      <c r="CS84" s="326">
        <v>1.0947306962487229E-4</v>
      </c>
      <c r="CT84" s="326">
        <v>2.6002883956220598E-4</v>
      </c>
      <c r="CU84" s="326">
        <v>1.3253459152838892E-5</v>
      </c>
      <c r="CV84" s="326">
        <v>7.2631531163466344E-4</v>
      </c>
      <c r="CW84" s="326">
        <v>4.8894507119517255E-4</v>
      </c>
      <c r="CX84" s="326">
        <v>8.4613822514045898E-5</v>
      </c>
      <c r="CY84" s="326">
        <v>3.3632629765896515E-4</v>
      </c>
      <c r="CZ84" s="326">
        <v>9.4604056779993987E-4</v>
      </c>
      <c r="DA84" s="326">
        <v>5.5628490687790662E-5</v>
      </c>
      <c r="DB84" s="326">
        <v>4.9756548317162456E-5</v>
      </c>
      <c r="DC84" s="326">
        <v>5.0938802123129269E-5</v>
      </c>
      <c r="DD84" s="326">
        <v>3.1661600810536979E-3</v>
      </c>
      <c r="DE84" s="327">
        <v>4.7779069582251668E-5</v>
      </c>
      <c r="DF84" s="328">
        <v>5.4492911071587677E-4</v>
      </c>
      <c r="DG84" s="325">
        <v>3.990479855202588E-4</v>
      </c>
      <c r="DH84" s="326">
        <v>9.7864449362923978E-4</v>
      </c>
      <c r="DI84" s="326">
        <v>7.6203946145147181E-7</v>
      </c>
      <c r="DJ84" s="326">
        <v>0</v>
      </c>
      <c r="DK84" s="326">
        <v>8.833385781561411E-5</v>
      </c>
      <c r="DL84" s="326">
        <v>4.0205479907228349E-4</v>
      </c>
      <c r="DM84" s="326">
        <v>2.6674937965260547E-3</v>
      </c>
      <c r="DN84" s="328">
        <v>6.1478462541431631E-4</v>
      </c>
      <c r="DO84" s="328">
        <v>8.8370888450719977E-4</v>
      </c>
      <c r="DP84" s="325">
        <v>1.166665042915737E-3</v>
      </c>
      <c r="DQ84" s="328">
        <v>1.166665042915737E-3</v>
      </c>
      <c r="DR84" s="328">
        <v>5.1627151412565883E-4</v>
      </c>
      <c r="DS84" s="326">
        <v>6.2063578821233635E-4</v>
      </c>
      <c r="DT84" s="328">
        <v>6.1711592747712169E-4</v>
      </c>
    </row>
    <row r="85" spans="1:124" s="92" customFormat="1">
      <c r="A85" s="302" t="s">
        <v>352</v>
      </c>
      <c r="B85" s="303" t="s">
        <v>606</v>
      </c>
      <c r="C85" s="329">
        <v>1.3830864215134103E-3</v>
      </c>
      <c r="D85" s="330">
        <v>5.6895150365754536E-3</v>
      </c>
      <c r="E85" s="330">
        <v>7.8030171666377667E-4</v>
      </c>
      <c r="F85" s="330">
        <v>3.0954960532425323E-4</v>
      </c>
      <c r="G85" s="330">
        <v>1.5904572564612327E-3</v>
      </c>
      <c r="H85" s="330">
        <v>0</v>
      </c>
      <c r="I85" s="330">
        <v>2.2361359570661896E-4</v>
      </c>
      <c r="J85" s="330">
        <v>3.5696614123135648E-3</v>
      </c>
      <c r="K85" s="330">
        <v>2.3554351666470381E-3</v>
      </c>
      <c r="L85" s="330">
        <v>1.1924326390215937E-2</v>
      </c>
      <c r="M85" s="330">
        <v>0</v>
      </c>
      <c r="N85" s="330">
        <v>1.8683529749928141E-3</v>
      </c>
      <c r="O85" s="330">
        <v>1.8058462161614798E-3</v>
      </c>
      <c r="P85" s="330">
        <v>2.1361735415350363E-3</v>
      </c>
      <c r="Q85" s="330">
        <v>1.8028846153846155E-3</v>
      </c>
      <c r="R85" s="330">
        <v>4.5639373820278535E-3</v>
      </c>
      <c r="S85" s="330">
        <v>3.6885283979522627E-3</v>
      </c>
      <c r="T85" s="330">
        <v>2.2791822995196186E-3</v>
      </c>
      <c r="U85" s="330">
        <v>0</v>
      </c>
      <c r="V85" s="330">
        <v>1.9159619450317125E-3</v>
      </c>
      <c r="W85" s="330">
        <v>0</v>
      </c>
      <c r="X85" s="330">
        <v>8.0930703085483051E-4</v>
      </c>
      <c r="Y85" s="330">
        <v>2.0277341705913134E-3</v>
      </c>
      <c r="Z85" s="330">
        <v>1.1909487892020642E-3</v>
      </c>
      <c r="AA85" s="330">
        <v>1.1828055964653902E-3</v>
      </c>
      <c r="AB85" s="330">
        <v>1.6964224639168205E-3</v>
      </c>
      <c r="AC85" s="330">
        <v>7.0257611241217799E-3</v>
      </c>
      <c r="AD85" s="330">
        <v>5.2376333656644035E-3</v>
      </c>
      <c r="AE85" s="330">
        <v>1.893384474691243E-3</v>
      </c>
      <c r="AF85" s="330">
        <v>1.221289839656463E-3</v>
      </c>
      <c r="AG85" s="330">
        <v>3.1446540880503146E-3</v>
      </c>
      <c r="AH85" s="330">
        <v>3.617484508457545E-3</v>
      </c>
      <c r="AI85" s="330">
        <v>4.0326421744514658E-3</v>
      </c>
      <c r="AJ85" s="330">
        <v>4.6883506268739182E-3</v>
      </c>
      <c r="AK85" s="330">
        <v>5.1015174620976404E-3</v>
      </c>
      <c r="AL85" s="330">
        <v>1.3600572655690765E-3</v>
      </c>
      <c r="AM85" s="330">
        <v>1.3256584685156115E-3</v>
      </c>
      <c r="AN85" s="330">
        <v>3.3450553220687879E-3</v>
      </c>
      <c r="AO85" s="330">
        <v>2.9087261785356068E-3</v>
      </c>
      <c r="AP85" s="330">
        <v>2.2823120813693872E-3</v>
      </c>
      <c r="AQ85" s="330">
        <v>6.1154030747317739E-3</v>
      </c>
      <c r="AR85" s="330">
        <v>1.7826214664087268E-3</v>
      </c>
      <c r="AS85" s="330">
        <v>1.7114771364208185E-3</v>
      </c>
      <c r="AT85" s="330">
        <v>1.2017828390077708E-3</v>
      </c>
      <c r="AU85" s="330">
        <v>1.0971097598351225E-3</v>
      </c>
      <c r="AV85" s="330">
        <v>1.1828761285160123E-3</v>
      </c>
      <c r="AW85" s="330">
        <v>1.1540680900173109E-3</v>
      </c>
      <c r="AX85" s="330">
        <v>9.1580090124512533E-4</v>
      </c>
      <c r="AY85" s="330">
        <v>1.3745861922816985E-3</v>
      </c>
      <c r="AZ85" s="330">
        <v>1.3366384757460873E-3</v>
      </c>
      <c r="BA85" s="330">
        <v>2.7901785714285713E-4</v>
      </c>
      <c r="BB85" s="330">
        <v>2.495321272613849E-3</v>
      </c>
      <c r="BC85" s="330">
        <v>1.076531610882756E-3</v>
      </c>
      <c r="BD85" s="330">
        <v>0</v>
      </c>
      <c r="BE85" s="330">
        <v>0</v>
      </c>
      <c r="BF85" s="330">
        <v>1.32176271937109E-3</v>
      </c>
      <c r="BG85" s="330">
        <v>1.0370317845810214E-3</v>
      </c>
      <c r="BH85" s="330">
        <v>0</v>
      </c>
      <c r="BI85" s="330">
        <v>4.8567120952988218E-4</v>
      </c>
      <c r="BJ85" s="330">
        <v>1.5029697233087064E-3</v>
      </c>
      <c r="BK85" s="330">
        <v>2.3984249149812065E-2</v>
      </c>
      <c r="BL85" s="330">
        <v>1.1826175608512807E-3</v>
      </c>
      <c r="BM85" s="330">
        <v>1.2451180622738184E-3</v>
      </c>
      <c r="BN85" s="330">
        <v>1.2760748977837964E-3</v>
      </c>
      <c r="BO85" s="330">
        <v>1.4776792658267226E-3</v>
      </c>
      <c r="BP85" s="330">
        <v>1.2705033910690221E-3</v>
      </c>
      <c r="BQ85" s="330">
        <v>1.9292227401999588E-2</v>
      </c>
      <c r="BR85" s="330">
        <v>4.3696362714767625E-4</v>
      </c>
      <c r="BS85" s="330">
        <v>2.3097355352812103E-4</v>
      </c>
      <c r="BT85" s="330">
        <v>2.6747683065840523E-4</v>
      </c>
      <c r="BU85" s="330">
        <v>2.2128172324536609E-4</v>
      </c>
      <c r="BV85" s="330">
        <v>1.2073600669682383E-4</v>
      </c>
      <c r="BW85" s="330">
        <v>4.3502849436638099E-5</v>
      </c>
      <c r="BX85" s="330">
        <v>3.6010169271802355E-6</v>
      </c>
      <c r="BY85" s="330">
        <v>5.7054829691333371E-5</v>
      </c>
      <c r="BZ85" s="330">
        <v>2.4964365381672935E-4</v>
      </c>
      <c r="CA85" s="330">
        <v>9.1601863220877426E-4</v>
      </c>
      <c r="CB85" s="330">
        <v>0</v>
      </c>
      <c r="CC85" s="330">
        <v>0</v>
      </c>
      <c r="CD85" s="330">
        <v>0</v>
      </c>
      <c r="CE85" s="330">
        <v>0</v>
      </c>
      <c r="CF85" s="330">
        <v>5.937754067361536E-4</v>
      </c>
      <c r="CG85" s="330">
        <v>1.3654984069185253E-4</v>
      </c>
      <c r="CH85" s="330">
        <v>1.8484685652874798E-4</v>
      </c>
      <c r="CI85" s="330">
        <v>4.761479629794959E-4</v>
      </c>
      <c r="CJ85" s="330">
        <v>6.9800334306864315E-4</v>
      </c>
      <c r="CK85" s="330">
        <v>2.5647601949217746E-4</v>
      </c>
      <c r="CL85" s="330">
        <v>1.8970021146908819E-3</v>
      </c>
      <c r="CM85" s="330">
        <v>2.9642725219471942E-3</v>
      </c>
      <c r="CN85" s="330">
        <v>3.9708624552271842E-4</v>
      </c>
      <c r="CO85" s="330">
        <v>8.1986882098864183E-4</v>
      </c>
      <c r="CP85" s="330">
        <v>5.3762901304216302E-4</v>
      </c>
      <c r="CQ85" s="330">
        <v>1.8474726574046704E-4</v>
      </c>
      <c r="CR85" s="330">
        <v>5.3445523252228613E-4</v>
      </c>
      <c r="CS85" s="330">
        <v>3.1625553447185326E-4</v>
      </c>
      <c r="CT85" s="330">
        <v>6.3825260619814199E-4</v>
      </c>
      <c r="CU85" s="330">
        <v>1.3253459152838892E-4</v>
      </c>
      <c r="CV85" s="330">
        <v>3.1776294884016526E-4</v>
      </c>
      <c r="CW85" s="330">
        <v>6.7975290385670329E-4</v>
      </c>
      <c r="CX85" s="330">
        <v>1.3820257677294164E-4</v>
      </c>
      <c r="CY85" s="330">
        <v>6.9303600729726149E-4</v>
      </c>
      <c r="CZ85" s="330">
        <v>1.9623208065270214E-3</v>
      </c>
      <c r="DA85" s="330">
        <v>2.1138826461360451E-4</v>
      </c>
      <c r="DB85" s="330">
        <v>1.777019582755802E-4</v>
      </c>
      <c r="DC85" s="330">
        <v>1.120653646708844E-4</v>
      </c>
      <c r="DD85" s="330">
        <v>4.1371158392434987E-3</v>
      </c>
      <c r="DE85" s="331">
        <v>1.1148449569192055E-4</v>
      </c>
      <c r="DF85" s="332">
        <v>1.2675058043784171E-3</v>
      </c>
      <c r="DG85" s="329">
        <v>6.2232483456135595E-4</v>
      </c>
      <c r="DH85" s="330">
        <v>1.315068493150685E-3</v>
      </c>
      <c r="DI85" s="330">
        <v>7.6203946145147181E-7</v>
      </c>
      <c r="DJ85" s="330">
        <v>0</v>
      </c>
      <c r="DK85" s="330">
        <v>7.9132414293154308E-5</v>
      </c>
      <c r="DL85" s="330">
        <v>4.8678535590156635E-4</v>
      </c>
      <c r="DM85" s="330">
        <v>4.4665012406947891E-3</v>
      </c>
      <c r="DN85" s="332">
        <v>8.1915197773625432E-4</v>
      </c>
      <c r="DO85" s="332">
        <v>1.7248960652572951E-3</v>
      </c>
      <c r="DP85" s="329">
        <v>5.0782810323158907E-4</v>
      </c>
      <c r="DQ85" s="332">
        <v>5.0782810323158907E-4</v>
      </c>
      <c r="DR85" s="332">
        <v>4.6552886756145968E-6</v>
      </c>
      <c r="DS85" s="330">
        <v>8.5396045166495903E-5</v>
      </c>
      <c r="DT85" s="332">
        <v>5.2679868348602134E-4</v>
      </c>
    </row>
    <row r="86" spans="1:124" s="92" customFormat="1">
      <c r="A86" s="298" t="s">
        <v>353</v>
      </c>
      <c r="B86" s="299" t="s">
        <v>607</v>
      </c>
      <c r="C86" s="321">
        <v>2.8517245804400212E-5</v>
      </c>
      <c r="D86" s="322">
        <v>0</v>
      </c>
      <c r="E86" s="322">
        <v>0</v>
      </c>
      <c r="F86" s="322">
        <v>0</v>
      </c>
      <c r="G86" s="322">
        <v>1.9880715705765408E-4</v>
      </c>
      <c r="H86" s="322">
        <v>0</v>
      </c>
      <c r="I86" s="322">
        <v>4.4722719141323793E-4</v>
      </c>
      <c r="J86" s="322">
        <v>4.7033619522486418E-4</v>
      </c>
      <c r="K86" s="322">
        <v>8.4122684523108503E-4</v>
      </c>
      <c r="L86" s="322">
        <v>1.3376648194152493E-3</v>
      </c>
      <c r="M86" s="322">
        <v>0</v>
      </c>
      <c r="N86" s="322">
        <v>2.4321754704048466E-4</v>
      </c>
      <c r="O86" s="322">
        <v>1.1138864510902586E-3</v>
      </c>
      <c r="P86" s="322">
        <v>6.4686945271835608E-4</v>
      </c>
      <c r="Q86" s="322">
        <v>9.1450668896321074E-4</v>
      </c>
      <c r="R86" s="322">
        <v>2.8735902034990185E-3</v>
      </c>
      <c r="S86" s="322">
        <v>1.8582007042580669E-4</v>
      </c>
      <c r="T86" s="322">
        <v>1.6947765816940753E-3</v>
      </c>
      <c r="U86" s="322">
        <v>0</v>
      </c>
      <c r="V86" s="322">
        <v>2.5766384778012686E-3</v>
      </c>
      <c r="W86" s="322">
        <v>0</v>
      </c>
      <c r="X86" s="322">
        <v>6.0698027314112291E-4</v>
      </c>
      <c r="Y86" s="322">
        <v>2.6164311878597594E-4</v>
      </c>
      <c r="Z86" s="322">
        <v>1.1909487892020642E-3</v>
      </c>
      <c r="AA86" s="322">
        <v>9.2047128129602355E-4</v>
      </c>
      <c r="AB86" s="322">
        <v>2.5035912169095015E-3</v>
      </c>
      <c r="AC86" s="322">
        <v>0</v>
      </c>
      <c r="AD86" s="322">
        <v>0</v>
      </c>
      <c r="AE86" s="322">
        <v>1.9155812446172832E-3</v>
      </c>
      <c r="AF86" s="322">
        <v>1.7334436433833669E-3</v>
      </c>
      <c r="AG86" s="322">
        <v>0</v>
      </c>
      <c r="AH86" s="322">
        <v>6.4310835705911904E-3</v>
      </c>
      <c r="AI86" s="322">
        <v>2.0639507192074429E-4</v>
      </c>
      <c r="AJ86" s="322">
        <v>4.6152221075639269E-3</v>
      </c>
      <c r="AK86" s="322">
        <v>9.2319685976297776E-4</v>
      </c>
      <c r="AL86" s="322">
        <v>0</v>
      </c>
      <c r="AM86" s="322">
        <v>7.0469213326356181E-3</v>
      </c>
      <c r="AN86" s="322">
        <v>3.6758849693063604E-4</v>
      </c>
      <c r="AO86" s="322">
        <v>3.8687491044562259E-4</v>
      </c>
      <c r="AP86" s="322">
        <v>9.9230960059538579E-5</v>
      </c>
      <c r="AQ86" s="322">
        <v>2.2758588657862551E-3</v>
      </c>
      <c r="AR86" s="322">
        <v>6.0771186354842959E-5</v>
      </c>
      <c r="AS86" s="322">
        <v>8.6890377695210787E-4</v>
      </c>
      <c r="AT86" s="322">
        <v>4.5504398758546661E-4</v>
      </c>
      <c r="AU86" s="322">
        <v>5.1746270048903559E-4</v>
      </c>
      <c r="AV86" s="322">
        <v>3.4790474368118007E-4</v>
      </c>
      <c r="AW86" s="322">
        <v>5.7703404500865547E-4</v>
      </c>
      <c r="AX86" s="322">
        <v>4.2454346415336938E-4</v>
      </c>
      <c r="AY86" s="322">
        <v>5.6358033883549636E-3</v>
      </c>
      <c r="AZ86" s="322">
        <v>1.944201419267036E-4</v>
      </c>
      <c r="BA86" s="322">
        <v>1.3950892857142857E-3</v>
      </c>
      <c r="BB86" s="322">
        <v>1.8195050946142649E-3</v>
      </c>
      <c r="BC86" s="322">
        <v>1.9573302016050108E-4</v>
      </c>
      <c r="BD86" s="322">
        <v>1.4858841010401188E-3</v>
      </c>
      <c r="BE86" s="322">
        <v>0</v>
      </c>
      <c r="BF86" s="322">
        <v>4.7057520899075459E-4</v>
      </c>
      <c r="BG86" s="322">
        <v>1.1664391696654909E-3</v>
      </c>
      <c r="BH86" s="322">
        <v>0</v>
      </c>
      <c r="BI86" s="322">
        <v>2.8901906333986857E-4</v>
      </c>
      <c r="BJ86" s="322">
        <v>1.0140518615094887E-3</v>
      </c>
      <c r="BK86" s="322">
        <v>1.7898693395382138E-4</v>
      </c>
      <c r="BL86" s="322">
        <v>0</v>
      </c>
      <c r="BM86" s="322">
        <v>0</v>
      </c>
      <c r="BN86" s="322">
        <v>2.0255157107679309E-5</v>
      </c>
      <c r="BO86" s="322">
        <v>0</v>
      </c>
      <c r="BP86" s="322">
        <v>0</v>
      </c>
      <c r="BQ86" s="322">
        <v>0</v>
      </c>
      <c r="BR86" s="322">
        <v>0</v>
      </c>
      <c r="BS86" s="322">
        <v>0</v>
      </c>
      <c r="BT86" s="322">
        <v>3.4091312179974518E-3</v>
      </c>
      <c r="BU86" s="322">
        <v>3.7190205587456487E-6</v>
      </c>
      <c r="BV86" s="322">
        <v>0</v>
      </c>
      <c r="BW86" s="322">
        <v>0</v>
      </c>
      <c r="BX86" s="322">
        <v>0</v>
      </c>
      <c r="BY86" s="322">
        <v>3.8540537456495695E-2</v>
      </c>
      <c r="BZ86" s="322">
        <v>2.8966716863831465E-2</v>
      </c>
      <c r="CA86" s="322">
        <v>0.12363328071098638</v>
      </c>
      <c r="CB86" s="322">
        <v>0.11567164179104478</v>
      </c>
      <c r="CC86" s="322">
        <v>0.2807017543859649</v>
      </c>
      <c r="CD86" s="322">
        <v>4.0222922219529923E-2</v>
      </c>
      <c r="CE86" s="322">
        <v>9.9178676584534328E-3</v>
      </c>
      <c r="CF86" s="322">
        <v>1.0039371876969736E-2</v>
      </c>
      <c r="CG86" s="322">
        <v>0</v>
      </c>
      <c r="CH86" s="322">
        <v>0</v>
      </c>
      <c r="CI86" s="322">
        <v>0</v>
      </c>
      <c r="CJ86" s="322">
        <v>0</v>
      </c>
      <c r="CK86" s="322">
        <v>0</v>
      </c>
      <c r="CL86" s="322">
        <v>2.3945764398557033E-3</v>
      </c>
      <c r="CM86" s="322">
        <v>1.4518135724353898E-4</v>
      </c>
      <c r="CN86" s="322">
        <v>0</v>
      </c>
      <c r="CO86" s="322">
        <v>3.1994880819068947E-5</v>
      </c>
      <c r="CP86" s="322">
        <v>0</v>
      </c>
      <c r="CQ86" s="322">
        <v>0</v>
      </c>
      <c r="CR86" s="322">
        <v>0</v>
      </c>
      <c r="CS86" s="322">
        <v>0</v>
      </c>
      <c r="CT86" s="322">
        <v>0</v>
      </c>
      <c r="CU86" s="322">
        <v>6.5472088215024118E-3</v>
      </c>
      <c r="CV86" s="322">
        <v>0</v>
      </c>
      <c r="CW86" s="322">
        <v>0</v>
      </c>
      <c r="CX86" s="322">
        <v>0</v>
      </c>
      <c r="CY86" s="322">
        <v>6.4544074032552315E-2</v>
      </c>
      <c r="CZ86" s="322">
        <v>3.3561392764874898E-3</v>
      </c>
      <c r="DA86" s="322">
        <v>0</v>
      </c>
      <c r="DB86" s="322">
        <v>4.2221985286277856E-3</v>
      </c>
      <c r="DC86" s="322">
        <v>0</v>
      </c>
      <c r="DD86" s="322">
        <v>0</v>
      </c>
      <c r="DE86" s="323">
        <v>1.9684976667887686E-2</v>
      </c>
      <c r="DF86" s="324">
        <v>3.8776919948424002E-3</v>
      </c>
      <c r="DG86" s="321">
        <v>3.3253998793354901E-4</v>
      </c>
      <c r="DH86" s="322">
        <v>7.5769575880839865E-3</v>
      </c>
      <c r="DI86" s="322">
        <v>3.8482992803299328E-4</v>
      </c>
      <c r="DJ86" s="322">
        <v>0</v>
      </c>
      <c r="DK86" s="322">
        <v>0</v>
      </c>
      <c r="DL86" s="322">
        <v>0</v>
      </c>
      <c r="DM86" s="322">
        <v>0</v>
      </c>
      <c r="DN86" s="324">
        <v>4.1728991806279942E-3</v>
      </c>
      <c r="DO86" s="324">
        <v>6.1791671252168908E-3</v>
      </c>
      <c r="DP86" s="321">
        <v>8.5356526991611694E-3</v>
      </c>
      <c r="DQ86" s="324">
        <v>8.5356526991611694E-3</v>
      </c>
      <c r="DR86" s="324">
        <v>4.2807707016614023E-3</v>
      </c>
      <c r="DS86" s="322">
        <v>4.9635229913707005E-3</v>
      </c>
      <c r="DT86" s="324">
        <v>4.487910569733633E-3</v>
      </c>
    </row>
    <row r="87" spans="1:124" s="92" customFormat="1">
      <c r="A87" s="298" t="s">
        <v>354</v>
      </c>
      <c r="B87" s="299" t="s">
        <v>608</v>
      </c>
      <c r="C87" s="321">
        <v>8.5551737413200633E-5</v>
      </c>
      <c r="D87" s="322">
        <v>1.1288720310665583E-4</v>
      </c>
      <c r="E87" s="322">
        <v>3.4680076296167851E-4</v>
      </c>
      <c r="F87" s="322">
        <v>5.1591600887375537E-5</v>
      </c>
      <c r="G87" s="322">
        <v>0</v>
      </c>
      <c r="H87" s="322">
        <v>0</v>
      </c>
      <c r="I87" s="322">
        <v>2.2361359570661896E-4</v>
      </c>
      <c r="J87" s="322">
        <v>9.5154721577284663E-5</v>
      </c>
      <c r="K87" s="322">
        <v>8.4122684523108503E-5</v>
      </c>
      <c r="L87" s="322">
        <v>3.8218994840435697E-5</v>
      </c>
      <c r="M87" s="322">
        <v>0</v>
      </c>
      <c r="N87" s="322">
        <v>2.1005151789860039E-4</v>
      </c>
      <c r="O87" s="322">
        <v>1.6877067440761493E-4</v>
      </c>
      <c r="P87" s="322">
        <v>1.0530432951229052E-4</v>
      </c>
      <c r="Q87" s="322">
        <v>1.3935340022296544E-4</v>
      </c>
      <c r="R87" s="322">
        <v>1.2208062956041581E-4</v>
      </c>
      <c r="S87" s="322">
        <v>2.5085709507483901E-4</v>
      </c>
      <c r="T87" s="322">
        <v>2.3376228713021727E-4</v>
      </c>
      <c r="U87" s="322">
        <v>0</v>
      </c>
      <c r="V87" s="322">
        <v>1.3213530655391121E-4</v>
      </c>
      <c r="W87" s="322">
        <v>0</v>
      </c>
      <c r="X87" s="322">
        <v>1.0116337885685381E-4</v>
      </c>
      <c r="Y87" s="322">
        <v>6.5410779696493986E-5</v>
      </c>
      <c r="Z87" s="322">
        <v>0</v>
      </c>
      <c r="AA87" s="322">
        <v>9.1126656848306334E-4</v>
      </c>
      <c r="AB87" s="322">
        <v>1.231274368971886E-4</v>
      </c>
      <c r="AC87" s="322">
        <v>0</v>
      </c>
      <c r="AD87" s="322">
        <v>2.9097963142580018E-4</v>
      </c>
      <c r="AE87" s="322">
        <v>1.709151284305108E-4</v>
      </c>
      <c r="AF87" s="322">
        <v>1.0505719050808284E-4</v>
      </c>
      <c r="AG87" s="322">
        <v>0</v>
      </c>
      <c r="AH87" s="322">
        <v>2.3446658851113716E-4</v>
      </c>
      <c r="AI87" s="322">
        <v>1.7464198393293747E-4</v>
      </c>
      <c r="AJ87" s="322">
        <v>1.3000625655109653E-4</v>
      </c>
      <c r="AK87" s="322">
        <v>1.9831636246760262E-4</v>
      </c>
      <c r="AL87" s="322">
        <v>0</v>
      </c>
      <c r="AM87" s="322">
        <v>8.7214372928658639E-5</v>
      </c>
      <c r="AN87" s="322">
        <v>8.5770649283815081E-5</v>
      </c>
      <c r="AO87" s="322">
        <v>7.1643501934374548E-5</v>
      </c>
      <c r="AP87" s="322">
        <v>4.961548002976929E-5</v>
      </c>
      <c r="AQ87" s="322">
        <v>1.0837423170410739E-4</v>
      </c>
      <c r="AR87" s="322">
        <v>1.7218502800538837E-4</v>
      </c>
      <c r="AS87" s="322">
        <v>1.4920569907258418E-4</v>
      </c>
      <c r="AT87" s="322">
        <v>1.7890618315326038E-4</v>
      </c>
      <c r="AU87" s="322">
        <v>1.6434437697935035E-4</v>
      </c>
      <c r="AV87" s="322">
        <v>2.2613808339276705E-4</v>
      </c>
      <c r="AW87" s="322">
        <v>0</v>
      </c>
      <c r="AX87" s="322">
        <v>1.3342794587677324E-4</v>
      </c>
      <c r="AY87" s="322">
        <v>1.088214068889678E-4</v>
      </c>
      <c r="AZ87" s="322">
        <v>1.0936132983377078E-4</v>
      </c>
      <c r="BA87" s="322">
        <v>2.7901785714285713E-4</v>
      </c>
      <c r="BB87" s="322">
        <v>1.039717196922437E-4</v>
      </c>
      <c r="BC87" s="322">
        <v>9.786651008025054E-5</v>
      </c>
      <c r="BD87" s="322">
        <v>0</v>
      </c>
      <c r="BE87" s="322">
        <v>0</v>
      </c>
      <c r="BF87" s="322">
        <v>4.1521341969772464E-5</v>
      </c>
      <c r="BG87" s="322">
        <v>3.3681374200067361E-5</v>
      </c>
      <c r="BH87" s="322">
        <v>0</v>
      </c>
      <c r="BI87" s="322">
        <v>8.3428183232126996E-5</v>
      </c>
      <c r="BJ87" s="322">
        <v>1.8108068955526583E-4</v>
      </c>
      <c r="BK87" s="322">
        <v>7.1594773581528553E-4</v>
      </c>
      <c r="BL87" s="322">
        <v>2.2174079265961514E-4</v>
      </c>
      <c r="BM87" s="322">
        <v>7.9723386721129383E-4</v>
      </c>
      <c r="BN87" s="322">
        <v>4.5718783185904726E-4</v>
      </c>
      <c r="BO87" s="322">
        <v>4.5367345880644995E-4</v>
      </c>
      <c r="BP87" s="322">
        <v>5.6181219316057919E-4</v>
      </c>
      <c r="BQ87" s="322">
        <v>2.3455595625531418E-3</v>
      </c>
      <c r="BR87" s="322">
        <v>9.7879852481079477E-4</v>
      </c>
      <c r="BS87" s="322">
        <v>7.4424811692394555E-4</v>
      </c>
      <c r="BT87" s="322">
        <v>1.132222713288805E-3</v>
      </c>
      <c r="BU87" s="322">
        <v>6.3762607479694146E-3</v>
      </c>
      <c r="BV87" s="322">
        <v>3.7025708720359312E-4</v>
      </c>
      <c r="BW87" s="322">
        <v>7.9392700221864534E-4</v>
      </c>
      <c r="BX87" s="322">
        <v>0</v>
      </c>
      <c r="BY87" s="322">
        <v>7.1318537114166717E-4</v>
      </c>
      <c r="BZ87" s="322">
        <v>1.087157847266402E-4</v>
      </c>
      <c r="CA87" s="322">
        <v>0</v>
      </c>
      <c r="CB87" s="322">
        <v>3.7313432835820895E-3</v>
      </c>
      <c r="CC87" s="322">
        <v>0</v>
      </c>
      <c r="CD87" s="322">
        <v>1.332687181972377E-3</v>
      </c>
      <c r="CE87" s="322">
        <v>9.2980009298000927E-4</v>
      </c>
      <c r="CF87" s="322">
        <v>7.1253048808338432E-4</v>
      </c>
      <c r="CG87" s="322">
        <v>1.8206645425580335E-2</v>
      </c>
      <c r="CH87" s="322">
        <v>7.2305212251477704E-3</v>
      </c>
      <c r="CI87" s="322">
        <v>1.934351099604202E-3</v>
      </c>
      <c r="CJ87" s="322">
        <v>8.8168843334986504E-4</v>
      </c>
      <c r="CK87" s="322">
        <v>2.1373001624348125E-3</v>
      </c>
      <c r="CL87" s="322">
        <v>2.4878716258241074E-3</v>
      </c>
      <c r="CM87" s="322">
        <v>3.9621646356591145E-3</v>
      </c>
      <c r="CN87" s="322">
        <v>8.4514977932200201E-4</v>
      </c>
      <c r="CO87" s="322">
        <v>5.8910574308110699E-3</v>
      </c>
      <c r="CP87" s="322">
        <v>3.0967431151228587E-4</v>
      </c>
      <c r="CQ87" s="322">
        <v>3.5101980490688739E-3</v>
      </c>
      <c r="CR87" s="322">
        <v>3.5082189621975703E-3</v>
      </c>
      <c r="CS87" s="322">
        <v>1.1008125334501047E-3</v>
      </c>
      <c r="CT87" s="322">
        <v>5.2123962839514927E-3</v>
      </c>
      <c r="CU87" s="322">
        <v>4.6387107034936119E-4</v>
      </c>
      <c r="CV87" s="322">
        <v>1.8157882790866586E-4</v>
      </c>
      <c r="CW87" s="322">
        <v>8.4670975743554274E-4</v>
      </c>
      <c r="CX87" s="322">
        <v>8.2921546063764978E-4</v>
      </c>
      <c r="CY87" s="322">
        <v>1.121087658863217E-3</v>
      </c>
      <c r="CZ87" s="322">
        <v>1.0118902592941353E-3</v>
      </c>
      <c r="DA87" s="322">
        <v>9.790614361051156E-4</v>
      </c>
      <c r="DB87" s="322">
        <v>6.1840281479901905E-4</v>
      </c>
      <c r="DC87" s="322">
        <v>2.0681153661990487E-3</v>
      </c>
      <c r="DD87" s="322">
        <v>0</v>
      </c>
      <c r="DE87" s="323">
        <v>5.8927519151443723E-4</v>
      </c>
      <c r="DF87" s="324">
        <v>1.0825139765829445E-3</v>
      </c>
      <c r="DG87" s="321">
        <v>7.8859482852813054E-4</v>
      </c>
      <c r="DH87" s="322">
        <v>5.474666507148412E-4</v>
      </c>
      <c r="DI87" s="322">
        <v>0</v>
      </c>
      <c r="DJ87" s="322">
        <v>0</v>
      </c>
      <c r="DK87" s="322">
        <v>0</v>
      </c>
      <c r="DL87" s="322">
        <v>0</v>
      </c>
      <c r="DM87" s="322">
        <v>0</v>
      </c>
      <c r="DN87" s="324">
        <v>3.1761715174036465E-4</v>
      </c>
      <c r="DO87" s="324">
        <v>1.2664042183211381E-3</v>
      </c>
      <c r="DP87" s="321">
        <v>1.0741112399286848E-3</v>
      </c>
      <c r="DQ87" s="324">
        <v>1.0741112399286848E-3</v>
      </c>
      <c r="DR87" s="324">
        <v>1.1186658687501877E-3</v>
      </c>
      <c r="DS87" s="322">
        <v>1.1115164872014388E-3</v>
      </c>
      <c r="DT87" s="324">
        <v>6.3393362118580932E-4</v>
      </c>
    </row>
    <row r="88" spans="1:124" s="92" customFormat="1">
      <c r="A88" s="298" t="s">
        <v>355</v>
      </c>
      <c r="B88" s="299" t="s">
        <v>609</v>
      </c>
      <c r="C88" s="321">
        <v>2.281379664352017E-4</v>
      </c>
      <c r="D88" s="322">
        <v>1.5804208434931817E-4</v>
      </c>
      <c r="E88" s="322">
        <v>1.8207040055488123E-3</v>
      </c>
      <c r="F88" s="322">
        <v>3.6114120621162876E-4</v>
      </c>
      <c r="G88" s="322">
        <v>7.9522862823061633E-4</v>
      </c>
      <c r="H88" s="322">
        <v>0</v>
      </c>
      <c r="I88" s="322">
        <v>9.6899224806201549E-4</v>
      </c>
      <c r="J88" s="322">
        <v>6.0627151176384226E-4</v>
      </c>
      <c r="K88" s="322">
        <v>2.5236805356932551E-4</v>
      </c>
      <c r="L88" s="322">
        <v>2.2931396904261417E-4</v>
      </c>
      <c r="M88" s="322">
        <v>0</v>
      </c>
      <c r="N88" s="322">
        <v>1.1608110199659496E-3</v>
      </c>
      <c r="O88" s="322">
        <v>1.029501113886451E-3</v>
      </c>
      <c r="P88" s="322">
        <v>6.6191292836296903E-4</v>
      </c>
      <c r="Q88" s="322">
        <v>8.3612040133779263E-4</v>
      </c>
      <c r="R88" s="322">
        <v>4.9771333590015686E-4</v>
      </c>
      <c r="S88" s="322">
        <v>1.0127193838206465E-3</v>
      </c>
      <c r="T88" s="322">
        <v>1.4960786376333906E-3</v>
      </c>
      <c r="U88" s="322">
        <v>0</v>
      </c>
      <c r="V88" s="322">
        <v>4.624735729386892E-4</v>
      </c>
      <c r="W88" s="322">
        <v>0</v>
      </c>
      <c r="X88" s="322">
        <v>2.0232675771370763E-4</v>
      </c>
      <c r="Y88" s="322">
        <v>2.6164311878597594E-4</v>
      </c>
      <c r="Z88" s="322">
        <v>3.9698292973402142E-4</v>
      </c>
      <c r="AA88" s="322">
        <v>1.3452687776141385E-2</v>
      </c>
      <c r="AB88" s="322">
        <v>9.7133866885559892E-4</v>
      </c>
      <c r="AC88" s="322">
        <v>0</v>
      </c>
      <c r="AD88" s="322">
        <v>1.454898157129001E-3</v>
      </c>
      <c r="AE88" s="322">
        <v>6.1041117296611002E-4</v>
      </c>
      <c r="AF88" s="322">
        <v>7.3540033355657991E-4</v>
      </c>
      <c r="AG88" s="322">
        <v>0</v>
      </c>
      <c r="AH88" s="322">
        <v>1.0383520348350361E-3</v>
      </c>
      <c r="AI88" s="322">
        <v>7.3032102371955673E-4</v>
      </c>
      <c r="AJ88" s="322">
        <v>1.1375547448220947E-3</v>
      </c>
      <c r="AK88" s="322">
        <v>8.7532739296045299E-4</v>
      </c>
      <c r="AL88" s="322">
        <v>1.4316392269148176E-4</v>
      </c>
      <c r="AM88" s="322">
        <v>2.7908599337170763E-4</v>
      </c>
      <c r="AN88" s="322">
        <v>4.2885324641907539E-4</v>
      </c>
      <c r="AO88" s="322">
        <v>3.5821750967187277E-4</v>
      </c>
      <c r="AP88" s="322">
        <v>9.9230960059538579E-5</v>
      </c>
      <c r="AQ88" s="322">
        <v>6.6572742332523106E-4</v>
      </c>
      <c r="AR88" s="322">
        <v>6.7861158096241302E-4</v>
      </c>
      <c r="AS88" s="322">
        <v>7.7528451478891787E-4</v>
      </c>
      <c r="AT88" s="322">
        <v>1.240675487519349E-3</v>
      </c>
      <c r="AU88" s="322">
        <v>1.0460297507739731E-3</v>
      </c>
      <c r="AV88" s="322">
        <v>9.9152851949136332E-4</v>
      </c>
      <c r="AW88" s="322">
        <v>5.7703404500865547E-4</v>
      </c>
      <c r="AX88" s="322">
        <v>9.4612543439893742E-4</v>
      </c>
      <c r="AY88" s="322">
        <v>6.1856378652676432E-4</v>
      </c>
      <c r="AZ88" s="322">
        <v>7.2907553222513856E-4</v>
      </c>
      <c r="BA88" s="322">
        <v>2.5111607142857145E-3</v>
      </c>
      <c r="BB88" s="322">
        <v>6.2383031815346226E-4</v>
      </c>
      <c r="BC88" s="322">
        <v>6.8506557056175377E-4</v>
      </c>
      <c r="BD88" s="322">
        <v>0</v>
      </c>
      <c r="BE88" s="322">
        <v>0</v>
      </c>
      <c r="BF88" s="322">
        <v>2.2836738083374853E-4</v>
      </c>
      <c r="BG88" s="322">
        <v>2.2336069206360461E-4</v>
      </c>
      <c r="BH88" s="322">
        <v>0</v>
      </c>
      <c r="BI88" s="322">
        <v>4.350183839960908E-4</v>
      </c>
      <c r="BJ88" s="322">
        <v>1.1589164131537012E-3</v>
      </c>
      <c r="BK88" s="322">
        <v>1.7898693395382138E-4</v>
      </c>
      <c r="BL88" s="322">
        <v>4.66420288008156E-4</v>
      </c>
      <c r="BM88" s="322">
        <v>1.3651510265505751E-2</v>
      </c>
      <c r="BN88" s="322">
        <v>4.0568186092809133E-3</v>
      </c>
      <c r="BO88" s="322">
        <v>3.9534401410276348E-3</v>
      </c>
      <c r="BP88" s="322">
        <v>1.9461468129091958E-4</v>
      </c>
      <c r="BQ88" s="322">
        <v>7.329873632978568E-4</v>
      </c>
      <c r="BR88" s="322">
        <v>1.6429832380752626E-3</v>
      </c>
      <c r="BS88" s="322">
        <v>2.9769924676957822E-3</v>
      </c>
      <c r="BT88" s="322">
        <v>1.0457481250257651E-2</v>
      </c>
      <c r="BU88" s="322">
        <v>1.0935779952991579E-2</v>
      </c>
      <c r="BV88" s="322">
        <v>4.1130732948051318E-3</v>
      </c>
      <c r="BW88" s="322">
        <v>4.6765563144385959E-3</v>
      </c>
      <c r="BX88" s="322">
        <v>0</v>
      </c>
      <c r="BY88" s="322">
        <v>2.9668511439493355E-3</v>
      </c>
      <c r="BZ88" s="322">
        <v>2.1340505890784928E-3</v>
      </c>
      <c r="CA88" s="322">
        <v>0</v>
      </c>
      <c r="CB88" s="322">
        <v>2.2388059701492536E-2</v>
      </c>
      <c r="CC88" s="322">
        <v>0</v>
      </c>
      <c r="CD88" s="322">
        <v>2.665374363944754E-3</v>
      </c>
      <c r="CE88" s="322">
        <v>1.2397334573066791E-3</v>
      </c>
      <c r="CF88" s="322">
        <v>1.1784158072148279E-3</v>
      </c>
      <c r="CG88" s="322">
        <v>3.1861629494765588E-3</v>
      </c>
      <c r="CH88" s="322">
        <v>0.16292315959161741</v>
      </c>
      <c r="CI88" s="322">
        <v>4.809094426092908E-2</v>
      </c>
      <c r="CJ88" s="322">
        <v>3.5083852243713376E-3</v>
      </c>
      <c r="CK88" s="322">
        <v>3.7616482858852697E-2</v>
      </c>
      <c r="CL88" s="322">
        <v>1.38698843139694E-2</v>
      </c>
      <c r="CM88" s="322">
        <v>6.961354192892729E-3</v>
      </c>
      <c r="CN88" s="322">
        <v>5.5538414069731569E-4</v>
      </c>
      <c r="CO88" s="322">
        <v>1.5961446168613024E-2</v>
      </c>
      <c r="CP88" s="322">
        <v>1.6530300054336373E-3</v>
      </c>
      <c r="CQ88" s="322">
        <v>4.1752882057345553E-3</v>
      </c>
      <c r="CR88" s="322">
        <v>7.0301419047162248E-3</v>
      </c>
      <c r="CS88" s="322">
        <v>1.8367148348173016E-3</v>
      </c>
      <c r="CT88" s="322">
        <v>1.2800510602084959E-2</v>
      </c>
      <c r="CU88" s="322">
        <v>1.1265440279913058E-3</v>
      </c>
      <c r="CV88" s="322">
        <v>5.9921013209859727E-3</v>
      </c>
      <c r="CW88" s="322">
        <v>2.3612469291864431E-3</v>
      </c>
      <c r="CX88" s="322">
        <v>2.7725129177102372E-3</v>
      </c>
      <c r="CY88" s="322">
        <v>5.3710290565537767E-3</v>
      </c>
      <c r="CZ88" s="322">
        <v>6.0932914529295426E-3</v>
      </c>
      <c r="DA88" s="322">
        <v>5.3292094078903453E-3</v>
      </c>
      <c r="DB88" s="322">
        <v>1.9973700110175216E-3</v>
      </c>
      <c r="DC88" s="322">
        <v>3.0359526065385045E-3</v>
      </c>
      <c r="DD88" s="322">
        <v>0</v>
      </c>
      <c r="DE88" s="323">
        <v>4.8033891286690347E-2</v>
      </c>
      <c r="DF88" s="324">
        <v>6.2549409100073651E-3</v>
      </c>
      <c r="DG88" s="321">
        <v>6.3562643407869797E-3</v>
      </c>
      <c r="DH88" s="322">
        <v>2.7593228450080755E-2</v>
      </c>
      <c r="DI88" s="322">
        <v>0</v>
      </c>
      <c r="DJ88" s="322">
        <v>0</v>
      </c>
      <c r="DK88" s="322">
        <v>0</v>
      </c>
      <c r="DL88" s="322">
        <v>0</v>
      </c>
      <c r="DM88" s="322">
        <v>0</v>
      </c>
      <c r="DN88" s="324">
        <v>1.5098722115149031E-2</v>
      </c>
      <c r="DO88" s="324">
        <v>1.449625826519995E-2</v>
      </c>
      <c r="DP88" s="321">
        <v>1.9034420272205606E-3</v>
      </c>
      <c r="DQ88" s="324">
        <v>1.9034420272205606E-3</v>
      </c>
      <c r="DR88" s="324">
        <v>6.5434737624438773E-3</v>
      </c>
      <c r="DS88" s="322">
        <v>5.7989190853907687E-3</v>
      </c>
      <c r="DT88" s="324">
        <v>1.1393364610091114E-2</v>
      </c>
    </row>
    <row r="89" spans="1:124" s="92" customFormat="1">
      <c r="A89" s="300" t="s">
        <v>356</v>
      </c>
      <c r="B89" s="301" t="s">
        <v>610</v>
      </c>
      <c r="C89" s="325">
        <v>7.1293114511000532E-5</v>
      </c>
      <c r="D89" s="326">
        <v>0</v>
      </c>
      <c r="E89" s="326">
        <v>0</v>
      </c>
      <c r="F89" s="326">
        <v>0</v>
      </c>
      <c r="G89" s="326">
        <v>0</v>
      </c>
      <c r="H89" s="326">
        <v>0</v>
      </c>
      <c r="I89" s="326">
        <v>0</v>
      </c>
      <c r="J89" s="326">
        <v>8.1561189923386853E-6</v>
      </c>
      <c r="K89" s="326">
        <v>0</v>
      </c>
      <c r="L89" s="326">
        <v>0</v>
      </c>
      <c r="M89" s="326">
        <v>0</v>
      </c>
      <c r="N89" s="326">
        <v>1.1055343047294757E-5</v>
      </c>
      <c r="O89" s="326">
        <v>1.6877067440761493E-5</v>
      </c>
      <c r="P89" s="326">
        <v>0</v>
      </c>
      <c r="Q89" s="326">
        <v>3.4838350055741359E-5</v>
      </c>
      <c r="R89" s="326">
        <v>9.3908176584935249E-6</v>
      </c>
      <c r="S89" s="326">
        <v>2.7873010563871005E-5</v>
      </c>
      <c r="T89" s="326">
        <v>3.5064343069532589E-5</v>
      </c>
      <c r="U89" s="326">
        <v>0</v>
      </c>
      <c r="V89" s="326">
        <v>0</v>
      </c>
      <c r="W89" s="326">
        <v>0</v>
      </c>
      <c r="X89" s="326">
        <v>0</v>
      </c>
      <c r="Y89" s="326">
        <v>0</v>
      </c>
      <c r="Z89" s="326">
        <v>0</v>
      </c>
      <c r="AA89" s="326">
        <v>4.6023564064801176E-6</v>
      </c>
      <c r="AB89" s="326">
        <v>0</v>
      </c>
      <c r="AC89" s="326">
        <v>0</v>
      </c>
      <c r="AD89" s="326">
        <v>0</v>
      </c>
      <c r="AE89" s="326">
        <v>0</v>
      </c>
      <c r="AF89" s="326">
        <v>1.3132148813510355E-5</v>
      </c>
      <c r="AG89" s="326">
        <v>0</v>
      </c>
      <c r="AH89" s="326">
        <v>0</v>
      </c>
      <c r="AI89" s="326">
        <v>1.5876543993903406E-5</v>
      </c>
      <c r="AJ89" s="326">
        <v>1.6250782068887066E-5</v>
      </c>
      <c r="AK89" s="326">
        <v>1.3676990515007078E-5</v>
      </c>
      <c r="AL89" s="326">
        <v>0</v>
      </c>
      <c r="AM89" s="326">
        <v>0</v>
      </c>
      <c r="AN89" s="326">
        <v>0</v>
      </c>
      <c r="AO89" s="326">
        <v>1.432870038687491E-5</v>
      </c>
      <c r="AP89" s="326">
        <v>0</v>
      </c>
      <c r="AQ89" s="326">
        <v>3.0964066201173541E-5</v>
      </c>
      <c r="AR89" s="326">
        <v>2.0257062118280984E-5</v>
      </c>
      <c r="AS89" s="326">
        <v>0</v>
      </c>
      <c r="AT89" s="326">
        <v>1.5557059404631337E-5</v>
      </c>
      <c r="AU89" s="326">
        <v>1.5546089714262871E-5</v>
      </c>
      <c r="AV89" s="326">
        <v>0</v>
      </c>
      <c r="AW89" s="326">
        <v>0</v>
      </c>
      <c r="AX89" s="326">
        <v>0</v>
      </c>
      <c r="AY89" s="326">
        <v>2.2909769871361642E-5</v>
      </c>
      <c r="AZ89" s="326">
        <v>3.6453776611256929E-5</v>
      </c>
      <c r="BA89" s="326">
        <v>0</v>
      </c>
      <c r="BB89" s="326">
        <v>0</v>
      </c>
      <c r="BC89" s="326">
        <v>0</v>
      </c>
      <c r="BD89" s="326">
        <v>0</v>
      </c>
      <c r="BE89" s="326">
        <v>0</v>
      </c>
      <c r="BF89" s="326">
        <v>1.3840447323257487E-5</v>
      </c>
      <c r="BG89" s="326">
        <v>0</v>
      </c>
      <c r="BH89" s="326">
        <v>0</v>
      </c>
      <c r="BI89" s="326">
        <v>8.9387339177278924E-6</v>
      </c>
      <c r="BJ89" s="326">
        <v>0</v>
      </c>
      <c r="BK89" s="326">
        <v>0</v>
      </c>
      <c r="BL89" s="326">
        <v>8.6657321269274876E-5</v>
      </c>
      <c r="BM89" s="326">
        <v>7.1661471210003936E-5</v>
      </c>
      <c r="BN89" s="326">
        <v>5.7871877450512309E-5</v>
      </c>
      <c r="BO89" s="326">
        <v>9.073469176128999E-5</v>
      </c>
      <c r="BP89" s="326">
        <v>3.6719751186965956E-6</v>
      </c>
      <c r="BQ89" s="326">
        <v>0</v>
      </c>
      <c r="BR89" s="326">
        <v>1.7478545085907049E-5</v>
      </c>
      <c r="BS89" s="326">
        <v>1.924779612734342E-4</v>
      </c>
      <c r="BT89" s="326">
        <v>2.9527908187379503E-4</v>
      </c>
      <c r="BU89" s="326">
        <v>2.8078605218529649E-4</v>
      </c>
      <c r="BV89" s="326">
        <v>1.3683414092306701E-4</v>
      </c>
      <c r="BW89" s="326">
        <v>8.7005698873276197E-5</v>
      </c>
      <c r="BX89" s="326">
        <v>0</v>
      </c>
      <c r="BY89" s="326">
        <v>1.7116448907400012E-4</v>
      </c>
      <c r="BZ89" s="326">
        <v>1.6106042181724474E-5</v>
      </c>
      <c r="CA89" s="326">
        <v>0</v>
      </c>
      <c r="CB89" s="326">
        <v>0</v>
      </c>
      <c r="CC89" s="326">
        <v>0</v>
      </c>
      <c r="CD89" s="326">
        <v>0</v>
      </c>
      <c r="CE89" s="326">
        <v>0</v>
      </c>
      <c r="CF89" s="326">
        <v>1.4616010011966857E-4</v>
      </c>
      <c r="CG89" s="326">
        <v>4.5516613563950843E-5</v>
      </c>
      <c r="CH89" s="326">
        <v>5.5883933369156365E-5</v>
      </c>
      <c r="CI89" s="326">
        <v>3.196143201499866E-2</v>
      </c>
      <c r="CJ89" s="326">
        <v>1.8368509028122188E-5</v>
      </c>
      <c r="CK89" s="326">
        <v>0.16132341626057964</v>
      </c>
      <c r="CL89" s="326">
        <v>7.7745988307003364E-4</v>
      </c>
      <c r="CM89" s="326">
        <v>5.5132160978559101E-6</v>
      </c>
      <c r="CN89" s="326">
        <v>8.3173470345974812E-5</v>
      </c>
      <c r="CO89" s="326">
        <v>2.399616061430171E-5</v>
      </c>
      <c r="CP89" s="326">
        <v>9.1755351559195822E-5</v>
      </c>
      <c r="CQ89" s="326">
        <v>1.1084835944428023E-4</v>
      </c>
      <c r="CR89" s="326">
        <v>1.7129975401355323E-4</v>
      </c>
      <c r="CS89" s="326">
        <v>1.702914416386902E-4</v>
      </c>
      <c r="CT89" s="326">
        <v>3.90043259343309E-4</v>
      </c>
      <c r="CU89" s="326">
        <v>1.1928113237555001E-4</v>
      </c>
      <c r="CV89" s="326">
        <v>0.29556493712833082</v>
      </c>
      <c r="CW89" s="326">
        <v>1.1925489541345673E-4</v>
      </c>
      <c r="CX89" s="326">
        <v>6.2050136510300328E-5</v>
      </c>
      <c r="CY89" s="326">
        <v>1.3351134846461949E-3</v>
      </c>
      <c r="CZ89" s="326">
        <v>5.8255027075198151E-3</v>
      </c>
      <c r="DA89" s="326">
        <v>6.508533410471507E-3</v>
      </c>
      <c r="DB89" s="326">
        <v>1.1230763763016669E-3</v>
      </c>
      <c r="DC89" s="326">
        <v>7.1314322972380978E-5</v>
      </c>
      <c r="DD89" s="326">
        <v>0</v>
      </c>
      <c r="DE89" s="327">
        <v>6.529806176241061E-4</v>
      </c>
      <c r="DF89" s="328">
        <v>9.6888603741269183E-4</v>
      </c>
      <c r="DG89" s="325">
        <v>5.0356055315651702E-4</v>
      </c>
      <c r="DH89" s="326">
        <v>3.7238739008195253E-3</v>
      </c>
      <c r="DI89" s="326">
        <v>0</v>
      </c>
      <c r="DJ89" s="326">
        <v>0</v>
      </c>
      <c r="DK89" s="326">
        <v>0</v>
      </c>
      <c r="DL89" s="326">
        <v>0</v>
      </c>
      <c r="DM89" s="326">
        <v>0</v>
      </c>
      <c r="DN89" s="328">
        <v>2.0280126938140887E-3</v>
      </c>
      <c r="DO89" s="328">
        <v>2.0772587833762977E-3</v>
      </c>
      <c r="DP89" s="325">
        <v>0</v>
      </c>
      <c r="DQ89" s="328">
        <v>0</v>
      </c>
      <c r="DR89" s="328">
        <v>1.5644097594402853E-3</v>
      </c>
      <c r="DS89" s="326">
        <v>1.3133794498032471E-3</v>
      </c>
      <c r="DT89" s="328">
        <v>1.7432785284144279E-3</v>
      </c>
    </row>
    <row r="90" spans="1:124" s="92" customFormat="1">
      <c r="A90" s="302" t="s">
        <v>357</v>
      </c>
      <c r="B90" s="303" t="s">
        <v>611</v>
      </c>
      <c r="C90" s="329">
        <v>1.8536209772860137E-3</v>
      </c>
      <c r="D90" s="330">
        <v>2.1448568590264607E-3</v>
      </c>
      <c r="E90" s="330">
        <v>3.8148083925784635E-3</v>
      </c>
      <c r="F90" s="330">
        <v>5.1591600887375537E-5</v>
      </c>
      <c r="G90" s="330">
        <v>5.9642147117296227E-4</v>
      </c>
      <c r="H90" s="330">
        <v>0</v>
      </c>
      <c r="I90" s="330">
        <v>1.267143709004174E-3</v>
      </c>
      <c r="J90" s="330">
        <v>1.998249153122978E-3</v>
      </c>
      <c r="K90" s="330">
        <v>2.8601712737856889E-3</v>
      </c>
      <c r="L90" s="330">
        <v>1.9109497420217848E-3</v>
      </c>
      <c r="M90" s="330">
        <v>0</v>
      </c>
      <c r="N90" s="330">
        <v>1.7135781723306874E-3</v>
      </c>
      <c r="O90" s="330">
        <v>2.5821913184365087E-3</v>
      </c>
      <c r="P90" s="330">
        <v>2.1211300658904235E-3</v>
      </c>
      <c r="Q90" s="330">
        <v>4.833821070234114E-3</v>
      </c>
      <c r="R90" s="330">
        <v>3.6718097044709684E-3</v>
      </c>
      <c r="S90" s="330">
        <v>2.7408460387806487E-3</v>
      </c>
      <c r="T90" s="330">
        <v>3.6700679079444114E-3</v>
      </c>
      <c r="U90" s="330">
        <v>0</v>
      </c>
      <c r="V90" s="330">
        <v>2.840909090909091E-3</v>
      </c>
      <c r="W90" s="330">
        <v>0</v>
      </c>
      <c r="X90" s="330">
        <v>4.3500252908447142E-3</v>
      </c>
      <c r="Y90" s="330">
        <v>5.4290947148090008E-3</v>
      </c>
      <c r="Z90" s="330">
        <v>2.3818975784041284E-3</v>
      </c>
      <c r="AA90" s="330">
        <v>1.404639175257732E-2</v>
      </c>
      <c r="AB90" s="330">
        <v>5.6091387919830361E-3</v>
      </c>
      <c r="AC90" s="330">
        <v>0</v>
      </c>
      <c r="AD90" s="330">
        <v>1.2609117361784676E-3</v>
      </c>
      <c r="AE90" s="330">
        <v>3.6269522059149953E-3</v>
      </c>
      <c r="AF90" s="330">
        <v>6.4741493650606052E-3</v>
      </c>
      <c r="AG90" s="330">
        <v>0</v>
      </c>
      <c r="AH90" s="330">
        <v>2.8470942890638086E-3</v>
      </c>
      <c r="AI90" s="330">
        <v>3.5722223986282666E-3</v>
      </c>
      <c r="AJ90" s="330">
        <v>8.6210398875445887E-3</v>
      </c>
      <c r="AK90" s="330">
        <v>6.2093536938132134E-3</v>
      </c>
      <c r="AL90" s="330">
        <v>3.2927702219040802E-3</v>
      </c>
      <c r="AM90" s="330">
        <v>1.8838304552590266E-3</v>
      </c>
      <c r="AN90" s="330">
        <v>4.3620501635768813E-3</v>
      </c>
      <c r="AO90" s="330">
        <v>3.6394898982662271E-3</v>
      </c>
      <c r="AP90" s="330">
        <v>1.885388241131233E-3</v>
      </c>
      <c r="AQ90" s="330">
        <v>3.1428527194191139E-3</v>
      </c>
      <c r="AR90" s="330">
        <v>3.7880706161185444E-3</v>
      </c>
      <c r="AS90" s="330">
        <v>3.0894356513852727E-3</v>
      </c>
      <c r="AT90" s="330">
        <v>4.0759495640134103E-3</v>
      </c>
      <c r="AU90" s="330">
        <v>6.3228167737866279E-3</v>
      </c>
      <c r="AV90" s="330">
        <v>3.9661140779654533E-3</v>
      </c>
      <c r="AW90" s="330">
        <v>5.7703404500865554E-3</v>
      </c>
      <c r="AX90" s="330">
        <v>7.0110320651613567E-3</v>
      </c>
      <c r="AY90" s="330">
        <v>1.1809986368686926E-2</v>
      </c>
      <c r="AZ90" s="330">
        <v>1.5553611354136288E-3</v>
      </c>
      <c r="BA90" s="330">
        <v>9.207589285714286E-3</v>
      </c>
      <c r="BB90" s="330">
        <v>6.2902890413807444E-3</v>
      </c>
      <c r="BC90" s="330">
        <v>6.5570561753767864E-3</v>
      </c>
      <c r="BD90" s="330">
        <v>2.6250619118375434E-2</v>
      </c>
      <c r="BE90" s="330">
        <v>0</v>
      </c>
      <c r="BF90" s="330">
        <v>8.8578862868847919E-4</v>
      </c>
      <c r="BG90" s="330">
        <v>1.2125294712024251E-3</v>
      </c>
      <c r="BH90" s="330">
        <v>1.3020833333333333E-3</v>
      </c>
      <c r="BI90" s="330">
        <v>2.1363574063369664E-3</v>
      </c>
      <c r="BJ90" s="330">
        <v>5.1426915833695493E-3</v>
      </c>
      <c r="BK90" s="330">
        <v>0</v>
      </c>
      <c r="BL90" s="330">
        <v>1.6388428698865809E-3</v>
      </c>
      <c r="BM90" s="330">
        <v>1.8811136192626034E-3</v>
      </c>
      <c r="BN90" s="330">
        <v>2.6331704239983102E-3</v>
      </c>
      <c r="BO90" s="330">
        <v>4.0700990304350084E-3</v>
      </c>
      <c r="BP90" s="330">
        <v>1.2635266383434986E-2</v>
      </c>
      <c r="BQ90" s="330">
        <v>8.1801389744040817E-3</v>
      </c>
      <c r="BR90" s="330">
        <v>3.7858528656074669E-2</v>
      </c>
      <c r="BS90" s="330">
        <v>3.6442494001103541E-3</v>
      </c>
      <c r="BT90" s="330">
        <v>1.5308494738184283E-2</v>
      </c>
      <c r="BU90" s="330">
        <v>3.5410654250096693E-2</v>
      </c>
      <c r="BV90" s="330">
        <v>3.9198956840902138E-3</v>
      </c>
      <c r="BW90" s="330">
        <v>2.5666681167616479E-3</v>
      </c>
      <c r="BX90" s="330">
        <v>0</v>
      </c>
      <c r="BY90" s="330">
        <v>8.8434986021566724E-4</v>
      </c>
      <c r="BZ90" s="330">
        <v>3.5835943854336957E-3</v>
      </c>
      <c r="CA90" s="330">
        <v>0</v>
      </c>
      <c r="CB90" s="330">
        <v>0</v>
      </c>
      <c r="CC90" s="330">
        <v>0</v>
      </c>
      <c r="CD90" s="330">
        <v>3.6346014053792101E-3</v>
      </c>
      <c r="CE90" s="330">
        <v>8.9880675654734239E-3</v>
      </c>
      <c r="CF90" s="330">
        <v>1.4268879774182645E-2</v>
      </c>
      <c r="CG90" s="330">
        <v>2.8675466545289032E-3</v>
      </c>
      <c r="CH90" s="330">
        <v>2.3299301450832886E-2</v>
      </c>
      <c r="CI90" s="330">
        <v>5.2971460881468917E-3</v>
      </c>
      <c r="CJ90" s="330">
        <v>2.4540328061571241E-2</v>
      </c>
      <c r="CK90" s="330">
        <v>6.7709669145934862E-2</v>
      </c>
      <c r="CL90" s="330">
        <v>2.568727453663391E-2</v>
      </c>
      <c r="CM90" s="330">
        <v>1.4766230448757413E-2</v>
      </c>
      <c r="CN90" s="330">
        <v>2.28056289658318E-3</v>
      </c>
      <c r="CO90" s="330">
        <v>3.308670612701968E-2</v>
      </c>
      <c r="CP90" s="330">
        <v>5.7734187613887747E-3</v>
      </c>
      <c r="CQ90" s="330">
        <v>1.300620750812888E-2</v>
      </c>
      <c r="CR90" s="330">
        <v>8.5786916809987464E-3</v>
      </c>
      <c r="CS90" s="330">
        <v>8.697027197975965E-4</v>
      </c>
      <c r="CT90" s="330">
        <v>3.1723518426589131E-2</v>
      </c>
      <c r="CU90" s="330">
        <v>8.8268037957907018E-3</v>
      </c>
      <c r="CV90" s="330">
        <v>7.5809160651867996E-3</v>
      </c>
      <c r="CW90" s="330">
        <v>1.7232332387244497E-3</v>
      </c>
      <c r="CX90" s="330">
        <v>1.4367427062884993E-2</v>
      </c>
      <c r="CY90" s="330">
        <v>1.269886566312335E-2</v>
      </c>
      <c r="CZ90" s="330">
        <v>1.8767162075845674E-3</v>
      </c>
      <c r="DA90" s="330">
        <v>2.7814245343895332E-4</v>
      </c>
      <c r="DB90" s="330">
        <v>9.2902583786473331E-3</v>
      </c>
      <c r="DC90" s="330">
        <v>6.1330317756247647E-3</v>
      </c>
      <c r="DD90" s="330">
        <v>0</v>
      </c>
      <c r="DE90" s="331">
        <v>3.9497364187994714E-3</v>
      </c>
      <c r="DF90" s="332">
        <v>7.939336537548837E-3</v>
      </c>
      <c r="DG90" s="329">
        <v>1.6151942271058094E-4</v>
      </c>
      <c r="DH90" s="330">
        <v>8.7575521923790158E-4</v>
      </c>
      <c r="DI90" s="330">
        <v>0</v>
      </c>
      <c r="DJ90" s="330">
        <v>0</v>
      </c>
      <c r="DK90" s="330">
        <v>2.6651061018452576E-2</v>
      </c>
      <c r="DL90" s="330">
        <v>4.9324813758913323E-2</v>
      </c>
      <c r="DM90" s="330">
        <v>3.8461538461538464E-3</v>
      </c>
      <c r="DN90" s="332">
        <v>1.0045710207612121E-2</v>
      </c>
      <c r="DO90" s="332">
        <v>1.3464388913730188E-2</v>
      </c>
      <c r="DP90" s="329">
        <v>1.7317303664156347E-3</v>
      </c>
      <c r="DQ90" s="332">
        <v>1.7317303664156347E-3</v>
      </c>
      <c r="DR90" s="332">
        <v>6.7967214663973115E-5</v>
      </c>
      <c r="DS90" s="330">
        <v>3.3494009477202285E-4</v>
      </c>
      <c r="DT90" s="332">
        <v>6.1766094532879215E-3</v>
      </c>
    </row>
    <row r="91" spans="1:124" s="92" customFormat="1">
      <c r="A91" s="298" t="s">
        <v>358</v>
      </c>
      <c r="B91" s="299" t="s">
        <v>612</v>
      </c>
      <c r="C91" s="321">
        <v>4.2775868706600316E-5</v>
      </c>
      <c r="D91" s="322">
        <v>4.5154881242662334E-5</v>
      </c>
      <c r="E91" s="322">
        <v>3.4680076296167851E-4</v>
      </c>
      <c r="F91" s="322">
        <v>0</v>
      </c>
      <c r="G91" s="322">
        <v>0</v>
      </c>
      <c r="H91" s="322">
        <v>0</v>
      </c>
      <c r="I91" s="322">
        <v>7.453786523553965E-5</v>
      </c>
      <c r="J91" s="322">
        <v>3.9421241796303648E-4</v>
      </c>
      <c r="K91" s="322">
        <v>1.8506990595083871E-4</v>
      </c>
      <c r="L91" s="322">
        <v>1.9109497420217848E-4</v>
      </c>
      <c r="M91" s="322">
        <v>0</v>
      </c>
      <c r="N91" s="322">
        <v>3.3166029141884273E-5</v>
      </c>
      <c r="O91" s="322">
        <v>1.3501653952609194E-4</v>
      </c>
      <c r="P91" s="322">
        <v>1.2034780515690345E-4</v>
      </c>
      <c r="Q91" s="322">
        <v>1.2193422519509476E-4</v>
      </c>
      <c r="R91" s="322">
        <v>1.953290072966653E-3</v>
      </c>
      <c r="S91" s="322">
        <v>7.8044429578838807E-4</v>
      </c>
      <c r="T91" s="322">
        <v>1.0519302920859777E-4</v>
      </c>
      <c r="U91" s="322">
        <v>0</v>
      </c>
      <c r="V91" s="322">
        <v>2.6427061310782242E-4</v>
      </c>
      <c r="W91" s="322">
        <v>0</v>
      </c>
      <c r="X91" s="322">
        <v>2.0232675771370763E-4</v>
      </c>
      <c r="Y91" s="322">
        <v>3.9246467817896392E-4</v>
      </c>
      <c r="Z91" s="322">
        <v>3.9698292973402142E-4</v>
      </c>
      <c r="AA91" s="322">
        <v>2.5312960235640649E-3</v>
      </c>
      <c r="AB91" s="322">
        <v>5.8827553184212327E-4</v>
      </c>
      <c r="AC91" s="322">
        <v>0</v>
      </c>
      <c r="AD91" s="322">
        <v>0</v>
      </c>
      <c r="AE91" s="322">
        <v>3.6846638077227002E-4</v>
      </c>
      <c r="AF91" s="322">
        <v>6.5660744067551772E-5</v>
      </c>
      <c r="AG91" s="322">
        <v>0</v>
      </c>
      <c r="AH91" s="322">
        <v>1.6747613465081226E-4</v>
      </c>
      <c r="AI91" s="322">
        <v>2.8577779189026134E-4</v>
      </c>
      <c r="AJ91" s="322">
        <v>4.0626955172217661E-5</v>
      </c>
      <c r="AK91" s="322">
        <v>4.1714821070771587E-4</v>
      </c>
      <c r="AL91" s="322">
        <v>1.4316392269148176E-4</v>
      </c>
      <c r="AM91" s="322">
        <v>2.6164311878597594E-4</v>
      </c>
      <c r="AN91" s="322">
        <v>4.7786504600982687E-4</v>
      </c>
      <c r="AO91" s="322">
        <v>1.5761570425562401E-4</v>
      </c>
      <c r="AP91" s="322">
        <v>1.4884644008930786E-4</v>
      </c>
      <c r="AQ91" s="322">
        <v>4.6446099301760308E-4</v>
      </c>
      <c r="AR91" s="322">
        <v>1.7218502800538837E-4</v>
      </c>
      <c r="AS91" s="322">
        <v>1.3896609227348527E-3</v>
      </c>
      <c r="AT91" s="322">
        <v>4.1226207422273044E-4</v>
      </c>
      <c r="AU91" s="322">
        <v>1.3769393746918544E-4</v>
      </c>
      <c r="AV91" s="322">
        <v>9.5673804512324526E-4</v>
      </c>
      <c r="AW91" s="322">
        <v>1.7311021350259665E-3</v>
      </c>
      <c r="AX91" s="322">
        <v>1.6617844168289029E-3</v>
      </c>
      <c r="AY91" s="322">
        <v>2.9782700832770134E-4</v>
      </c>
      <c r="AZ91" s="322">
        <v>4.8605035481675899E-5</v>
      </c>
      <c r="BA91" s="322">
        <v>2.7901785714285715E-3</v>
      </c>
      <c r="BB91" s="322">
        <v>2.5992929923060926E-4</v>
      </c>
      <c r="BC91" s="322">
        <v>3.1317283225680173E-3</v>
      </c>
      <c r="BD91" s="322">
        <v>0</v>
      </c>
      <c r="BE91" s="322">
        <v>0</v>
      </c>
      <c r="BF91" s="322">
        <v>2.8372917012677848E-4</v>
      </c>
      <c r="BG91" s="322">
        <v>9.040789916860187E-5</v>
      </c>
      <c r="BH91" s="322">
        <v>0</v>
      </c>
      <c r="BI91" s="322">
        <v>6.257113742409525E-5</v>
      </c>
      <c r="BJ91" s="322">
        <v>2.17296827466319E-4</v>
      </c>
      <c r="BK91" s="322">
        <v>0</v>
      </c>
      <c r="BL91" s="322">
        <v>1.0449853447177265E-4</v>
      </c>
      <c r="BM91" s="322">
        <v>3.2247662044501772E-4</v>
      </c>
      <c r="BN91" s="322">
        <v>2.0255157107679309E-5</v>
      </c>
      <c r="BO91" s="322">
        <v>1.2962098823041427E-5</v>
      </c>
      <c r="BP91" s="322">
        <v>1.1015925356089787E-5</v>
      </c>
      <c r="BQ91" s="322">
        <v>2.9319494531914271E-5</v>
      </c>
      <c r="BR91" s="322">
        <v>2.4469963120269869E-4</v>
      </c>
      <c r="BS91" s="322">
        <v>2.4380541761301664E-4</v>
      </c>
      <c r="BT91" s="322">
        <v>4.588330148857088E-3</v>
      </c>
      <c r="BU91" s="322">
        <v>2.911993097497843E-3</v>
      </c>
      <c r="BV91" s="322">
        <v>1.6098134226243178E-4</v>
      </c>
      <c r="BW91" s="322">
        <v>1.2180797842258667E-3</v>
      </c>
      <c r="BX91" s="322">
        <v>0</v>
      </c>
      <c r="BY91" s="322">
        <v>9.1287727506133393E-4</v>
      </c>
      <c r="BZ91" s="322">
        <v>9.5025648872174397E-4</v>
      </c>
      <c r="CA91" s="322">
        <v>0</v>
      </c>
      <c r="CB91" s="322">
        <v>0</v>
      </c>
      <c r="CC91" s="322">
        <v>0</v>
      </c>
      <c r="CD91" s="322">
        <v>1.21153380179307E-3</v>
      </c>
      <c r="CE91" s="322">
        <v>7.7483341081667446E-4</v>
      </c>
      <c r="CF91" s="322">
        <v>6.2118042550859151E-4</v>
      </c>
      <c r="CG91" s="322">
        <v>1.1834319526627219E-3</v>
      </c>
      <c r="CH91" s="322">
        <v>1.2496507254164428E-2</v>
      </c>
      <c r="CI91" s="322">
        <v>1.0653810671666221E-2</v>
      </c>
      <c r="CJ91" s="322">
        <v>1.0470050146029647E-2</v>
      </c>
      <c r="CK91" s="322">
        <v>9.6691459348550904E-2</v>
      </c>
      <c r="CL91" s="322">
        <v>6.1885806692374675E-3</v>
      </c>
      <c r="CM91" s="322">
        <v>4.833252779120348E-4</v>
      </c>
      <c r="CN91" s="322">
        <v>9.9271561380679605E-5</v>
      </c>
      <c r="CO91" s="322">
        <v>1.2877939529675252E-3</v>
      </c>
      <c r="CP91" s="322">
        <v>4.1576643675260604E-5</v>
      </c>
      <c r="CQ91" s="322">
        <v>4.0644398462902749E-4</v>
      </c>
      <c r="CR91" s="322">
        <v>6.4408707509096014E-4</v>
      </c>
      <c r="CS91" s="322">
        <v>4.2572860409672551E-5</v>
      </c>
      <c r="CT91" s="322">
        <v>5.6733564995390393E-4</v>
      </c>
      <c r="CU91" s="322">
        <v>6.7592641679478345E-4</v>
      </c>
      <c r="CV91" s="322">
        <v>4.2625629851559307E-2</v>
      </c>
      <c r="CW91" s="322">
        <v>1.9855940086340542E-3</v>
      </c>
      <c r="CX91" s="322">
        <v>8.6898395721925134E-3</v>
      </c>
      <c r="CY91" s="322">
        <v>4.0766823958662438E-4</v>
      </c>
      <c r="CZ91" s="322">
        <v>2.1949897164731783E-4</v>
      </c>
      <c r="DA91" s="322">
        <v>4.2277652922720902E-4</v>
      </c>
      <c r="DB91" s="322">
        <v>1.3718591178874791E-3</v>
      </c>
      <c r="DC91" s="322">
        <v>6.1126562547755131E-4</v>
      </c>
      <c r="DD91" s="322">
        <v>0</v>
      </c>
      <c r="DE91" s="323">
        <v>1.4604468935641593E-2</v>
      </c>
      <c r="DF91" s="324">
        <v>1.4828446061717986E-3</v>
      </c>
      <c r="DG91" s="321">
        <v>1.48217823193239E-3</v>
      </c>
      <c r="DH91" s="322">
        <v>2.3205120535981336E-3</v>
      </c>
      <c r="DI91" s="322">
        <v>0</v>
      </c>
      <c r="DJ91" s="322">
        <v>0</v>
      </c>
      <c r="DK91" s="322">
        <v>0</v>
      </c>
      <c r="DL91" s="322">
        <v>0</v>
      </c>
      <c r="DM91" s="322">
        <v>0</v>
      </c>
      <c r="DN91" s="324">
        <v>1.2955777053468014E-3</v>
      </c>
      <c r="DO91" s="324">
        <v>2.2004806563725846E-3</v>
      </c>
      <c r="DP91" s="321">
        <v>3.166314312714944E-5</v>
      </c>
      <c r="DQ91" s="324">
        <v>3.166314312714944E-5</v>
      </c>
      <c r="DR91" s="324">
        <v>2.4905794414538092E-4</v>
      </c>
      <c r="DS91" s="322">
        <v>2.1417406293473574E-4</v>
      </c>
      <c r="DT91" s="324">
        <v>8.6470975152168989E-4</v>
      </c>
    </row>
    <row r="92" spans="1:124" s="92" customFormat="1">
      <c r="A92" s="298" t="s">
        <v>359</v>
      </c>
      <c r="B92" s="299" t="s">
        <v>613</v>
      </c>
      <c r="C92" s="321">
        <v>4.1350006416380304E-4</v>
      </c>
      <c r="D92" s="322">
        <v>2.70929287455974E-4</v>
      </c>
      <c r="E92" s="322">
        <v>3.0345066759146868E-3</v>
      </c>
      <c r="F92" s="322">
        <v>6.1909921064850647E-4</v>
      </c>
      <c r="G92" s="322">
        <v>0</v>
      </c>
      <c r="H92" s="322">
        <v>0</v>
      </c>
      <c r="I92" s="322">
        <v>5.2176505664877756E-4</v>
      </c>
      <c r="J92" s="322">
        <v>1.2641984438124963E-3</v>
      </c>
      <c r="K92" s="322">
        <v>1.3459629523697361E-3</v>
      </c>
      <c r="L92" s="322">
        <v>6.4972291228740679E-4</v>
      </c>
      <c r="M92" s="322">
        <v>0</v>
      </c>
      <c r="N92" s="322">
        <v>1.459305282242908E-3</v>
      </c>
      <c r="O92" s="322">
        <v>3.459798825356106E-3</v>
      </c>
      <c r="P92" s="322">
        <v>1.534434515750519E-3</v>
      </c>
      <c r="Q92" s="322">
        <v>2.2122352285395765E-3</v>
      </c>
      <c r="R92" s="322">
        <v>4.9771333590015686E-4</v>
      </c>
      <c r="S92" s="322">
        <v>1.6630896303109698E-3</v>
      </c>
      <c r="T92" s="322">
        <v>2.1038605841719555E-3</v>
      </c>
      <c r="U92" s="322">
        <v>8.8888888888888889E-3</v>
      </c>
      <c r="V92" s="322">
        <v>1.7838266384778013E-3</v>
      </c>
      <c r="W92" s="322">
        <v>0</v>
      </c>
      <c r="X92" s="322">
        <v>3.0349013657056146E-4</v>
      </c>
      <c r="Y92" s="322">
        <v>2.6164311878597594E-4</v>
      </c>
      <c r="Z92" s="322">
        <v>7.9396585946804284E-4</v>
      </c>
      <c r="AA92" s="322">
        <v>2.6463549337260679E-3</v>
      </c>
      <c r="AB92" s="322">
        <v>1.0807852794308776E-3</v>
      </c>
      <c r="AC92" s="322">
        <v>0</v>
      </c>
      <c r="AD92" s="322">
        <v>1.454898157129001E-3</v>
      </c>
      <c r="AE92" s="322">
        <v>7.0807696064068752E-4</v>
      </c>
      <c r="AF92" s="322">
        <v>3.2042443104965267E-3</v>
      </c>
      <c r="AG92" s="322">
        <v>3.1446540880503146E-3</v>
      </c>
      <c r="AH92" s="322">
        <v>4.6893317702227433E-4</v>
      </c>
      <c r="AI92" s="322">
        <v>6.5093830375003965E-4</v>
      </c>
      <c r="AJ92" s="322">
        <v>2.3644887910230679E-3</v>
      </c>
      <c r="AK92" s="322">
        <v>9.5055084079299196E-4</v>
      </c>
      <c r="AL92" s="322">
        <v>6.4423765211166781E-4</v>
      </c>
      <c r="AM92" s="322">
        <v>2.9652886795743938E-4</v>
      </c>
      <c r="AN92" s="322">
        <v>5.1462389570289052E-4</v>
      </c>
      <c r="AO92" s="322">
        <v>4.5851841237999711E-4</v>
      </c>
      <c r="AP92" s="322">
        <v>2.9769288017861571E-4</v>
      </c>
      <c r="AQ92" s="322">
        <v>9.7536808533696645E-4</v>
      </c>
      <c r="AR92" s="322">
        <v>1.1850381339194376E-3</v>
      </c>
      <c r="AS92" s="322">
        <v>1.6003042626020303E-3</v>
      </c>
      <c r="AT92" s="322">
        <v>1.1201082771334562E-3</v>
      </c>
      <c r="AU92" s="322">
        <v>1.3391845853857874E-3</v>
      </c>
      <c r="AV92" s="322">
        <v>1.6003618209334285E-3</v>
      </c>
      <c r="AW92" s="322">
        <v>1.7311021350259665E-3</v>
      </c>
      <c r="AX92" s="322">
        <v>2.4198977456742054E-3</v>
      </c>
      <c r="AY92" s="322">
        <v>1.5120448115098683E-3</v>
      </c>
      <c r="AZ92" s="322">
        <v>1.0814620394672889E-3</v>
      </c>
      <c r="BA92" s="322">
        <v>1.1160714285714285E-3</v>
      </c>
      <c r="BB92" s="322">
        <v>1.1436889166146808E-3</v>
      </c>
      <c r="BC92" s="322">
        <v>1.3701311411235075E-3</v>
      </c>
      <c r="BD92" s="322">
        <v>2.4764735017335313E-3</v>
      </c>
      <c r="BE92" s="322">
        <v>0</v>
      </c>
      <c r="BF92" s="322">
        <v>3.7369207772795218E-4</v>
      </c>
      <c r="BG92" s="322">
        <v>3.7049511620074101E-4</v>
      </c>
      <c r="BH92" s="322">
        <v>1.3020833333333333E-3</v>
      </c>
      <c r="BI92" s="322">
        <v>1.2603614823996328E-3</v>
      </c>
      <c r="BJ92" s="322">
        <v>1.6659423439084457E-3</v>
      </c>
      <c r="BK92" s="322">
        <v>1.4318954716305711E-3</v>
      </c>
      <c r="BL92" s="322">
        <v>1.7917675544794189E-3</v>
      </c>
      <c r="BM92" s="322">
        <v>1.7377906768425956E-3</v>
      </c>
      <c r="BN92" s="322">
        <v>1.9763246149349955E-3</v>
      </c>
      <c r="BO92" s="322">
        <v>1.5943381552340956E-3</v>
      </c>
      <c r="BP92" s="322">
        <v>5.1774849173621994E-4</v>
      </c>
      <c r="BQ92" s="322">
        <v>2.638754507872284E-4</v>
      </c>
      <c r="BR92" s="322">
        <v>1.6604617831611696E-3</v>
      </c>
      <c r="BS92" s="322">
        <v>1.8092928359702814E-3</v>
      </c>
      <c r="BT92" s="322">
        <v>2.2673215215309262E-3</v>
      </c>
      <c r="BU92" s="322">
        <v>3.536788551367112E-3</v>
      </c>
      <c r="BV92" s="322">
        <v>1.432733946135643E-3</v>
      </c>
      <c r="BW92" s="322">
        <v>7.9392700221864534E-4</v>
      </c>
      <c r="BX92" s="322">
        <v>0</v>
      </c>
      <c r="BY92" s="322">
        <v>1.9969190391966678E-3</v>
      </c>
      <c r="BZ92" s="322">
        <v>2.5809932596213467E-3</v>
      </c>
      <c r="CA92" s="322">
        <v>0</v>
      </c>
      <c r="CB92" s="322">
        <v>0</v>
      </c>
      <c r="CC92" s="322">
        <v>0</v>
      </c>
      <c r="CD92" s="322">
        <v>4.4826750666343588E-3</v>
      </c>
      <c r="CE92" s="322">
        <v>2.9443669611033626E-3</v>
      </c>
      <c r="CF92" s="322">
        <v>1.6077611013163545E-3</v>
      </c>
      <c r="CG92" s="322">
        <v>8.1929904415111512E-3</v>
      </c>
      <c r="CH92" s="322">
        <v>9.4443847393874264E-3</v>
      </c>
      <c r="CI92" s="322">
        <v>0.14832009046811295</v>
      </c>
      <c r="CJ92" s="322">
        <v>9.3863081133704375E-3</v>
      </c>
      <c r="CK92" s="322">
        <v>8.0362486107548939E-3</v>
      </c>
      <c r="CL92" s="322">
        <v>4.4906082846125142E-2</v>
      </c>
      <c r="CM92" s="322">
        <v>6.6912066040977899E-3</v>
      </c>
      <c r="CN92" s="322">
        <v>3.2920596165971318E-3</v>
      </c>
      <c r="CO92" s="322">
        <v>1.4561670132778756E-2</v>
      </c>
      <c r="CP92" s="322">
        <v>2.4114453331651152E-3</v>
      </c>
      <c r="CQ92" s="322">
        <v>1.4779781259237363E-3</v>
      </c>
      <c r="CR92" s="322">
        <v>9.5516742837957278E-3</v>
      </c>
      <c r="CS92" s="322">
        <v>1.9948426020532282E-3</v>
      </c>
      <c r="CT92" s="322">
        <v>2.2480675129423446E-2</v>
      </c>
      <c r="CU92" s="322">
        <v>1.7892169856332503E-3</v>
      </c>
      <c r="CV92" s="322">
        <v>0.18048935494121385</v>
      </c>
      <c r="CW92" s="322">
        <v>5.9031173229661077E-4</v>
      </c>
      <c r="CX92" s="322">
        <v>5.883481125476658E-3</v>
      </c>
      <c r="CY92" s="322">
        <v>4.1684077497732347E-3</v>
      </c>
      <c r="CZ92" s="322">
        <v>2.0962151792318852E-3</v>
      </c>
      <c r="DA92" s="322">
        <v>5.3180837097527873E-3</v>
      </c>
      <c r="DB92" s="322">
        <v>1.4884316025162598E-2</v>
      </c>
      <c r="DC92" s="322">
        <v>3.4128997422496611E-3</v>
      </c>
      <c r="DD92" s="322">
        <v>0</v>
      </c>
      <c r="DE92" s="323">
        <v>7.2464922199748363E-3</v>
      </c>
      <c r="DF92" s="324">
        <v>3.3782140597946246E-3</v>
      </c>
      <c r="DG92" s="321">
        <v>3.4916698733022645E-3</v>
      </c>
      <c r="DH92" s="322">
        <v>2.5863492253394749E-3</v>
      </c>
      <c r="DI92" s="322">
        <v>1.7831723397964441E-4</v>
      </c>
      <c r="DJ92" s="322">
        <v>0</v>
      </c>
      <c r="DK92" s="322">
        <v>0</v>
      </c>
      <c r="DL92" s="322">
        <v>5.8148421353429428E-5</v>
      </c>
      <c r="DM92" s="322">
        <v>-1.8052109181141439E-2</v>
      </c>
      <c r="DN92" s="324">
        <v>1.4958033507185796E-3</v>
      </c>
      <c r="DO92" s="324">
        <v>4.2252002670671229E-3</v>
      </c>
      <c r="DP92" s="321">
        <v>1.8803035764737976E-3</v>
      </c>
      <c r="DQ92" s="324">
        <v>1.8803035764737976E-3</v>
      </c>
      <c r="DR92" s="324">
        <v>2.767569117652878E-4</v>
      </c>
      <c r="DS92" s="322">
        <v>5.3406725729984738E-4</v>
      </c>
      <c r="DT92" s="324">
        <v>1.1126150143386411E-3</v>
      </c>
    </row>
    <row r="93" spans="1:124" s="92" customFormat="1">
      <c r="A93" s="298" t="s">
        <v>360</v>
      </c>
      <c r="B93" s="299" t="s">
        <v>614</v>
      </c>
      <c r="C93" s="321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322">
        <v>0</v>
      </c>
      <c r="O93" s="322">
        <v>0</v>
      </c>
      <c r="P93" s="322">
        <v>0</v>
      </c>
      <c r="Q93" s="322">
        <v>0</v>
      </c>
      <c r="R93" s="322">
        <v>0</v>
      </c>
      <c r="S93" s="322">
        <v>0</v>
      </c>
      <c r="T93" s="322">
        <v>0</v>
      </c>
      <c r="U93" s="322">
        <v>0</v>
      </c>
      <c r="V93" s="322">
        <v>0</v>
      </c>
      <c r="W93" s="322">
        <v>0</v>
      </c>
      <c r="X93" s="322">
        <v>0</v>
      </c>
      <c r="Y93" s="322">
        <v>0</v>
      </c>
      <c r="Z93" s="322">
        <v>0</v>
      </c>
      <c r="AA93" s="322">
        <v>0</v>
      </c>
      <c r="AB93" s="322">
        <v>0</v>
      </c>
      <c r="AC93" s="322">
        <v>0</v>
      </c>
      <c r="AD93" s="322">
        <v>0</v>
      </c>
      <c r="AE93" s="322">
        <v>0</v>
      </c>
      <c r="AF93" s="322">
        <v>0</v>
      </c>
      <c r="AG93" s="322">
        <v>0</v>
      </c>
      <c r="AH93" s="322">
        <v>0</v>
      </c>
      <c r="AI93" s="322">
        <v>0</v>
      </c>
      <c r="AJ93" s="322">
        <v>0</v>
      </c>
      <c r="AK93" s="322">
        <v>0</v>
      </c>
      <c r="AL93" s="322">
        <v>0</v>
      </c>
      <c r="AM93" s="322">
        <v>0</v>
      </c>
      <c r="AN93" s="322">
        <v>0</v>
      </c>
      <c r="AO93" s="322">
        <v>0</v>
      </c>
      <c r="AP93" s="322">
        <v>0</v>
      </c>
      <c r="AQ93" s="322">
        <v>0</v>
      </c>
      <c r="AR93" s="322">
        <v>0</v>
      </c>
      <c r="AS93" s="322">
        <v>0</v>
      </c>
      <c r="AT93" s="322">
        <v>0</v>
      </c>
      <c r="AU93" s="322">
        <v>0</v>
      </c>
      <c r="AV93" s="322">
        <v>0</v>
      </c>
      <c r="AW93" s="322">
        <v>0</v>
      </c>
      <c r="AX93" s="322">
        <v>0</v>
      </c>
      <c r="AY93" s="322">
        <v>0</v>
      </c>
      <c r="AZ93" s="322">
        <v>0</v>
      </c>
      <c r="BA93" s="322">
        <v>0</v>
      </c>
      <c r="BB93" s="322">
        <v>0</v>
      </c>
      <c r="BC93" s="322">
        <v>0</v>
      </c>
      <c r="BD93" s="322">
        <v>0</v>
      </c>
      <c r="BE93" s="322">
        <v>0</v>
      </c>
      <c r="BF93" s="322">
        <v>0</v>
      </c>
      <c r="BG93" s="322">
        <v>0</v>
      </c>
      <c r="BH93" s="322">
        <v>0</v>
      </c>
      <c r="BI93" s="322">
        <v>0</v>
      </c>
      <c r="BJ93" s="322">
        <v>0</v>
      </c>
      <c r="BK93" s="322">
        <v>0</v>
      </c>
      <c r="BL93" s="322">
        <v>0</v>
      </c>
      <c r="BM93" s="322">
        <v>0</v>
      </c>
      <c r="BN93" s="322">
        <v>0</v>
      </c>
      <c r="BO93" s="322">
        <v>0</v>
      </c>
      <c r="BP93" s="322">
        <v>0</v>
      </c>
      <c r="BQ93" s="322">
        <v>0</v>
      </c>
      <c r="BR93" s="322">
        <v>0</v>
      </c>
      <c r="BS93" s="322">
        <v>0</v>
      </c>
      <c r="BT93" s="322">
        <v>0</v>
      </c>
      <c r="BU93" s="322">
        <v>0</v>
      </c>
      <c r="BV93" s="322">
        <v>0</v>
      </c>
      <c r="BW93" s="322">
        <v>0</v>
      </c>
      <c r="BX93" s="322">
        <v>0</v>
      </c>
      <c r="BY93" s="322">
        <v>0</v>
      </c>
      <c r="BZ93" s="322">
        <v>0</v>
      </c>
      <c r="CA93" s="322">
        <v>0</v>
      </c>
      <c r="CB93" s="322">
        <v>0</v>
      </c>
      <c r="CC93" s="322">
        <v>0</v>
      </c>
      <c r="CD93" s="322">
        <v>0</v>
      </c>
      <c r="CE93" s="322">
        <v>0</v>
      </c>
      <c r="CF93" s="322">
        <v>0</v>
      </c>
      <c r="CG93" s="322">
        <v>0</v>
      </c>
      <c r="CH93" s="322">
        <v>0</v>
      </c>
      <c r="CI93" s="322">
        <v>0</v>
      </c>
      <c r="CJ93" s="322">
        <v>0</v>
      </c>
      <c r="CK93" s="322">
        <v>0</v>
      </c>
      <c r="CL93" s="322">
        <v>0</v>
      </c>
      <c r="CM93" s="322">
        <v>0</v>
      </c>
      <c r="CN93" s="322">
        <v>0</v>
      </c>
      <c r="CO93" s="322">
        <v>0</v>
      </c>
      <c r="CP93" s="322">
        <v>0</v>
      </c>
      <c r="CQ93" s="322">
        <v>0</v>
      </c>
      <c r="CR93" s="322">
        <v>0</v>
      </c>
      <c r="CS93" s="322">
        <v>0</v>
      </c>
      <c r="CT93" s="322">
        <v>0</v>
      </c>
      <c r="CU93" s="322">
        <v>0</v>
      </c>
      <c r="CV93" s="322">
        <v>0</v>
      </c>
      <c r="CW93" s="322">
        <v>0</v>
      </c>
      <c r="CX93" s="322">
        <v>0</v>
      </c>
      <c r="CY93" s="322">
        <v>0</v>
      </c>
      <c r="CZ93" s="322">
        <v>0</v>
      </c>
      <c r="DA93" s="322">
        <v>0</v>
      </c>
      <c r="DB93" s="322">
        <v>0</v>
      </c>
      <c r="DC93" s="322">
        <v>0</v>
      </c>
      <c r="DD93" s="322">
        <v>0</v>
      </c>
      <c r="DE93" s="323">
        <v>0.26558792145120963</v>
      </c>
      <c r="DF93" s="324">
        <v>1.155402142440936E-3</v>
      </c>
      <c r="DG93" s="321">
        <v>0</v>
      </c>
      <c r="DH93" s="322">
        <v>3.9648262248011008E-3</v>
      </c>
      <c r="DI93" s="322">
        <v>0.24859708535146785</v>
      </c>
      <c r="DJ93" s="322">
        <v>0.70774330772031346</v>
      </c>
      <c r="DK93" s="322">
        <v>0</v>
      </c>
      <c r="DL93" s="322">
        <v>0</v>
      </c>
      <c r="DM93" s="322">
        <v>0</v>
      </c>
      <c r="DN93" s="324">
        <v>6.8269697084613654E-2</v>
      </c>
      <c r="DO93" s="324">
        <v>3.8118710929682061E-2</v>
      </c>
      <c r="DP93" s="321">
        <v>0</v>
      </c>
      <c r="DQ93" s="324">
        <v>0</v>
      </c>
      <c r="DR93" s="324">
        <v>0</v>
      </c>
      <c r="DS93" s="322">
        <v>0</v>
      </c>
      <c r="DT93" s="324">
        <v>4.1068730176922134E-2</v>
      </c>
    </row>
    <row r="94" spans="1:124" s="92" customFormat="1">
      <c r="A94" s="300" t="s">
        <v>361</v>
      </c>
      <c r="B94" s="301" t="s">
        <v>615</v>
      </c>
      <c r="C94" s="325">
        <v>0</v>
      </c>
      <c r="D94" s="326">
        <v>0</v>
      </c>
      <c r="E94" s="326">
        <v>2.6010057222125891E-4</v>
      </c>
      <c r="F94" s="326">
        <v>0</v>
      </c>
      <c r="G94" s="326">
        <v>0</v>
      </c>
      <c r="H94" s="326">
        <v>0</v>
      </c>
      <c r="I94" s="326">
        <v>0</v>
      </c>
      <c r="J94" s="326">
        <v>3.2080734703198832E-4</v>
      </c>
      <c r="K94" s="326">
        <v>5.0473610713865102E-5</v>
      </c>
      <c r="L94" s="326">
        <v>0</v>
      </c>
      <c r="M94" s="326">
        <v>0</v>
      </c>
      <c r="N94" s="326">
        <v>0</v>
      </c>
      <c r="O94" s="326">
        <v>0</v>
      </c>
      <c r="P94" s="326">
        <v>7.5217378223064652E-5</v>
      </c>
      <c r="Q94" s="326">
        <v>0</v>
      </c>
      <c r="R94" s="326">
        <v>1.5964390019438993E-4</v>
      </c>
      <c r="S94" s="326">
        <v>0</v>
      </c>
      <c r="T94" s="326">
        <v>0</v>
      </c>
      <c r="U94" s="326">
        <v>0</v>
      </c>
      <c r="V94" s="326">
        <v>1.982029598308668E-4</v>
      </c>
      <c r="W94" s="326">
        <v>0</v>
      </c>
      <c r="X94" s="326">
        <v>3.0349013657056146E-4</v>
      </c>
      <c r="Y94" s="326">
        <v>4.5787545787545788E-4</v>
      </c>
      <c r="Z94" s="326">
        <v>0</v>
      </c>
      <c r="AA94" s="326">
        <v>2.8534609720176732E-4</v>
      </c>
      <c r="AB94" s="326">
        <v>4.2410561597920512E-4</v>
      </c>
      <c r="AC94" s="326">
        <v>0</v>
      </c>
      <c r="AD94" s="326">
        <v>0</v>
      </c>
      <c r="AE94" s="326">
        <v>1.5315771248967851E-4</v>
      </c>
      <c r="AF94" s="326">
        <v>7.8792892881062124E-5</v>
      </c>
      <c r="AG94" s="326">
        <v>0</v>
      </c>
      <c r="AH94" s="326">
        <v>1.0048568079048735E-4</v>
      </c>
      <c r="AI94" s="326">
        <v>3.8103705585368179E-4</v>
      </c>
      <c r="AJ94" s="326">
        <v>1.4788211682687229E-3</v>
      </c>
      <c r="AK94" s="326">
        <v>3.0773228658765927E-4</v>
      </c>
      <c r="AL94" s="326">
        <v>0</v>
      </c>
      <c r="AM94" s="326">
        <v>0</v>
      </c>
      <c r="AN94" s="326">
        <v>5.1462389570289052E-4</v>
      </c>
      <c r="AO94" s="326">
        <v>0</v>
      </c>
      <c r="AP94" s="326">
        <v>0</v>
      </c>
      <c r="AQ94" s="326">
        <v>7.7410165502933846E-5</v>
      </c>
      <c r="AR94" s="326">
        <v>6.8874011202155346E-4</v>
      </c>
      <c r="AS94" s="326">
        <v>2.2234574763757643E-4</v>
      </c>
      <c r="AT94" s="326">
        <v>6.2228237618525346E-4</v>
      </c>
      <c r="AU94" s="326">
        <v>3.064800543668966E-4</v>
      </c>
      <c r="AV94" s="326">
        <v>3.1311426931306211E-4</v>
      </c>
      <c r="AW94" s="326">
        <v>1.1540680900173109E-3</v>
      </c>
      <c r="AX94" s="326">
        <v>1.9286403085824494E-3</v>
      </c>
      <c r="AY94" s="326">
        <v>8.9348102498310402E-4</v>
      </c>
      <c r="AZ94" s="326">
        <v>1.9806551958782932E-3</v>
      </c>
      <c r="BA94" s="326">
        <v>8.3705357142857138E-4</v>
      </c>
      <c r="BB94" s="326">
        <v>8.3177375753794964E-4</v>
      </c>
      <c r="BC94" s="326">
        <v>1.8594636915247602E-3</v>
      </c>
      <c r="BD94" s="326">
        <v>4.9529470034670627E-4</v>
      </c>
      <c r="BE94" s="326">
        <v>0</v>
      </c>
      <c r="BF94" s="326">
        <v>1.8684603886397609E-4</v>
      </c>
      <c r="BG94" s="326">
        <v>1.4890712804240309E-4</v>
      </c>
      <c r="BH94" s="326">
        <v>1.3020833333333333E-3</v>
      </c>
      <c r="BI94" s="326">
        <v>4.7673247561215426E-5</v>
      </c>
      <c r="BJ94" s="326">
        <v>1.8108068955526583E-4</v>
      </c>
      <c r="BK94" s="326">
        <v>0</v>
      </c>
      <c r="BL94" s="326">
        <v>2.1409455842997323E-4</v>
      </c>
      <c r="BM94" s="326">
        <v>3.5830735605001968E-5</v>
      </c>
      <c r="BN94" s="326">
        <v>1.3021172426365269E-4</v>
      </c>
      <c r="BO94" s="326">
        <v>1.425830870534557E-4</v>
      </c>
      <c r="BP94" s="326">
        <v>7.8213070028237486E-4</v>
      </c>
      <c r="BQ94" s="326">
        <v>4.1047292344679976E-4</v>
      </c>
      <c r="BR94" s="326">
        <v>8.7392725429535242E-5</v>
      </c>
      <c r="BS94" s="326">
        <v>1.2831864084895614E-4</v>
      </c>
      <c r="BT94" s="326">
        <v>1.8502877533000794E-4</v>
      </c>
      <c r="BU94" s="326">
        <v>1.9338906905477373E-4</v>
      </c>
      <c r="BV94" s="326">
        <v>8.0490671131215892E-6</v>
      </c>
      <c r="BW94" s="326">
        <v>0</v>
      </c>
      <c r="BX94" s="326">
        <v>0</v>
      </c>
      <c r="BY94" s="326">
        <v>6.4757231699663379E-3</v>
      </c>
      <c r="BZ94" s="326">
        <v>2.2951110108957376E-4</v>
      </c>
      <c r="CA94" s="326">
        <v>3.4107076731177766E-4</v>
      </c>
      <c r="CB94" s="326">
        <v>0</v>
      </c>
      <c r="CC94" s="326">
        <v>0</v>
      </c>
      <c r="CD94" s="326">
        <v>0</v>
      </c>
      <c r="CE94" s="326">
        <v>4.6490004649000463E-4</v>
      </c>
      <c r="CF94" s="326">
        <v>2.4664516895194074E-4</v>
      </c>
      <c r="CG94" s="326">
        <v>2.2758306781975421E-4</v>
      </c>
      <c r="CH94" s="326">
        <v>4.8876947877485224E-3</v>
      </c>
      <c r="CI94" s="326">
        <v>1.4879623843109247E-3</v>
      </c>
      <c r="CJ94" s="326">
        <v>3.7839128597931706E-3</v>
      </c>
      <c r="CK94" s="326">
        <v>7.1813285457809697E-3</v>
      </c>
      <c r="CL94" s="326">
        <v>7.152630924244309E-4</v>
      </c>
      <c r="CM94" s="326">
        <v>9.0049196264979872E-5</v>
      </c>
      <c r="CN94" s="326">
        <v>2.6830151724508002E-6</v>
      </c>
      <c r="CO94" s="326">
        <v>0</v>
      </c>
      <c r="CP94" s="326">
        <v>1.0752580260843261E-4</v>
      </c>
      <c r="CQ94" s="326">
        <v>0</v>
      </c>
      <c r="CR94" s="326">
        <v>8.2223881926505555E-5</v>
      </c>
      <c r="CS94" s="326">
        <v>1.8245511604145379E-5</v>
      </c>
      <c r="CT94" s="326">
        <v>0</v>
      </c>
      <c r="CU94" s="326">
        <v>3.8435031543232782E-4</v>
      </c>
      <c r="CV94" s="326">
        <v>1.089472967451995E-3</v>
      </c>
      <c r="CW94" s="326">
        <v>0</v>
      </c>
      <c r="CX94" s="326">
        <v>4.1178726956835667E-4</v>
      </c>
      <c r="CY94" s="326">
        <v>2.0383411979331219E-4</v>
      </c>
      <c r="CZ94" s="326">
        <v>4.1704804612990387E-4</v>
      </c>
      <c r="DA94" s="326">
        <v>8.7893015286709245E-4</v>
      </c>
      <c r="DB94" s="326">
        <v>2.3456658492376585E-4</v>
      </c>
      <c r="DC94" s="326">
        <v>3.9732265656040834E-4</v>
      </c>
      <c r="DD94" s="326">
        <v>0</v>
      </c>
      <c r="DE94" s="327">
        <v>1.5926356527417223E-4</v>
      </c>
      <c r="DF94" s="328">
        <v>3.5938300029030555E-4</v>
      </c>
      <c r="DG94" s="325">
        <v>0</v>
      </c>
      <c r="DH94" s="326">
        <v>2.2082431058204222E-2</v>
      </c>
      <c r="DI94" s="326">
        <v>0.15987206881521152</v>
      </c>
      <c r="DJ94" s="326">
        <v>0.21167340525418207</v>
      </c>
      <c r="DK94" s="326">
        <v>0</v>
      </c>
      <c r="DL94" s="326">
        <v>0</v>
      </c>
      <c r="DM94" s="326">
        <v>0</v>
      </c>
      <c r="DN94" s="328">
        <v>4.6246817518850916E-2</v>
      </c>
      <c r="DO94" s="328">
        <v>2.5394143619541294E-2</v>
      </c>
      <c r="DP94" s="325">
        <v>3.6290833276502051E-4</v>
      </c>
      <c r="DQ94" s="328">
        <v>3.6290833276502051E-4</v>
      </c>
      <c r="DR94" s="328">
        <v>4.2016307941759546E-3</v>
      </c>
      <c r="DS94" s="326">
        <v>3.5856568255378338E-3</v>
      </c>
      <c r="DT94" s="328">
        <v>2.9249161606824746E-2</v>
      </c>
    </row>
    <row r="95" spans="1:124" s="92" customFormat="1">
      <c r="A95" s="302" t="s">
        <v>362</v>
      </c>
      <c r="B95" s="303" t="s">
        <v>777</v>
      </c>
      <c r="C95" s="329">
        <v>0</v>
      </c>
      <c r="D95" s="330">
        <v>0</v>
      </c>
      <c r="E95" s="330">
        <v>0</v>
      </c>
      <c r="F95" s="330">
        <v>0</v>
      </c>
      <c r="G95" s="330">
        <v>0</v>
      </c>
      <c r="H95" s="330">
        <v>0</v>
      </c>
      <c r="I95" s="330">
        <v>0</v>
      </c>
      <c r="J95" s="330">
        <v>0</v>
      </c>
      <c r="K95" s="330">
        <v>0</v>
      </c>
      <c r="L95" s="330">
        <v>0</v>
      </c>
      <c r="M95" s="330">
        <v>0</v>
      </c>
      <c r="N95" s="330">
        <v>0</v>
      </c>
      <c r="O95" s="330">
        <v>0</v>
      </c>
      <c r="P95" s="330">
        <v>0</v>
      </c>
      <c r="Q95" s="330">
        <v>0</v>
      </c>
      <c r="R95" s="330">
        <v>0</v>
      </c>
      <c r="S95" s="330">
        <v>0</v>
      </c>
      <c r="T95" s="330">
        <v>0</v>
      </c>
      <c r="U95" s="330">
        <v>0</v>
      </c>
      <c r="V95" s="330">
        <v>0</v>
      </c>
      <c r="W95" s="330">
        <v>0</v>
      </c>
      <c r="X95" s="330">
        <v>0</v>
      </c>
      <c r="Y95" s="330">
        <v>0</v>
      </c>
      <c r="Z95" s="330">
        <v>0</v>
      </c>
      <c r="AA95" s="330">
        <v>0</v>
      </c>
      <c r="AB95" s="330">
        <v>0</v>
      </c>
      <c r="AC95" s="330">
        <v>0</v>
      </c>
      <c r="AD95" s="330">
        <v>0</v>
      </c>
      <c r="AE95" s="330">
        <v>0</v>
      </c>
      <c r="AF95" s="330">
        <v>0</v>
      </c>
      <c r="AG95" s="330">
        <v>0</v>
      </c>
      <c r="AH95" s="330">
        <v>0</v>
      </c>
      <c r="AI95" s="330">
        <v>0</v>
      </c>
      <c r="AJ95" s="330">
        <v>0</v>
      </c>
      <c r="AK95" s="330">
        <v>0</v>
      </c>
      <c r="AL95" s="330">
        <v>0</v>
      </c>
      <c r="AM95" s="330">
        <v>0</v>
      </c>
      <c r="AN95" s="330">
        <v>0</v>
      </c>
      <c r="AO95" s="330">
        <v>0</v>
      </c>
      <c r="AP95" s="330">
        <v>0</v>
      </c>
      <c r="AQ95" s="330">
        <v>0</v>
      </c>
      <c r="AR95" s="330">
        <v>0</v>
      </c>
      <c r="AS95" s="330">
        <v>0</v>
      </c>
      <c r="AT95" s="330">
        <v>0</v>
      </c>
      <c r="AU95" s="330">
        <v>0</v>
      </c>
      <c r="AV95" s="330">
        <v>0</v>
      </c>
      <c r="AW95" s="330">
        <v>0</v>
      </c>
      <c r="AX95" s="330">
        <v>0</v>
      </c>
      <c r="AY95" s="330">
        <v>0</v>
      </c>
      <c r="AZ95" s="330">
        <v>0</v>
      </c>
      <c r="BA95" s="330">
        <v>0</v>
      </c>
      <c r="BB95" s="330">
        <v>0</v>
      </c>
      <c r="BC95" s="330">
        <v>0</v>
      </c>
      <c r="BD95" s="330">
        <v>0</v>
      </c>
      <c r="BE95" s="330">
        <v>0</v>
      </c>
      <c r="BF95" s="330">
        <v>0</v>
      </c>
      <c r="BG95" s="330">
        <v>0</v>
      </c>
      <c r="BH95" s="330">
        <v>0</v>
      </c>
      <c r="BI95" s="330">
        <v>0</v>
      </c>
      <c r="BJ95" s="330">
        <v>0</v>
      </c>
      <c r="BK95" s="330">
        <v>0</v>
      </c>
      <c r="BL95" s="330">
        <v>0</v>
      </c>
      <c r="BM95" s="330">
        <v>0</v>
      </c>
      <c r="BN95" s="330">
        <v>0</v>
      </c>
      <c r="BO95" s="330">
        <v>0</v>
      </c>
      <c r="BP95" s="330">
        <v>0</v>
      </c>
      <c r="BQ95" s="330">
        <v>0</v>
      </c>
      <c r="BR95" s="330">
        <v>0</v>
      </c>
      <c r="BS95" s="330">
        <v>0</v>
      </c>
      <c r="BT95" s="330">
        <v>0</v>
      </c>
      <c r="BU95" s="330">
        <v>0</v>
      </c>
      <c r="BV95" s="330">
        <v>0</v>
      </c>
      <c r="BW95" s="330">
        <v>0</v>
      </c>
      <c r="BX95" s="330">
        <v>0</v>
      </c>
      <c r="BY95" s="330">
        <v>0</v>
      </c>
      <c r="BZ95" s="330">
        <v>0</v>
      </c>
      <c r="CA95" s="330">
        <v>0</v>
      </c>
      <c r="CB95" s="330">
        <v>0</v>
      </c>
      <c r="CC95" s="330">
        <v>0</v>
      </c>
      <c r="CD95" s="330">
        <v>0</v>
      </c>
      <c r="CE95" s="330">
        <v>0</v>
      </c>
      <c r="CF95" s="330">
        <v>0</v>
      </c>
      <c r="CG95" s="330">
        <v>0</v>
      </c>
      <c r="CH95" s="330">
        <v>0</v>
      </c>
      <c r="CI95" s="330">
        <v>0</v>
      </c>
      <c r="CJ95" s="330">
        <v>0</v>
      </c>
      <c r="CK95" s="330">
        <v>0</v>
      </c>
      <c r="CL95" s="330">
        <v>0</v>
      </c>
      <c r="CM95" s="330">
        <v>0</v>
      </c>
      <c r="CN95" s="330">
        <v>0</v>
      </c>
      <c r="CO95" s="330">
        <v>0</v>
      </c>
      <c r="CP95" s="330">
        <v>0</v>
      </c>
      <c r="CQ95" s="330">
        <v>0</v>
      </c>
      <c r="CR95" s="330">
        <v>0</v>
      </c>
      <c r="CS95" s="330">
        <v>0</v>
      </c>
      <c r="CT95" s="330">
        <v>0</v>
      </c>
      <c r="CU95" s="330">
        <v>0</v>
      </c>
      <c r="CV95" s="330">
        <v>0</v>
      </c>
      <c r="CW95" s="330">
        <v>0</v>
      </c>
      <c r="CX95" s="330">
        <v>0</v>
      </c>
      <c r="CY95" s="330">
        <v>0</v>
      </c>
      <c r="CZ95" s="330">
        <v>0</v>
      </c>
      <c r="DA95" s="330">
        <v>0</v>
      </c>
      <c r="DB95" s="330">
        <v>0</v>
      </c>
      <c r="DC95" s="330">
        <v>0</v>
      </c>
      <c r="DD95" s="330">
        <v>0</v>
      </c>
      <c r="DE95" s="331">
        <v>0</v>
      </c>
      <c r="DF95" s="332">
        <v>0</v>
      </c>
      <c r="DG95" s="329">
        <v>0</v>
      </c>
      <c r="DH95" s="330">
        <v>3.6226595681043249E-4</v>
      </c>
      <c r="DI95" s="330">
        <v>6.4773354223375101E-4</v>
      </c>
      <c r="DJ95" s="330">
        <v>6.3061682028091287E-2</v>
      </c>
      <c r="DK95" s="330">
        <v>7.1347993073153315E-2</v>
      </c>
      <c r="DL95" s="330">
        <v>0.15993806362434126</v>
      </c>
      <c r="DM95" s="330">
        <v>0</v>
      </c>
      <c r="DN95" s="332">
        <v>3.237326409089597E-2</v>
      </c>
      <c r="DO95" s="332">
        <v>1.7521814089366892E-2</v>
      </c>
      <c r="DP95" s="329">
        <v>2.2561207291291175E-2</v>
      </c>
      <c r="DQ95" s="332">
        <v>2.2561207291291175E-2</v>
      </c>
      <c r="DR95" s="332">
        <v>9.1476422475826827E-5</v>
      </c>
      <c r="DS95" s="330">
        <v>3.6970429714071763E-3</v>
      </c>
      <c r="DT95" s="332">
        <v>2.0947683269259998E-2</v>
      </c>
    </row>
    <row r="96" spans="1:124" s="92" customFormat="1">
      <c r="A96" s="298" t="s">
        <v>363</v>
      </c>
      <c r="B96" s="299" t="s">
        <v>776</v>
      </c>
      <c r="C96" s="321">
        <v>0</v>
      </c>
      <c r="D96" s="322">
        <v>0</v>
      </c>
      <c r="E96" s="322">
        <v>0</v>
      </c>
      <c r="F96" s="322">
        <v>0</v>
      </c>
      <c r="G96" s="322">
        <v>0</v>
      </c>
      <c r="H96" s="322">
        <v>0</v>
      </c>
      <c r="I96" s="322">
        <v>0</v>
      </c>
      <c r="J96" s="322">
        <v>0</v>
      </c>
      <c r="K96" s="322">
        <v>0</v>
      </c>
      <c r="L96" s="322">
        <v>0</v>
      </c>
      <c r="M96" s="322">
        <v>0</v>
      </c>
      <c r="N96" s="322">
        <v>0</v>
      </c>
      <c r="O96" s="322">
        <v>0</v>
      </c>
      <c r="P96" s="322">
        <v>0</v>
      </c>
      <c r="Q96" s="322">
        <v>0</v>
      </c>
      <c r="R96" s="322">
        <v>0</v>
      </c>
      <c r="S96" s="322">
        <v>0</v>
      </c>
      <c r="T96" s="322">
        <v>0</v>
      </c>
      <c r="U96" s="322">
        <v>0</v>
      </c>
      <c r="V96" s="322">
        <v>0</v>
      </c>
      <c r="W96" s="322">
        <v>0</v>
      </c>
      <c r="X96" s="322">
        <v>0</v>
      </c>
      <c r="Y96" s="322">
        <v>0</v>
      </c>
      <c r="Z96" s="322">
        <v>0</v>
      </c>
      <c r="AA96" s="322">
        <v>0</v>
      </c>
      <c r="AB96" s="322">
        <v>0</v>
      </c>
      <c r="AC96" s="322">
        <v>0</v>
      </c>
      <c r="AD96" s="322">
        <v>0</v>
      </c>
      <c r="AE96" s="322">
        <v>0</v>
      </c>
      <c r="AF96" s="322">
        <v>0</v>
      </c>
      <c r="AG96" s="322">
        <v>0</v>
      </c>
      <c r="AH96" s="322">
        <v>0</v>
      </c>
      <c r="AI96" s="322">
        <v>0</v>
      </c>
      <c r="AJ96" s="322">
        <v>0</v>
      </c>
      <c r="AK96" s="322">
        <v>0</v>
      </c>
      <c r="AL96" s="322">
        <v>0</v>
      </c>
      <c r="AM96" s="322">
        <v>0</v>
      </c>
      <c r="AN96" s="322">
        <v>0</v>
      </c>
      <c r="AO96" s="322">
        <v>0</v>
      </c>
      <c r="AP96" s="322">
        <v>0</v>
      </c>
      <c r="AQ96" s="322">
        <v>0</v>
      </c>
      <c r="AR96" s="322">
        <v>0</v>
      </c>
      <c r="AS96" s="322">
        <v>0</v>
      </c>
      <c r="AT96" s="322">
        <v>0</v>
      </c>
      <c r="AU96" s="322">
        <v>0</v>
      </c>
      <c r="AV96" s="322">
        <v>0</v>
      </c>
      <c r="AW96" s="322">
        <v>0</v>
      </c>
      <c r="AX96" s="322">
        <v>0</v>
      </c>
      <c r="AY96" s="322">
        <v>0</v>
      </c>
      <c r="AZ96" s="322">
        <v>0</v>
      </c>
      <c r="BA96" s="322">
        <v>0</v>
      </c>
      <c r="BB96" s="322">
        <v>0</v>
      </c>
      <c r="BC96" s="322">
        <v>0</v>
      </c>
      <c r="BD96" s="322">
        <v>0</v>
      </c>
      <c r="BE96" s="322">
        <v>0</v>
      </c>
      <c r="BF96" s="322">
        <v>0</v>
      </c>
      <c r="BG96" s="322">
        <v>0</v>
      </c>
      <c r="BH96" s="322">
        <v>0</v>
      </c>
      <c r="BI96" s="322">
        <v>0</v>
      </c>
      <c r="BJ96" s="322">
        <v>0</v>
      </c>
      <c r="BK96" s="322">
        <v>0</v>
      </c>
      <c r="BL96" s="322">
        <v>0</v>
      </c>
      <c r="BM96" s="322">
        <v>0</v>
      </c>
      <c r="BN96" s="322">
        <v>0</v>
      </c>
      <c r="BO96" s="322">
        <v>0</v>
      </c>
      <c r="BP96" s="322">
        <v>0</v>
      </c>
      <c r="BQ96" s="322">
        <v>0</v>
      </c>
      <c r="BR96" s="322">
        <v>0</v>
      </c>
      <c r="BS96" s="322">
        <v>0</v>
      </c>
      <c r="BT96" s="322">
        <v>0</v>
      </c>
      <c r="BU96" s="322">
        <v>0</v>
      </c>
      <c r="BV96" s="322">
        <v>0</v>
      </c>
      <c r="BW96" s="322">
        <v>0</v>
      </c>
      <c r="BX96" s="322">
        <v>0</v>
      </c>
      <c r="BY96" s="322">
        <v>0</v>
      </c>
      <c r="BZ96" s="322">
        <v>0</v>
      </c>
      <c r="CA96" s="322">
        <v>0</v>
      </c>
      <c r="CB96" s="322">
        <v>0</v>
      </c>
      <c r="CC96" s="322">
        <v>0</v>
      </c>
      <c r="CD96" s="322">
        <v>0</v>
      </c>
      <c r="CE96" s="322">
        <v>0</v>
      </c>
      <c r="CF96" s="322">
        <v>0</v>
      </c>
      <c r="CG96" s="322">
        <v>0</v>
      </c>
      <c r="CH96" s="322">
        <v>0</v>
      </c>
      <c r="CI96" s="322">
        <v>0</v>
      </c>
      <c r="CJ96" s="322">
        <v>0</v>
      </c>
      <c r="CK96" s="322">
        <v>0</v>
      </c>
      <c r="CL96" s="322">
        <v>0</v>
      </c>
      <c r="CM96" s="322">
        <v>0</v>
      </c>
      <c r="CN96" s="322">
        <v>0</v>
      </c>
      <c r="CO96" s="322">
        <v>0</v>
      </c>
      <c r="CP96" s="322">
        <v>6.7741255643312542E-3</v>
      </c>
      <c r="CQ96" s="322">
        <v>0</v>
      </c>
      <c r="CR96" s="322">
        <v>0</v>
      </c>
      <c r="CS96" s="322">
        <v>5.1087432491607064E-4</v>
      </c>
      <c r="CT96" s="322">
        <v>0</v>
      </c>
      <c r="CU96" s="322">
        <v>0</v>
      </c>
      <c r="CV96" s="322">
        <v>0</v>
      </c>
      <c r="CW96" s="322">
        <v>0</v>
      </c>
      <c r="CX96" s="322">
        <v>0</v>
      </c>
      <c r="CY96" s="322">
        <v>0</v>
      </c>
      <c r="CZ96" s="322">
        <v>0</v>
      </c>
      <c r="DA96" s="322">
        <v>0</v>
      </c>
      <c r="DB96" s="322">
        <v>0</v>
      </c>
      <c r="DC96" s="322">
        <v>0</v>
      </c>
      <c r="DD96" s="322">
        <v>0</v>
      </c>
      <c r="DE96" s="323">
        <v>0</v>
      </c>
      <c r="DF96" s="324">
        <v>3.3319314601813749E-4</v>
      </c>
      <c r="DG96" s="321">
        <v>1.3306350088598155E-2</v>
      </c>
      <c r="DH96" s="322">
        <v>3.2410839265418434E-2</v>
      </c>
      <c r="DI96" s="322">
        <v>0.42108319337208561</v>
      </c>
      <c r="DJ96" s="322">
        <v>0</v>
      </c>
      <c r="DK96" s="322">
        <v>0</v>
      </c>
      <c r="DL96" s="322">
        <v>0</v>
      </c>
      <c r="DM96" s="322">
        <v>0</v>
      </c>
      <c r="DN96" s="324">
        <v>8.941272278015186E-2</v>
      </c>
      <c r="DO96" s="324">
        <v>4.8730923289095118E-2</v>
      </c>
      <c r="DP96" s="321">
        <v>2.435626394396111E-6</v>
      </c>
      <c r="DQ96" s="324">
        <v>2.435626394396111E-6</v>
      </c>
      <c r="DR96" s="324">
        <v>1.3323436189608977E-3</v>
      </c>
      <c r="DS96" s="322">
        <v>1.1189422302593948E-3</v>
      </c>
      <c r="DT96" s="324">
        <v>5.4233480664635257E-2</v>
      </c>
    </row>
    <row r="97" spans="1:124" s="92" customFormat="1">
      <c r="A97" s="298" t="s">
        <v>364</v>
      </c>
      <c r="B97" s="299" t="s">
        <v>618</v>
      </c>
      <c r="C97" s="321">
        <v>0</v>
      </c>
      <c r="D97" s="322">
        <v>0</v>
      </c>
      <c r="E97" s="322">
        <v>3.4680076296167853E-3</v>
      </c>
      <c r="F97" s="322">
        <v>0</v>
      </c>
      <c r="G97" s="322">
        <v>0</v>
      </c>
      <c r="H97" s="322">
        <v>0</v>
      </c>
      <c r="I97" s="322">
        <v>0</v>
      </c>
      <c r="J97" s="322">
        <v>0</v>
      </c>
      <c r="K97" s="322">
        <v>0</v>
      </c>
      <c r="L97" s="322">
        <v>0</v>
      </c>
      <c r="M97" s="322">
        <v>0</v>
      </c>
      <c r="N97" s="322">
        <v>0</v>
      </c>
      <c r="O97" s="322">
        <v>0</v>
      </c>
      <c r="P97" s="322">
        <v>0</v>
      </c>
      <c r="Q97" s="322">
        <v>0</v>
      </c>
      <c r="R97" s="322">
        <v>0</v>
      </c>
      <c r="S97" s="322">
        <v>9.291003521290335E-6</v>
      </c>
      <c r="T97" s="322">
        <v>0</v>
      </c>
      <c r="U97" s="322">
        <v>0</v>
      </c>
      <c r="V97" s="322">
        <v>0</v>
      </c>
      <c r="W97" s="322">
        <v>0</v>
      </c>
      <c r="X97" s="322">
        <v>0</v>
      </c>
      <c r="Y97" s="322">
        <v>0</v>
      </c>
      <c r="Z97" s="322">
        <v>0</v>
      </c>
      <c r="AA97" s="322">
        <v>5.9830633284241529E-5</v>
      </c>
      <c r="AB97" s="322">
        <v>0</v>
      </c>
      <c r="AC97" s="322">
        <v>0</v>
      </c>
      <c r="AD97" s="322">
        <v>0</v>
      </c>
      <c r="AE97" s="322">
        <v>0</v>
      </c>
      <c r="AF97" s="322">
        <v>0</v>
      </c>
      <c r="AG97" s="322">
        <v>0</v>
      </c>
      <c r="AH97" s="322">
        <v>0</v>
      </c>
      <c r="AI97" s="322">
        <v>0</v>
      </c>
      <c r="AJ97" s="322">
        <v>0</v>
      </c>
      <c r="AK97" s="322">
        <v>0</v>
      </c>
      <c r="AL97" s="322">
        <v>0</v>
      </c>
      <c r="AM97" s="322">
        <v>0</v>
      </c>
      <c r="AN97" s="322">
        <v>0</v>
      </c>
      <c r="AO97" s="322">
        <v>0</v>
      </c>
      <c r="AP97" s="322">
        <v>0</v>
      </c>
      <c r="AQ97" s="322">
        <v>0</v>
      </c>
      <c r="AR97" s="322">
        <v>0</v>
      </c>
      <c r="AS97" s="322">
        <v>0</v>
      </c>
      <c r="AT97" s="322">
        <v>0</v>
      </c>
      <c r="AU97" s="322">
        <v>0</v>
      </c>
      <c r="AV97" s="322">
        <v>0</v>
      </c>
      <c r="AW97" s="322">
        <v>0</v>
      </c>
      <c r="AX97" s="322">
        <v>0</v>
      </c>
      <c r="AY97" s="322">
        <v>0</v>
      </c>
      <c r="AZ97" s="322">
        <v>0</v>
      </c>
      <c r="BA97" s="322">
        <v>0</v>
      </c>
      <c r="BB97" s="322">
        <v>0</v>
      </c>
      <c r="BC97" s="322">
        <v>0</v>
      </c>
      <c r="BD97" s="322">
        <v>0</v>
      </c>
      <c r="BE97" s="322">
        <v>0</v>
      </c>
      <c r="BF97" s="322">
        <v>0</v>
      </c>
      <c r="BG97" s="322">
        <v>0</v>
      </c>
      <c r="BH97" s="322">
        <v>0</v>
      </c>
      <c r="BI97" s="322">
        <v>0</v>
      </c>
      <c r="BJ97" s="322">
        <v>0</v>
      </c>
      <c r="BK97" s="322">
        <v>0</v>
      </c>
      <c r="BL97" s="322">
        <v>0</v>
      </c>
      <c r="BM97" s="322">
        <v>0</v>
      </c>
      <c r="BN97" s="322">
        <v>0</v>
      </c>
      <c r="BO97" s="322">
        <v>0</v>
      </c>
      <c r="BP97" s="322">
        <v>4.0391726305662552E-5</v>
      </c>
      <c r="BQ97" s="322">
        <v>0</v>
      </c>
      <c r="BR97" s="322">
        <v>2.2722108611679165E-4</v>
      </c>
      <c r="BS97" s="322">
        <v>0</v>
      </c>
      <c r="BT97" s="322">
        <v>2.3967457944301545E-5</v>
      </c>
      <c r="BU97" s="322">
        <v>1.5619886346731726E-4</v>
      </c>
      <c r="BV97" s="322">
        <v>0</v>
      </c>
      <c r="BW97" s="322">
        <v>0</v>
      </c>
      <c r="BX97" s="322">
        <v>0</v>
      </c>
      <c r="BY97" s="322">
        <v>1.1410965938266674E-4</v>
      </c>
      <c r="BZ97" s="322">
        <v>0</v>
      </c>
      <c r="CA97" s="322">
        <v>0</v>
      </c>
      <c r="CB97" s="322">
        <v>0</v>
      </c>
      <c r="CC97" s="322">
        <v>0</v>
      </c>
      <c r="CD97" s="322">
        <v>0</v>
      </c>
      <c r="CE97" s="322">
        <v>2.3245002324500233E-2</v>
      </c>
      <c r="CF97" s="322">
        <v>1.2058208259872658E-3</v>
      </c>
      <c r="CG97" s="322">
        <v>4.5516613563950843E-5</v>
      </c>
      <c r="CH97" s="322">
        <v>1.2810317033852766E-3</v>
      </c>
      <c r="CI97" s="322">
        <v>5.0590721066571436E-4</v>
      </c>
      <c r="CJ97" s="322">
        <v>0</v>
      </c>
      <c r="CK97" s="322">
        <v>5.1295203898435492E-4</v>
      </c>
      <c r="CL97" s="322">
        <v>2.4878716258241074E-4</v>
      </c>
      <c r="CM97" s="322">
        <v>2.5728341789994248E-5</v>
      </c>
      <c r="CN97" s="322">
        <v>3.7562212414311201E-5</v>
      </c>
      <c r="CO97" s="322">
        <v>3.1994880819068947E-5</v>
      </c>
      <c r="CP97" s="322">
        <v>1.2280880335251116E-2</v>
      </c>
      <c r="CQ97" s="322">
        <v>4.8958025421223766E-2</v>
      </c>
      <c r="CR97" s="322">
        <v>3.2889552770602221E-3</v>
      </c>
      <c r="CS97" s="322">
        <v>1.2771858122901767E-3</v>
      </c>
      <c r="CT97" s="322">
        <v>1.1819492707373E-5</v>
      </c>
      <c r="CU97" s="322">
        <v>0</v>
      </c>
      <c r="CV97" s="322">
        <v>4.5394706977166465E-5</v>
      </c>
      <c r="CW97" s="322">
        <v>0</v>
      </c>
      <c r="CX97" s="322">
        <v>5.9229675759832123E-5</v>
      </c>
      <c r="CY97" s="322">
        <v>0</v>
      </c>
      <c r="CZ97" s="322">
        <v>9.6579547524819847E-5</v>
      </c>
      <c r="DA97" s="322">
        <v>0</v>
      </c>
      <c r="DB97" s="322">
        <v>0</v>
      </c>
      <c r="DC97" s="322">
        <v>7.1314322972380978E-5</v>
      </c>
      <c r="DD97" s="322">
        <v>0</v>
      </c>
      <c r="DE97" s="323">
        <v>2.4526589052222521E-3</v>
      </c>
      <c r="DF97" s="324">
        <v>8.0703550942384404E-4</v>
      </c>
      <c r="DG97" s="321">
        <v>2.8189889834252569E-2</v>
      </c>
      <c r="DH97" s="322">
        <v>6.592091882514805E-4</v>
      </c>
      <c r="DI97" s="322">
        <v>6.3759841739644647E-3</v>
      </c>
      <c r="DJ97" s="322">
        <v>1.9161860233391458E-4</v>
      </c>
      <c r="DK97" s="322">
        <v>0</v>
      </c>
      <c r="DL97" s="322">
        <v>0</v>
      </c>
      <c r="DM97" s="322">
        <v>0</v>
      </c>
      <c r="DN97" s="324">
        <v>2.2140012215446938E-3</v>
      </c>
      <c r="DO97" s="324">
        <v>2.0142818283884283E-3</v>
      </c>
      <c r="DP97" s="321">
        <v>0</v>
      </c>
      <c r="DQ97" s="324">
        <v>0</v>
      </c>
      <c r="DR97" s="324">
        <v>4.6552886756145969E-7</v>
      </c>
      <c r="DS97" s="322">
        <v>3.9082858199769295E-7</v>
      </c>
      <c r="DT97" s="324">
        <v>1.3320236294825382E-3</v>
      </c>
    </row>
    <row r="98" spans="1:124" s="92" customFormat="1">
      <c r="A98" s="298" t="s">
        <v>365</v>
      </c>
      <c r="B98" s="299" t="s">
        <v>619</v>
      </c>
      <c r="C98" s="321">
        <v>0</v>
      </c>
      <c r="D98" s="322">
        <v>0</v>
      </c>
      <c r="E98" s="322">
        <v>0</v>
      </c>
      <c r="F98" s="322">
        <v>0</v>
      </c>
      <c r="G98" s="322">
        <v>0</v>
      </c>
      <c r="H98" s="322">
        <v>0</v>
      </c>
      <c r="I98" s="322">
        <v>0</v>
      </c>
      <c r="J98" s="322">
        <v>0</v>
      </c>
      <c r="K98" s="322">
        <v>0</v>
      </c>
      <c r="L98" s="322">
        <v>0</v>
      </c>
      <c r="M98" s="322">
        <v>0</v>
      </c>
      <c r="N98" s="322">
        <v>0</v>
      </c>
      <c r="O98" s="322">
        <v>0</v>
      </c>
      <c r="P98" s="322">
        <v>0</v>
      </c>
      <c r="Q98" s="322">
        <v>0</v>
      </c>
      <c r="R98" s="322">
        <v>0</v>
      </c>
      <c r="S98" s="322">
        <v>0</v>
      </c>
      <c r="T98" s="322">
        <v>0</v>
      </c>
      <c r="U98" s="322">
        <v>0</v>
      </c>
      <c r="V98" s="322">
        <v>0</v>
      </c>
      <c r="W98" s="322">
        <v>0</v>
      </c>
      <c r="X98" s="322">
        <v>0</v>
      </c>
      <c r="Y98" s="322">
        <v>0</v>
      </c>
      <c r="Z98" s="322">
        <v>0</v>
      </c>
      <c r="AA98" s="322">
        <v>0</v>
      </c>
      <c r="AB98" s="322">
        <v>0</v>
      </c>
      <c r="AC98" s="322">
        <v>0</v>
      </c>
      <c r="AD98" s="322">
        <v>0</v>
      </c>
      <c r="AE98" s="322">
        <v>0</v>
      </c>
      <c r="AF98" s="322">
        <v>0</v>
      </c>
      <c r="AG98" s="322">
        <v>0</v>
      </c>
      <c r="AH98" s="322">
        <v>0</v>
      </c>
      <c r="AI98" s="322">
        <v>0</v>
      </c>
      <c r="AJ98" s="322">
        <v>0</v>
      </c>
      <c r="AK98" s="322">
        <v>0</v>
      </c>
      <c r="AL98" s="322">
        <v>0</v>
      </c>
      <c r="AM98" s="322">
        <v>0</v>
      </c>
      <c r="AN98" s="322">
        <v>0</v>
      </c>
      <c r="AO98" s="322">
        <v>0</v>
      </c>
      <c r="AP98" s="322">
        <v>0</v>
      </c>
      <c r="AQ98" s="322">
        <v>0</v>
      </c>
      <c r="AR98" s="322">
        <v>0</v>
      </c>
      <c r="AS98" s="322">
        <v>0</v>
      </c>
      <c r="AT98" s="322">
        <v>0</v>
      </c>
      <c r="AU98" s="322">
        <v>0</v>
      </c>
      <c r="AV98" s="322">
        <v>0</v>
      </c>
      <c r="AW98" s="322">
        <v>0</v>
      </c>
      <c r="AX98" s="322">
        <v>0</v>
      </c>
      <c r="AY98" s="322">
        <v>0</v>
      </c>
      <c r="AZ98" s="322">
        <v>0</v>
      </c>
      <c r="BA98" s="322">
        <v>0</v>
      </c>
      <c r="BB98" s="322">
        <v>0</v>
      </c>
      <c r="BC98" s="322">
        <v>0</v>
      </c>
      <c r="BD98" s="322">
        <v>0</v>
      </c>
      <c r="BE98" s="322">
        <v>0</v>
      </c>
      <c r="BF98" s="322">
        <v>0</v>
      </c>
      <c r="BG98" s="322">
        <v>0</v>
      </c>
      <c r="BH98" s="322">
        <v>0</v>
      </c>
      <c r="BI98" s="322">
        <v>0</v>
      </c>
      <c r="BJ98" s="322">
        <v>0</v>
      </c>
      <c r="BK98" s="322">
        <v>0</v>
      </c>
      <c r="BL98" s="322">
        <v>0</v>
      </c>
      <c r="BM98" s="322">
        <v>0</v>
      </c>
      <c r="BN98" s="322">
        <v>0</v>
      </c>
      <c r="BO98" s="322">
        <v>0</v>
      </c>
      <c r="BP98" s="322">
        <v>0</v>
      </c>
      <c r="BQ98" s="322">
        <v>0</v>
      </c>
      <c r="BR98" s="322">
        <v>0</v>
      </c>
      <c r="BS98" s="322">
        <v>0</v>
      </c>
      <c r="BT98" s="322">
        <v>0</v>
      </c>
      <c r="BU98" s="322">
        <v>0</v>
      </c>
      <c r="BV98" s="322">
        <v>0</v>
      </c>
      <c r="BW98" s="322">
        <v>0</v>
      </c>
      <c r="BX98" s="322">
        <v>0</v>
      </c>
      <c r="BY98" s="322">
        <v>0</v>
      </c>
      <c r="BZ98" s="322">
        <v>0</v>
      </c>
      <c r="CA98" s="322">
        <v>0</v>
      </c>
      <c r="CB98" s="322">
        <v>0</v>
      </c>
      <c r="CC98" s="322">
        <v>0</v>
      </c>
      <c r="CD98" s="322">
        <v>0</v>
      </c>
      <c r="CE98" s="322">
        <v>0</v>
      </c>
      <c r="CF98" s="322">
        <v>0</v>
      </c>
      <c r="CG98" s="322">
        <v>0</v>
      </c>
      <c r="CH98" s="322">
        <v>0</v>
      </c>
      <c r="CI98" s="322">
        <v>0</v>
      </c>
      <c r="CJ98" s="322">
        <v>0</v>
      </c>
      <c r="CK98" s="322">
        <v>0</v>
      </c>
      <c r="CL98" s="322">
        <v>0</v>
      </c>
      <c r="CM98" s="322">
        <v>0</v>
      </c>
      <c r="CN98" s="322">
        <v>0</v>
      </c>
      <c r="CO98" s="322">
        <v>0</v>
      </c>
      <c r="CP98" s="322">
        <v>0</v>
      </c>
      <c r="CQ98" s="322">
        <v>0</v>
      </c>
      <c r="CR98" s="322">
        <v>0</v>
      </c>
      <c r="CS98" s="322">
        <v>0</v>
      </c>
      <c r="CT98" s="322">
        <v>0</v>
      </c>
      <c r="CU98" s="322">
        <v>0</v>
      </c>
      <c r="CV98" s="322">
        <v>0</v>
      </c>
      <c r="CW98" s="322">
        <v>0</v>
      </c>
      <c r="CX98" s="322">
        <v>0</v>
      </c>
      <c r="CY98" s="322">
        <v>0</v>
      </c>
      <c r="CZ98" s="322">
        <v>0</v>
      </c>
      <c r="DA98" s="322">
        <v>0</v>
      </c>
      <c r="DB98" s="322">
        <v>0</v>
      </c>
      <c r="DC98" s="322">
        <v>0</v>
      </c>
      <c r="DD98" s="322">
        <v>0</v>
      </c>
      <c r="DE98" s="323">
        <v>0</v>
      </c>
      <c r="DF98" s="324">
        <v>0</v>
      </c>
      <c r="DG98" s="321">
        <v>1.1700657004004732E-2</v>
      </c>
      <c r="DH98" s="322">
        <v>1.8056110546150625E-2</v>
      </c>
      <c r="DI98" s="322">
        <v>4.2934065297637374E-2</v>
      </c>
      <c r="DJ98" s="322">
        <v>2.4412209937340716E-3</v>
      </c>
      <c r="DK98" s="322">
        <v>0</v>
      </c>
      <c r="DL98" s="322">
        <v>0</v>
      </c>
      <c r="DM98" s="322">
        <v>0</v>
      </c>
      <c r="DN98" s="324">
        <v>1.7460142218450967E-2</v>
      </c>
      <c r="DO98" s="324">
        <v>9.4501859641530125E-3</v>
      </c>
      <c r="DP98" s="321">
        <v>0</v>
      </c>
      <c r="DQ98" s="324">
        <v>0</v>
      </c>
      <c r="DR98" s="324">
        <v>2.5699521133730383E-3</v>
      </c>
      <c r="DS98" s="322">
        <v>2.1575691869182637E-3</v>
      </c>
      <c r="DT98" s="324">
        <v>1.1363077189476857E-2</v>
      </c>
    </row>
    <row r="99" spans="1:124" s="92" customFormat="1">
      <c r="A99" s="300" t="s">
        <v>366</v>
      </c>
      <c r="B99" s="301" t="s">
        <v>620</v>
      </c>
      <c r="C99" s="325">
        <v>0</v>
      </c>
      <c r="D99" s="326">
        <v>0</v>
      </c>
      <c r="E99" s="326">
        <v>0</v>
      </c>
      <c r="F99" s="326">
        <v>0</v>
      </c>
      <c r="G99" s="326">
        <v>0</v>
      </c>
      <c r="H99" s="326">
        <v>0</v>
      </c>
      <c r="I99" s="326">
        <v>0</v>
      </c>
      <c r="J99" s="326">
        <v>0</v>
      </c>
      <c r="K99" s="326">
        <v>0</v>
      </c>
      <c r="L99" s="326">
        <v>0</v>
      </c>
      <c r="M99" s="326">
        <v>0</v>
      </c>
      <c r="N99" s="326">
        <v>0</v>
      </c>
      <c r="O99" s="326">
        <v>0</v>
      </c>
      <c r="P99" s="326">
        <v>0</v>
      </c>
      <c r="Q99" s="326">
        <v>0</v>
      </c>
      <c r="R99" s="326">
        <v>0</v>
      </c>
      <c r="S99" s="326">
        <v>0</v>
      </c>
      <c r="T99" s="326">
        <v>0</v>
      </c>
      <c r="U99" s="326">
        <v>0</v>
      </c>
      <c r="V99" s="326">
        <v>0</v>
      </c>
      <c r="W99" s="326">
        <v>0</v>
      </c>
      <c r="X99" s="326">
        <v>0</v>
      </c>
      <c r="Y99" s="326">
        <v>0</v>
      </c>
      <c r="Z99" s="326">
        <v>0</v>
      </c>
      <c r="AA99" s="326">
        <v>0</v>
      </c>
      <c r="AB99" s="326">
        <v>0</v>
      </c>
      <c r="AC99" s="326">
        <v>0</v>
      </c>
      <c r="AD99" s="326">
        <v>0</v>
      </c>
      <c r="AE99" s="326">
        <v>0</v>
      </c>
      <c r="AF99" s="326">
        <v>0</v>
      </c>
      <c r="AG99" s="326">
        <v>0</v>
      </c>
      <c r="AH99" s="326">
        <v>0</v>
      </c>
      <c r="AI99" s="326">
        <v>0</v>
      </c>
      <c r="AJ99" s="326">
        <v>0</v>
      </c>
      <c r="AK99" s="326">
        <v>0</v>
      </c>
      <c r="AL99" s="326">
        <v>0</v>
      </c>
      <c r="AM99" s="326">
        <v>0</v>
      </c>
      <c r="AN99" s="326">
        <v>0</v>
      </c>
      <c r="AO99" s="326">
        <v>0</v>
      </c>
      <c r="AP99" s="326">
        <v>0</v>
      </c>
      <c r="AQ99" s="326">
        <v>0</v>
      </c>
      <c r="AR99" s="326">
        <v>0</v>
      </c>
      <c r="AS99" s="326">
        <v>0</v>
      </c>
      <c r="AT99" s="326">
        <v>0</v>
      </c>
      <c r="AU99" s="326">
        <v>0</v>
      </c>
      <c r="AV99" s="326">
        <v>0</v>
      </c>
      <c r="AW99" s="326">
        <v>0</v>
      </c>
      <c r="AX99" s="326">
        <v>0</v>
      </c>
      <c r="AY99" s="326">
        <v>0</v>
      </c>
      <c r="AZ99" s="326">
        <v>0</v>
      </c>
      <c r="BA99" s="326">
        <v>0</v>
      </c>
      <c r="BB99" s="326">
        <v>0</v>
      </c>
      <c r="BC99" s="326">
        <v>0</v>
      </c>
      <c r="BD99" s="326">
        <v>0</v>
      </c>
      <c r="BE99" s="326">
        <v>0</v>
      </c>
      <c r="BF99" s="326">
        <v>0</v>
      </c>
      <c r="BG99" s="326">
        <v>0</v>
      </c>
      <c r="BH99" s="326">
        <v>0</v>
      </c>
      <c r="BI99" s="326">
        <v>0</v>
      </c>
      <c r="BJ99" s="326">
        <v>0</v>
      </c>
      <c r="BK99" s="326">
        <v>0</v>
      </c>
      <c r="BL99" s="326">
        <v>0</v>
      </c>
      <c r="BM99" s="326">
        <v>0</v>
      </c>
      <c r="BN99" s="326">
        <v>0</v>
      </c>
      <c r="BO99" s="326">
        <v>0</v>
      </c>
      <c r="BP99" s="326">
        <v>0</v>
      </c>
      <c r="BQ99" s="326">
        <v>0</v>
      </c>
      <c r="BR99" s="326">
        <v>0</v>
      </c>
      <c r="BS99" s="326">
        <v>0</v>
      </c>
      <c r="BT99" s="326">
        <v>0</v>
      </c>
      <c r="BU99" s="326">
        <v>0</v>
      </c>
      <c r="BV99" s="326">
        <v>0</v>
      </c>
      <c r="BW99" s="326">
        <v>0</v>
      </c>
      <c r="BX99" s="326">
        <v>0</v>
      </c>
      <c r="BY99" s="326">
        <v>0</v>
      </c>
      <c r="BZ99" s="326">
        <v>0</v>
      </c>
      <c r="CA99" s="326">
        <v>0</v>
      </c>
      <c r="CB99" s="326">
        <v>0</v>
      </c>
      <c r="CC99" s="326">
        <v>0</v>
      </c>
      <c r="CD99" s="326">
        <v>0</v>
      </c>
      <c r="CE99" s="326">
        <v>0</v>
      </c>
      <c r="CF99" s="326">
        <v>0</v>
      </c>
      <c r="CG99" s="326">
        <v>0</v>
      </c>
      <c r="CH99" s="326">
        <v>0</v>
      </c>
      <c r="CI99" s="326">
        <v>0</v>
      </c>
      <c r="CJ99" s="326">
        <v>0</v>
      </c>
      <c r="CK99" s="326">
        <v>0</v>
      </c>
      <c r="CL99" s="326">
        <v>0</v>
      </c>
      <c r="CM99" s="326">
        <v>0</v>
      </c>
      <c r="CN99" s="326">
        <v>0</v>
      </c>
      <c r="CO99" s="326">
        <v>0</v>
      </c>
      <c r="CP99" s="326">
        <v>0</v>
      </c>
      <c r="CQ99" s="326">
        <v>0</v>
      </c>
      <c r="CR99" s="326">
        <v>0</v>
      </c>
      <c r="CS99" s="326">
        <v>0</v>
      </c>
      <c r="CT99" s="326">
        <v>0</v>
      </c>
      <c r="CU99" s="326">
        <v>0</v>
      </c>
      <c r="CV99" s="326">
        <v>0</v>
      </c>
      <c r="CW99" s="326">
        <v>0</v>
      </c>
      <c r="CX99" s="326">
        <v>0</v>
      </c>
      <c r="CY99" s="326">
        <v>0</v>
      </c>
      <c r="CZ99" s="326">
        <v>0</v>
      </c>
      <c r="DA99" s="326">
        <v>0</v>
      </c>
      <c r="DB99" s="326">
        <v>0</v>
      </c>
      <c r="DC99" s="326">
        <v>0</v>
      </c>
      <c r="DD99" s="326">
        <v>0</v>
      </c>
      <c r="DE99" s="327">
        <v>0</v>
      </c>
      <c r="DF99" s="328">
        <v>0</v>
      </c>
      <c r="DG99" s="325">
        <v>0</v>
      </c>
      <c r="DH99" s="326">
        <v>3.6552012920978644E-3</v>
      </c>
      <c r="DI99" s="326">
        <v>0.11365666159656411</v>
      </c>
      <c r="DJ99" s="326">
        <v>0</v>
      </c>
      <c r="DK99" s="326">
        <v>0</v>
      </c>
      <c r="DL99" s="326">
        <v>0</v>
      </c>
      <c r="DM99" s="326">
        <v>0</v>
      </c>
      <c r="DN99" s="328">
        <v>2.1281125736657587E-2</v>
      </c>
      <c r="DO99" s="328">
        <v>1.1518267905367563E-2</v>
      </c>
      <c r="DP99" s="325">
        <v>0</v>
      </c>
      <c r="DQ99" s="328">
        <v>0</v>
      </c>
      <c r="DR99" s="328">
        <v>0</v>
      </c>
      <c r="DS99" s="326">
        <v>0</v>
      </c>
      <c r="DT99" s="328">
        <v>1.2802002177579897E-2</v>
      </c>
    </row>
    <row r="100" spans="1:124" s="92" customFormat="1">
      <c r="A100" s="302" t="s">
        <v>367</v>
      </c>
      <c r="B100" s="303" t="s">
        <v>797</v>
      </c>
      <c r="C100" s="329">
        <v>1.4258622902200106E-5</v>
      </c>
      <c r="D100" s="330">
        <v>0</v>
      </c>
      <c r="E100" s="330">
        <v>1.2138026703658747E-3</v>
      </c>
      <c r="F100" s="330">
        <v>5.1591600887375537E-5</v>
      </c>
      <c r="G100" s="330">
        <v>1.5904572564612327E-3</v>
      </c>
      <c r="H100" s="330">
        <v>0</v>
      </c>
      <c r="I100" s="330">
        <v>9.6899224806201549E-4</v>
      </c>
      <c r="J100" s="330">
        <v>5.4102255982513281E-4</v>
      </c>
      <c r="K100" s="330">
        <v>8.9170045594495013E-4</v>
      </c>
      <c r="L100" s="330">
        <v>1.4523218039365566E-3</v>
      </c>
      <c r="M100" s="330">
        <v>0</v>
      </c>
      <c r="N100" s="330">
        <v>4.753797510336746E-4</v>
      </c>
      <c r="O100" s="330">
        <v>6.7508269763045972E-4</v>
      </c>
      <c r="P100" s="330">
        <v>8.2739116045371121E-4</v>
      </c>
      <c r="Q100" s="330">
        <v>2.2209448160535115E-3</v>
      </c>
      <c r="R100" s="330">
        <v>7.4187459502098843E-4</v>
      </c>
      <c r="S100" s="330">
        <v>8.176083098735494E-4</v>
      </c>
      <c r="T100" s="330">
        <v>6.4284628960809757E-4</v>
      </c>
      <c r="U100" s="330">
        <v>0</v>
      </c>
      <c r="V100" s="330">
        <v>1.0174418604651164E-2</v>
      </c>
      <c r="W100" s="330">
        <v>0</v>
      </c>
      <c r="X100" s="330">
        <v>5.0581689428426911E-4</v>
      </c>
      <c r="Y100" s="330">
        <v>5.8869701726844579E-4</v>
      </c>
      <c r="Z100" s="330">
        <v>3.9698292973402142E-4</v>
      </c>
      <c r="AA100" s="330">
        <v>3.1388070692194405E-3</v>
      </c>
      <c r="AB100" s="330">
        <v>1.1628702373623367E-3</v>
      </c>
      <c r="AC100" s="330">
        <v>0</v>
      </c>
      <c r="AD100" s="330">
        <v>8.7293889427740058E-4</v>
      </c>
      <c r="AE100" s="330">
        <v>4.6835184543945167E-4</v>
      </c>
      <c r="AF100" s="330">
        <v>3.0203942271073814E-4</v>
      </c>
      <c r="AG100" s="330">
        <v>0</v>
      </c>
      <c r="AH100" s="330">
        <v>4.3543795009211186E-4</v>
      </c>
      <c r="AI100" s="330">
        <v>1.7464198393293748E-3</v>
      </c>
      <c r="AJ100" s="330">
        <v>6.4190589172103904E-4</v>
      </c>
      <c r="AK100" s="330">
        <v>3.3508626761767342E-4</v>
      </c>
      <c r="AL100" s="330">
        <v>5.0107372942018614E-4</v>
      </c>
      <c r="AM100" s="330">
        <v>4.0118611547182973E-4</v>
      </c>
      <c r="AN100" s="330">
        <v>8.6995944273583867E-4</v>
      </c>
      <c r="AO100" s="330">
        <v>7.7374982089124518E-4</v>
      </c>
      <c r="AP100" s="330">
        <v>1.4884644008930786E-4</v>
      </c>
      <c r="AQ100" s="330">
        <v>4.7994302611818984E-4</v>
      </c>
      <c r="AR100" s="330">
        <v>7.9002542261295849E-4</v>
      </c>
      <c r="AS100" s="330">
        <v>1.0093326701968929E-3</v>
      </c>
      <c r="AT100" s="330">
        <v>2.4657939156340668E-3</v>
      </c>
      <c r="AU100" s="330">
        <v>2.0454212324051576E-3</v>
      </c>
      <c r="AV100" s="330">
        <v>1.3742237375406613E-3</v>
      </c>
      <c r="AW100" s="330">
        <v>5.7703404500865547E-4</v>
      </c>
      <c r="AX100" s="330">
        <v>4.5486799730718147E-4</v>
      </c>
      <c r="AY100" s="330">
        <v>6.4147355639812597E-4</v>
      </c>
      <c r="AZ100" s="330">
        <v>9.7210070963351798E-5</v>
      </c>
      <c r="BA100" s="330">
        <v>8.3705357142857138E-4</v>
      </c>
      <c r="BB100" s="330">
        <v>7.27802037845706E-4</v>
      </c>
      <c r="BC100" s="330">
        <v>7.8293208064200432E-4</v>
      </c>
      <c r="BD100" s="330">
        <v>9.9058940069341253E-4</v>
      </c>
      <c r="BE100" s="330">
        <v>0</v>
      </c>
      <c r="BF100" s="330">
        <v>2.352876044953773E-4</v>
      </c>
      <c r="BG100" s="330">
        <v>6.0271932779067914E-5</v>
      </c>
      <c r="BH100" s="330">
        <v>0</v>
      </c>
      <c r="BI100" s="330">
        <v>4.2905922805093889E-4</v>
      </c>
      <c r="BJ100" s="330">
        <v>8.3297117195422284E-4</v>
      </c>
      <c r="BK100" s="330">
        <v>1.7898693395382137E-3</v>
      </c>
      <c r="BL100" s="330">
        <v>6.0914999362813812E-4</v>
      </c>
      <c r="BM100" s="330">
        <v>2.0871403489913648E-3</v>
      </c>
      <c r="BN100" s="330">
        <v>1.0359066063641703E-3</v>
      </c>
      <c r="BO100" s="330">
        <v>1.1925130917198113E-3</v>
      </c>
      <c r="BP100" s="330">
        <v>1.2631594408316288E-3</v>
      </c>
      <c r="BQ100" s="330">
        <v>3.7235758055531123E-3</v>
      </c>
      <c r="BR100" s="330">
        <v>8.4421372764931051E-3</v>
      </c>
      <c r="BS100" s="330">
        <v>1.7323016514609077E-3</v>
      </c>
      <c r="BT100" s="330">
        <v>5.2824277309240601E-4</v>
      </c>
      <c r="BU100" s="330">
        <v>2.8078605218529646E-3</v>
      </c>
      <c r="BV100" s="330">
        <v>9.3369178512210432E-4</v>
      </c>
      <c r="BW100" s="330">
        <v>9.2443555052855962E-4</v>
      </c>
      <c r="BX100" s="330">
        <v>0</v>
      </c>
      <c r="BY100" s="330">
        <v>8.5582244537000054E-4</v>
      </c>
      <c r="BZ100" s="330">
        <v>1.4173317119917537E-3</v>
      </c>
      <c r="CA100" s="330">
        <v>0</v>
      </c>
      <c r="CB100" s="330">
        <v>0</v>
      </c>
      <c r="CC100" s="330">
        <v>0</v>
      </c>
      <c r="CD100" s="330">
        <v>7.26920281075842E-4</v>
      </c>
      <c r="CE100" s="330">
        <v>4.3390671005733772E-3</v>
      </c>
      <c r="CF100" s="330">
        <v>1.6260311138313129E-3</v>
      </c>
      <c r="CG100" s="330">
        <v>4.5516613563950843E-5</v>
      </c>
      <c r="CH100" s="330">
        <v>8.8984416980118211E-4</v>
      </c>
      <c r="CI100" s="330">
        <v>2.5592953010147904E-3</v>
      </c>
      <c r="CJ100" s="330">
        <v>9.0005694237798716E-4</v>
      </c>
      <c r="CK100" s="330">
        <v>9.4041207147131742E-4</v>
      </c>
      <c r="CL100" s="330">
        <v>2.08359248662769E-3</v>
      </c>
      <c r="CM100" s="330">
        <v>1.8377386992853034E-6</v>
      </c>
      <c r="CN100" s="330">
        <v>2.5488644138282603E-4</v>
      </c>
      <c r="CO100" s="330">
        <v>4.2513197888337864E-3</v>
      </c>
      <c r="CP100" s="330">
        <v>1.1985542797419955E-3</v>
      </c>
      <c r="CQ100" s="330">
        <v>4.8034289092521433E-4</v>
      </c>
      <c r="CR100" s="330">
        <v>2.0555970481626389E-5</v>
      </c>
      <c r="CS100" s="330">
        <v>3.3450104607599866E-4</v>
      </c>
      <c r="CT100" s="330">
        <v>0</v>
      </c>
      <c r="CU100" s="330">
        <v>2.2530880559826117E-3</v>
      </c>
      <c r="CV100" s="330">
        <v>2.1335512279268237E-3</v>
      </c>
      <c r="CW100" s="330">
        <v>1.633792067164357E-3</v>
      </c>
      <c r="CX100" s="330">
        <v>2.0589363478417835E-3</v>
      </c>
      <c r="CY100" s="330">
        <v>1.3962637205841887E-3</v>
      </c>
      <c r="CZ100" s="330">
        <v>1.2577291075391312E-3</v>
      </c>
      <c r="DA100" s="330">
        <v>1.2460781914065107E-3</v>
      </c>
      <c r="DB100" s="330">
        <v>7.1436187226783243E-3</v>
      </c>
      <c r="DC100" s="330">
        <v>2.0783031266236743E-3</v>
      </c>
      <c r="DD100" s="330">
        <v>0</v>
      </c>
      <c r="DE100" s="331">
        <v>4.7142015321154978E-3</v>
      </c>
      <c r="DF100" s="332">
        <v>1.1093273988139738E-3</v>
      </c>
      <c r="DG100" s="329">
        <v>0</v>
      </c>
      <c r="DH100" s="330">
        <v>1.2100017945803673E-2</v>
      </c>
      <c r="DI100" s="330">
        <v>0</v>
      </c>
      <c r="DJ100" s="330">
        <v>0</v>
      </c>
      <c r="DK100" s="330">
        <v>0</v>
      </c>
      <c r="DL100" s="330">
        <v>0</v>
      </c>
      <c r="DM100" s="330">
        <v>0</v>
      </c>
      <c r="DN100" s="332">
        <v>6.5450618363319078E-3</v>
      </c>
      <c r="DO100" s="332">
        <v>4.6640774895354226E-3</v>
      </c>
      <c r="DP100" s="329">
        <v>4.6398682813245909E-4</v>
      </c>
      <c r="DQ100" s="332">
        <v>4.6398682813245909E-4</v>
      </c>
      <c r="DR100" s="332">
        <v>4.4625597244441527E-3</v>
      </c>
      <c r="DS100" s="330">
        <v>3.8209356319004449E-3</v>
      </c>
      <c r="DT100" s="332">
        <v>5.4596773992620145E-3</v>
      </c>
    </row>
    <row r="101" spans="1:124" s="92" customFormat="1">
      <c r="A101" s="298" t="s">
        <v>368</v>
      </c>
      <c r="B101" s="299" t="s">
        <v>621</v>
      </c>
      <c r="C101" s="321">
        <v>1.4971554047310111E-3</v>
      </c>
      <c r="D101" s="322">
        <v>3.1156868057437008E-3</v>
      </c>
      <c r="E101" s="322">
        <v>6.6759146870123114E-3</v>
      </c>
      <c r="F101" s="322">
        <v>2.012072434607646E-3</v>
      </c>
      <c r="G101" s="322">
        <v>1.9880715705765408E-4</v>
      </c>
      <c r="H101" s="322">
        <v>0</v>
      </c>
      <c r="I101" s="322">
        <v>1.5652951699463328E-3</v>
      </c>
      <c r="J101" s="322">
        <v>3.3983829134744525E-3</v>
      </c>
      <c r="K101" s="322">
        <v>2.1871897976008209E-3</v>
      </c>
      <c r="L101" s="322">
        <v>1.7198547678196063E-3</v>
      </c>
      <c r="M101" s="322">
        <v>0</v>
      </c>
      <c r="N101" s="322">
        <v>3.1618281115263006E-3</v>
      </c>
      <c r="O101" s="322">
        <v>2.7172078579626004E-3</v>
      </c>
      <c r="P101" s="322">
        <v>6.1226945873574627E-3</v>
      </c>
      <c r="Q101" s="322">
        <v>4.807692307692308E-3</v>
      </c>
      <c r="R101" s="322">
        <v>1.5307032783344445E-3</v>
      </c>
      <c r="S101" s="322">
        <v>3.1961052113238749E-3</v>
      </c>
      <c r="T101" s="322">
        <v>8.8479025678787245E-3</v>
      </c>
      <c r="U101" s="322">
        <v>0</v>
      </c>
      <c r="V101" s="322">
        <v>1.9159619450317125E-3</v>
      </c>
      <c r="W101" s="322">
        <v>0</v>
      </c>
      <c r="X101" s="322">
        <v>8.0930703085483051E-4</v>
      </c>
      <c r="Y101" s="322">
        <v>2.5510204081632651E-3</v>
      </c>
      <c r="Z101" s="322">
        <v>2.3818975784041284E-3</v>
      </c>
      <c r="AA101" s="322">
        <v>1.3024668630338733E-3</v>
      </c>
      <c r="AB101" s="322">
        <v>2.9276968328887064E-3</v>
      </c>
      <c r="AC101" s="322">
        <v>0</v>
      </c>
      <c r="AD101" s="322">
        <v>2.0853540252182348E-2</v>
      </c>
      <c r="AE101" s="322">
        <v>3.8356018432197745E-3</v>
      </c>
      <c r="AF101" s="322">
        <v>7.2489461450577159E-3</v>
      </c>
      <c r="AG101" s="322">
        <v>0</v>
      </c>
      <c r="AH101" s="322">
        <v>1.9427231619494221E-3</v>
      </c>
      <c r="AI101" s="322">
        <v>5.5409138538722895E-3</v>
      </c>
      <c r="AJ101" s="322">
        <v>2.0882254958519879E-3</v>
      </c>
      <c r="AK101" s="322">
        <v>7.8232385745840485E-3</v>
      </c>
      <c r="AL101" s="322">
        <v>2.720114531138153E-3</v>
      </c>
      <c r="AM101" s="322">
        <v>1.866387580673295E-3</v>
      </c>
      <c r="AN101" s="322">
        <v>4.5580973619398875E-3</v>
      </c>
      <c r="AO101" s="322">
        <v>3.4818741940106034E-3</v>
      </c>
      <c r="AP101" s="322">
        <v>1.3892334408335402E-3</v>
      </c>
      <c r="AQ101" s="322">
        <v>3.0654425539161801E-3</v>
      </c>
      <c r="AR101" s="322">
        <v>2.3802047988980158E-3</v>
      </c>
      <c r="AS101" s="322">
        <v>3.4931687194640296E-3</v>
      </c>
      <c r="AT101" s="322">
        <v>6.5106293608382148E-3</v>
      </c>
      <c r="AU101" s="322">
        <v>8.221660588885878E-3</v>
      </c>
      <c r="AV101" s="322">
        <v>2.5223093916885556E-3</v>
      </c>
      <c r="AW101" s="322">
        <v>8.6555106751298322E-3</v>
      </c>
      <c r="AX101" s="322">
        <v>4.0392278160877714E-3</v>
      </c>
      <c r="AY101" s="322">
        <v>1.1552251457634109E-2</v>
      </c>
      <c r="AZ101" s="322">
        <v>4.2529406046466411E-3</v>
      </c>
      <c r="BA101" s="322">
        <v>2.5111607142857145E-3</v>
      </c>
      <c r="BB101" s="322">
        <v>6.2902890413807444E-3</v>
      </c>
      <c r="BC101" s="322">
        <v>4.1103934233705222E-3</v>
      </c>
      <c r="BD101" s="322">
        <v>1.4858841010401188E-3</v>
      </c>
      <c r="BE101" s="322">
        <v>0</v>
      </c>
      <c r="BF101" s="322">
        <v>2.380556939600288E-3</v>
      </c>
      <c r="BG101" s="322">
        <v>3.0100512311428624E-3</v>
      </c>
      <c r="BH101" s="322">
        <v>1.3020833333333334E-2</v>
      </c>
      <c r="BI101" s="322">
        <v>1.9376195555661495E-2</v>
      </c>
      <c r="BJ101" s="322">
        <v>4.9978270317253366E-3</v>
      </c>
      <c r="BK101" s="322">
        <v>4.8863432969393238E-2</v>
      </c>
      <c r="BL101" s="322">
        <v>1.6696826812794698E-2</v>
      </c>
      <c r="BM101" s="322">
        <v>9.5309756709305235E-3</v>
      </c>
      <c r="BN101" s="322">
        <v>3.3548327358061986E-2</v>
      </c>
      <c r="BO101" s="322">
        <v>5.6877689635505782E-2</v>
      </c>
      <c r="BP101" s="322">
        <v>4.64872050026989E-3</v>
      </c>
      <c r="BQ101" s="322">
        <v>7.0953176767232532E-3</v>
      </c>
      <c r="BR101" s="322">
        <v>2.1673395906524739E-3</v>
      </c>
      <c r="BS101" s="322">
        <v>4.91460394451502E-3</v>
      </c>
      <c r="BT101" s="322">
        <v>7.7156040614295533E-3</v>
      </c>
      <c r="BU101" s="322">
        <v>8.2413495581803581E-3</v>
      </c>
      <c r="BV101" s="322">
        <v>1.4568811474750076E-3</v>
      </c>
      <c r="BW101" s="322">
        <v>1.718362552747205E-3</v>
      </c>
      <c r="BX101" s="322">
        <v>0</v>
      </c>
      <c r="BY101" s="322">
        <v>2.2536657728076683E-3</v>
      </c>
      <c r="BZ101" s="322">
        <v>9.3374779548547632E-3</v>
      </c>
      <c r="CA101" s="322">
        <v>0.12808181800463855</v>
      </c>
      <c r="CB101" s="322">
        <v>0</v>
      </c>
      <c r="CC101" s="322">
        <v>8.771929824561403E-2</v>
      </c>
      <c r="CD101" s="322">
        <v>1.2599951538647928E-2</v>
      </c>
      <c r="CE101" s="322">
        <v>5.268867193553386E-3</v>
      </c>
      <c r="CF101" s="322">
        <v>6.7416346180197134E-3</v>
      </c>
      <c r="CG101" s="322">
        <v>2.2758306781975421E-4</v>
      </c>
      <c r="CH101" s="322">
        <v>8.1074691026329932E-3</v>
      </c>
      <c r="CI101" s="322">
        <v>1.9045918519179836E-2</v>
      </c>
      <c r="CJ101" s="322">
        <v>9.1658860050329721E-3</v>
      </c>
      <c r="CK101" s="322">
        <v>4.2575019235701464E-2</v>
      </c>
      <c r="CL101" s="322">
        <v>8.520960318447568E-3</v>
      </c>
      <c r="CM101" s="322">
        <v>1.3582726726417678E-2</v>
      </c>
      <c r="CN101" s="322">
        <v>1.9049407724400682E-3</v>
      </c>
      <c r="CO101" s="322">
        <v>3.9433690609502478E-3</v>
      </c>
      <c r="CP101" s="322">
        <v>5.8451026297943959E-3</v>
      </c>
      <c r="CQ101" s="322">
        <v>1.2525864617203666E-2</v>
      </c>
      <c r="CR101" s="322">
        <v>8.5238757597144096E-3</v>
      </c>
      <c r="CS101" s="322">
        <v>1.7436627256361602E-2</v>
      </c>
      <c r="CT101" s="322">
        <v>5.8624683828570074E-3</v>
      </c>
      <c r="CU101" s="322">
        <v>2.4121295658166781E-3</v>
      </c>
      <c r="CV101" s="322">
        <v>1.6342094511779927E-3</v>
      </c>
      <c r="CW101" s="322">
        <v>7.0539270637059647E-3</v>
      </c>
      <c r="CX101" s="322">
        <v>8.2836932241250934E-3</v>
      </c>
      <c r="CY101" s="322">
        <v>8.1839399097014855E-3</v>
      </c>
      <c r="CZ101" s="322">
        <v>1.6506322667878301E-3</v>
      </c>
      <c r="DA101" s="322">
        <v>3.0706926859660442E-3</v>
      </c>
      <c r="DB101" s="322">
        <v>4.4425489568895053E-3</v>
      </c>
      <c r="DC101" s="322">
        <v>3.2600833358802732E-3</v>
      </c>
      <c r="DD101" s="322">
        <v>0</v>
      </c>
      <c r="DE101" s="323">
        <v>4.5230852537864914E-3</v>
      </c>
      <c r="DF101" s="324">
        <v>8.7942482091474643E-3</v>
      </c>
      <c r="DG101" s="321">
        <v>1.9904893563451004E-3</v>
      </c>
      <c r="DH101" s="322">
        <v>1.4682060178261649E-3</v>
      </c>
      <c r="DI101" s="322">
        <v>0</v>
      </c>
      <c r="DJ101" s="322">
        <v>0</v>
      </c>
      <c r="DK101" s="322">
        <v>0</v>
      </c>
      <c r="DL101" s="322">
        <v>0</v>
      </c>
      <c r="DM101" s="322">
        <v>0</v>
      </c>
      <c r="DN101" s="324">
        <v>8.4840278307175647E-4</v>
      </c>
      <c r="DO101" s="324">
        <v>9.3507818494391239E-3</v>
      </c>
      <c r="DP101" s="321">
        <v>4.3670781251522271E-3</v>
      </c>
      <c r="DQ101" s="324">
        <v>4.3670781251522271E-3</v>
      </c>
      <c r="DR101" s="324">
        <v>1.6612397638930689E-3</v>
      </c>
      <c r="DS101" s="322">
        <v>2.0954274423806308E-3</v>
      </c>
      <c r="DT101" s="324">
        <v>1.3452597773088203E-3</v>
      </c>
    </row>
    <row r="102" spans="1:124" s="92" customFormat="1">
      <c r="A102" s="298" t="s">
        <v>369</v>
      </c>
      <c r="B102" s="299" t="s">
        <v>622</v>
      </c>
      <c r="C102" s="321">
        <v>8.5551737413200633E-5</v>
      </c>
      <c r="D102" s="322">
        <v>0</v>
      </c>
      <c r="E102" s="322">
        <v>2.34090514999133E-3</v>
      </c>
      <c r="F102" s="322">
        <v>9.2864881597275965E-4</v>
      </c>
      <c r="G102" s="322">
        <v>0</v>
      </c>
      <c r="H102" s="322">
        <v>0</v>
      </c>
      <c r="I102" s="322">
        <v>8.1991651759093622E-4</v>
      </c>
      <c r="J102" s="322">
        <v>8.4524579823936578E-3</v>
      </c>
      <c r="K102" s="322">
        <v>2.0778303077207801E-2</v>
      </c>
      <c r="L102" s="322">
        <v>1.1465698452130708E-4</v>
      </c>
      <c r="M102" s="322">
        <v>0</v>
      </c>
      <c r="N102" s="322">
        <v>7.2965264112145401E-4</v>
      </c>
      <c r="O102" s="322">
        <v>6.2445149530817529E-3</v>
      </c>
      <c r="P102" s="322">
        <v>1.2486084785028734E-3</v>
      </c>
      <c r="Q102" s="322">
        <v>5.62639353400223E-3</v>
      </c>
      <c r="R102" s="322">
        <v>3.4839933513010979E-3</v>
      </c>
      <c r="S102" s="322">
        <v>3.1961052113238749E-3</v>
      </c>
      <c r="T102" s="322">
        <v>1.0869946351555104E-3</v>
      </c>
      <c r="U102" s="322">
        <v>0</v>
      </c>
      <c r="V102" s="322">
        <v>5.1532769556025372E-3</v>
      </c>
      <c r="W102" s="322">
        <v>0</v>
      </c>
      <c r="X102" s="322">
        <v>7.0814365199797671E-4</v>
      </c>
      <c r="Y102" s="322">
        <v>8.5034013605442174E-4</v>
      </c>
      <c r="Z102" s="322">
        <v>3.9698292973402143E-3</v>
      </c>
      <c r="AA102" s="322">
        <v>4.7956553755522831E-2</v>
      </c>
      <c r="AB102" s="322">
        <v>5.5256857514193861E-2</v>
      </c>
      <c r="AC102" s="322">
        <v>0</v>
      </c>
      <c r="AD102" s="322">
        <v>9.699321047526673E-5</v>
      </c>
      <c r="AE102" s="322">
        <v>4.7190332862761808E-3</v>
      </c>
      <c r="AF102" s="322">
        <v>4.1891554715098034E-3</v>
      </c>
      <c r="AG102" s="322">
        <v>3.1446540880503146E-3</v>
      </c>
      <c r="AH102" s="322">
        <v>1.5072852118573103E-3</v>
      </c>
      <c r="AI102" s="322">
        <v>6.6681484774394314E-4</v>
      </c>
      <c r="AJ102" s="322">
        <v>6.8497046420358983E-3</v>
      </c>
      <c r="AK102" s="322">
        <v>1.586530899740821E-3</v>
      </c>
      <c r="AL102" s="322">
        <v>8.5898353614889049E-4</v>
      </c>
      <c r="AM102" s="322">
        <v>9.4191522762951331E-4</v>
      </c>
      <c r="AN102" s="322">
        <v>6.6165929447514489E-4</v>
      </c>
      <c r="AO102" s="322">
        <v>3.4388880928499783E-4</v>
      </c>
      <c r="AP102" s="322">
        <v>1.9846192011907716E-4</v>
      </c>
      <c r="AQ102" s="322">
        <v>9.9085011843755332E-4</v>
      </c>
      <c r="AR102" s="322">
        <v>1.6813361558173218E-3</v>
      </c>
      <c r="AS102" s="322">
        <v>1.2258272139492701E-3</v>
      </c>
      <c r="AT102" s="322">
        <v>3.8581507323485714E-3</v>
      </c>
      <c r="AU102" s="322">
        <v>2.9693031354242083E-3</v>
      </c>
      <c r="AV102" s="322">
        <v>5.0968044949292884E-3</v>
      </c>
      <c r="AW102" s="322">
        <v>4.6162723600692438E-3</v>
      </c>
      <c r="AX102" s="322">
        <v>1.5829406306289914E-3</v>
      </c>
      <c r="AY102" s="322">
        <v>3.8717511082601175E-3</v>
      </c>
      <c r="AZ102" s="322">
        <v>9.0526878584621367E-3</v>
      </c>
      <c r="BA102" s="322">
        <v>3.627232142857143E-3</v>
      </c>
      <c r="BB102" s="322">
        <v>3.4310667498440423E-3</v>
      </c>
      <c r="BC102" s="322">
        <v>5.676257584654531E-3</v>
      </c>
      <c r="BD102" s="322">
        <v>4.4576523031203564E-3</v>
      </c>
      <c r="BE102" s="322">
        <v>0</v>
      </c>
      <c r="BF102" s="322">
        <v>7.6260864751148761E-3</v>
      </c>
      <c r="BG102" s="322">
        <v>2.2655155909308469E-3</v>
      </c>
      <c r="BH102" s="322">
        <v>1.3020833333333333E-3</v>
      </c>
      <c r="BI102" s="322">
        <v>1.9456644160921047E-3</v>
      </c>
      <c r="BJ102" s="322">
        <v>9.1988990294075042E-3</v>
      </c>
      <c r="BK102" s="322">
        <v>1.7898693395382138E-4</v>
      </c>
      <c r="BL102" s="322">
        <v>2.6099146170511021E-3</v>
      </c>
      <c r="BM102" s="322">
        <v>4.3892651116127413E-4</v>
      </c>
      <c r="BN102" s="322">
        <v>7.9284472107201862E-4</v>
      </c>
      <c r="BO102" s="322">
        <v>8.9438481878985842E-4</v>
      </c>
      <c r="BP102" s="322">
        <v>2.4088156778649668E-3</v>
      </c>
      <c r="BQ102" s="322">
        <v>9.5874747119359654E-3</v>
      </c>
      <c r="BR102" s="322">
        <v>8.6169227273521758E-3</v>
      </c>
      <c r="BS102" s="322">
        <v>9.1106235002758854E-4</v>
      </c>
      <c r="BT102" s="322">
        <v>9.6243724121137277E-3</v>
      </c>
      <c r="BU102" s="322">
        <v>2.7764347981315642E-2</v>
      </c>
      <c r="BV102" s="322">
        <v>1.2323121750189153E-2</v>
      </c>
      <c r="BW102" s="322">
        <v>1.2757210597294124E-2</v>
      </c>
      <c r="BX102" s="322">
        <v>0</v>
      </c>
      <c r="BY102" s="322">
        <v>4.5643863753066696E-3</v>
      </c>
      <c r="BZ102" s="322">
        <v>3.2977121367080862E-3</v>
      </c>
      <c r="CA102" s="322">
        <v>0</v>
      </c>
      <c r="CB102" s="322">
        <v>7.462686567164179E-3</v>
      </c>
      <c r="CC102" s="322">
        <v>1.7543859649122806E-2</v>
      </c>
      <c r="CD102" s="322">
        <v>3.6346014053792101E-3</v>
      </c>
      <c r="CE102" s="322">
        <v>4.6490004649000463E-4</v>
      </c>
      <c r="CF102" s="322">
        <v>7.8926454064621038E-3</v>
      </c>
      <c r="CG102" s="322">
        <v>9.1033227127901685E-4</v>
      </c>
      <c r="CH102" s="322">
        <v>1.8824288017195056E-2</v>
      </c>
      <c r="CI102" s="322">
        <v>1.8063863345534625E-2</v>
      </c>
      <c r="CJ102" s="322">
        <v>1.596223434543818E-2</v>
      </c>
      <c r="CK102" s="322">
        <v>3.2144994443019576E-2</v>
      </c>
      <c r="CL102" s="322">
        <v>3.7940042293817637E-2</v>
      </c>
      <c r="CM102" s="322">
        <v>1.4812173916239546E-3</v>
      </c>
      <c r="CN102" s="322">
        <v>3.3618180110808527E-3</v>
      </c>
      <c r="CO102" s="322">
        <v>2.0076787713965765E-3</v>
      </c>
      <c r="CP102" s="322">
        <v>1.2989116955098659E-3</v>
      </c>
      <c r="CQ102" s="322">
        <v>4.9142772686964235E-3</v>
      </c>
      <c r="CR102" s="322">
        <v>7.4686692749909207E-4</v>
      </c>
      <c r="CS102" s="322">
        <v>1.2954313238943221E-3</v>
      </c>
      <c r="CT102" s="322">
        <v>4.7632555610713188E-3</v>
      </c>
      <c r="CU102" s="322">
        <v>6.8652918411705455E-3</v>
      </c>
      <c r="CV102" s="322">
        <v>7.7171001861182985E-4</v>
      </c>
      <c r="CW102" s="322">
        <v>2.6414959334080663E-3</v>
      </c>
      <c r="CX102" s="322">
        <v>1.2773866738870461E-2</v>
      </c>
      <c r="CY102" s="322">
        <v>2.7211854992407179E-3</v>
      </c>
      <c r="CZ102" s="322">
        <v>1.0700574867806744E-2</v>
      </c>
      <c r="DA102" s="322">
        <v>1.2672170178678712E-2</v>
      </c>
      <c r="DB102" s="322">
        <v>1.1920247361125919E-2</v>
      </c>
      <c r="DC102" s="322">
        <v>7.9158898499342885E-3</v>
      </c>
      <c r="DD102" s="322">
        <v>0</v>
      </c>
      <c r="DE102" s="323">
        <v>4.9212441669719215E-3</v>
      </c>
      <c r="DF102" s="324">
        <v>6.3894237331350847E-3</v>
      </c>
      <c r="DG102" s="321">
        <v>0</v>
      </c>
      <c r="DH102" s="322">
        <v>9.5710952922175037E-6</v>
      </c>
      <c r="DI102" s="322">
        <v>0</v>
      </c>
      <c r="DJ102" s="322">
        <v>0</v>
      </c>
      <c r="DK102" s="322">
        <v>0</v>
      </c>
      <c r="DL102" s="322">
        <v>0</v>
      </c>
      <c r="DM102" s="322">
        <v>0</v>
      </c>
      <c r="DN102" s="324">
        <v>5.1771336876995059E-6</v>
      </c>
      <c r="DO102" s="324">
        <v>6.4629487099286355E-3</v>
      </c>
      <c r="DP102" s="321">
        <v>1.5721968375826895E-3</v>
      </c>
      <c r="DQ102" s="324">
        <v>1.5721968375826895E-3</v>
      </c>
      <c r="DR102" s="324">
        <v>4.9066742640977855E-4</v>
      </c>
      <c r="DS102" s="322">
        <v>6.6421317510507918E-4</v>
      </c>
      <c r="DT102" s="324">
        <v>2.6775948455637415E-4</v>
      </c>
    </row>
    <row r="103" spans="1:124" s="92" customFormat="1">
      <c r="A103" s="298" t="s">
        <v>370</v>
      </c>
      <c r="B103" s="299" t="s">
        <v>623</v>
      </c>
      <c r="C103" s="321">
        <v>1.4515278114439707E-2</v>
      </c>
      <c r="D103" s="322">
        <v>4.0413618712182783E-3</v>
      </c>
      <c r="E103" s="322">
        <v>1.4999132998092597E-2</v>
      </c>
      <c r="F103" s="322">
        <v>1.4084507042253521E-2</v>
      </c>
      <c r="G103" s="322">
        <v>1.9880715705765408E-4</v>
      </c>
      <c r="H103" s="322">
        <v>0</v>
      </c>
      <c r="I103" s="322">
        <v>4.2486583184257604E-3</v>
      </c>
      <c r="J103" s="322">
        <v>4.0318414885460903E-3</v>
      </c>
      <c r="K103" s="322">
        <v>3.7855208035398828E-3</v>
      </c>
      <c r="L103" s="322">
        <v>1.5287597936174278E-3</v>
      </c>
      <c r="M103" s="322">
        <v>0</v>
      </c>
      <c r="N103" s="322">
        <v>8.0925111106197618E-3</v>
      </c>
      <c r="O103" s="322">
        <v>4.3374063322757037E-3</v>
      </c>
      <c r="P103" s="322">
        <v>1.0951650269278215E-2</v>
      </c>
      <c r="Q103" s="322">
        <v>1.7506270903010033E-3</v>
      </c>
      <c r="R103" s="322">
        <v>4.7047996469052559E-3</v>
      </c>
      <c r="S103" s="322">
        <v>3.0474491549832296E-3</v>
      </c>
      <c r="T103" s="322">
        <v>3.1557908762579333E-3</v>
      </c>
      <c r="U103" s="322">
        <v>2.2222222222222223E-2</v>
      </c>
      <c r="V103" s="322">
        <v>1.4534883720930232E-2</v>
      </c>
      <c r="W103" s="322">
        <v>5.235602094240838E-3</v>
      </c>
      <c r="X103" s="322">
        <v>1.193727870510875E-2</v>
      </c>
      <c r="Y103" s="322">
        <v>3.0743066457352172E-3</v>
      </c>
      <c r="Z103" s="322">
        <v>5.9547439460103215E-3</v>
      </c>
      <c r="AA103" s="322">
        <v>6.0152798232695143E-3</v>
      </c>
      <c r="AB103" s="322">
        <v>3.1876325330049936E-3</v>
      </c>
      <c r="AC103" s="322">
        <v>2.34192037470726E-3</v>
      </c>
      <c r="AD103" s="322">
        <v>9.8933074684772072E-3</v>
      </c>
      <c r="AE103" s="322">
        <v>7.1895337790444736E-3</v>
      </c>
      <c r="AF103" s="322">
        <v>1.294829873012121E-2</v>
      </c>
      <c r="AG103" s="322">
        <v>0</v>
      </c>
      <c r="AH103" s="322">
        <v>1.4637414168480991E-2</v>
      </c>
      <c r="AI103" s="322">
        <v>1.2701235195122725E-2</v>
      </c>
      <c r="AJ103" s="322">
        <v>1.0221741921329963E-2</v>
      </c>
      <c r="AK103" s="322">
        <v>1.4073623239942283E-2</v>
      </c>
      <c r="AL103" s="322">
        <v>2.6485325697924124E-3</v>
      </c>
      <c r="AM103" s="322">
        <v>3.0350601779173206E-3</v>
      </c>
      <c r="AN103" s="322">
        <v>9.3612537218335321E-3</v>
      </c>
      <c r="AO103" s="322">
        <v>1.3039117352056169E-3</v>
      </c>
      <c r="AP103" s="322">
        <v>2.3319275613991565E-3</v>
      </c>
      <c r="AQ103" s="322">
        <v>8.1745134771098148E-3</v>
      </c>
      <c r="AR103" s="322">
        <v>7.6774265428284933E-3</v>
      </c>
      <c r="AS103" s="322">
        <v>7.0653286913782507E-3</v>
      </c>
      <c r="AT103" s="322">
        <v>6.9345592296144185E-3</v>
      </c>
      <c r="AU103" s="322">
        <v>5.4455731399103658E-3</v>
      </c>
      <c r="AV103" s="322">
        <v>6.8363282133351889E-3</v>
      </c>
      <c r="AW103" s="322">
        <v>8.6555106751298322E-3</v>
      </c>
      <c r="AX103" s="322">
        <v>6.5682938811157006E-3</v>
      </c>
      <c r="AY103" s="322">
        <v>4.9599651771497959E-3</v>
      </c>
      <c r="AZ103" s="322">
        <v>4.2772431223874795E-3</v>
      </c>
      <c r="BA103" s="322">
        <v>3.90625E-3</v>
      </c>
      <c r="BB103" s="322">
        <v>3.8469536286130173E-3</v>
      </c>
      <c r="BC103" s="322">
        <v>2.6423957721667646E-3</v>
      </c>
      <c r="BD103" s="322">
        <v>3.4670629024269439E-3</v>
      </c>
      <c r="BE103" s="322">
        <v>0</v>
      </c>
      <c r="BF103" s="322">
        <v>2.8096108066212699E-3</v>
      </c>
      <c r="BG103" s="322">
        <v>3.5578167378702737E-3</v>
      </c>
      <c r="BH103" s="322">
        <v>2.6041666666666665E-3</v>
      </c>
      <c r="BI103" s="322">
        <v>2.5534983224976015E-3</v>
      </c>
      <c r="BJ103" s="322">
        <v>2.8791829639287264E-3</v>
      </c>
      <c r="BK103" s="322">
        <v>1.9688562734920352E-3</v>
      </c>
      <c r="BL103" s="322">
        <v>2.8112654517650059E-3</v>
      </c>
      <c r="BM103" s="322">
        <v>8.2589845569529547E-3</v>
      </c>
      <c r="BN103" s="322">
        <v>6.1517805729894588E-3</v>
      </c>
      <c r="BO103" s="322">
        <v>6.6625187950432934E-3</v>
      </c>
      <c r="BP103" s="322">
        <v>2.4367226887670609E-2</v>
      </c>
      <c r="BQ103" s="322">
        <v>1.8471281555105989E-3</v>
      </c>
      <c r="BR103" s="322">
        <v>2.4871969657245731E-2</v>
      </c>
      <c r="BS103" s="322">
        <v>1.7130538553335642E-2</v>
      </c>
      <c r="BT103" s="322">
        <v>4.8606004711043531E-4</v>
      </c>
      <c r="BU103" s="322">
        <v>2.3262473594954031E-3</v>
      </c>
      <c r="BV103" s="322">
        <v>2.5998486775382734E-3</v>
      </c>
      <c r="BW103" s="322">
        <v>1.3812154696132596E-3</v>
      </c>
      <c r="BX103" s="322">
        <v>0</v>
      </c>
      <c r="BY103" s="322">
        <v>1.9969190391966678E-3</v>
      </c>
      <c r="BZ103" s="322">
        <v>3.1414835275453586E-2</v>
      </c>
      <c r="CA103" s="322">
        <v>0.19997466331442826</v>
      </c>
      <c r="CB103" s="322">
        <v>0</v>
      </c>
      <c r="CC103" s="322">
        <v>1.7543859649122806E-2</v>
      </c>
      <c r="CD103" s="322">
        <v>1.21153380179307E-2</v>
      </c>
      <c r="CE103" s="322">
        <v>6.9735006973500697E-3</v>
      </c>
      <c r="CF103" s="322">
        <v>6.7507696242771927E-3</v>
      </c>
      <c r="CG103" s="322">
        <v>5.9171597633136095E-4</v>
      </c>
      <c r="CH103" s="322">
        <v>2.8758731864588932E-3</v>
      </c>
      <c r="CI103" s="322">
        <v>8.5111448382584887E-3</v>
      </c>
      <c r="CJ103" s="322">
        <v>1.4180488969710329E-2</v>
      </c>
      <c r="CK103" s="322">
        <v>4.7875523638539795E-3</v>
      </c>
      <c r="CL103" s="322">
        <v>3.2342331135713398E-3</v>
      </c>
      <c r="CM103" s="322">
        <v>1.3253771499245608E-2</v>
      </c>
      <c r="CN103" s="322">
        <v>2.2859289269280816E-3</v>
      </c>
      <c r="CO103" s="322">
        <v>1.3729803231482963E-2</v>
      </c>
      <c r="CP103" s="322">
        <v>1.7963977422448807E-3</v>
      </c>
      <c r="CQ103" s="322">
        <v>8.4244753177652974E-3</v>
      </c>
      <c r="CR103" s="322">
        <v>4.4606455945129259E-3</v>
      </c>
      <c r="CS103" s="322">
        <v>1.6542597187758478E-3</v>
      </c>
      <c r="CT103" s="322">
        <v>7.5290168545966004E-3</v>
      </c>
      <c r="CU103" s="322">
        <v>9.5133329799077557E-2</v>
      </c>
      <c r="CV103" s="322">
        <v>1.6342094511779927E-3</v>
      </c>
      <c r="CW103" s="322">
        <v>7.3520643022396068E-3</v>
      </c>
      <c r="CX103" s="322">
        <v>3.2745549312935759E-3</v>
      </c>
      <c r="CY103" s="322">
        <v>1.8650821961088066E-3</v>
      </c>
      <c r="CZ103" s="322">
        <v>4.1090207492377896E-3</v>
      </c>
      <c r="DA103" s="322">
        <v>6.1636367682072054E-3</v>
      </c>
      <c r="DB103" s="322">
        <v>4.8192771084337354E-3</v>
      </c>
      <c r="DC103" s="322">
        <v>1.1817802092565991E-3</v>
      </c>
      <c r="DD103" s="322">
        <v>0</v>
      </c>
      <c r="DE103" s="323">
        <v>3.073786809791524E-3</v>
      </c>
      <c r="DF103" s="324">
        <v>8.8954740744692576E-3</v>
      </c>
      <c r="DG103" s="321">
        <v>3.4204113044593613E-4</v>
      </c>
      <c r="DH103" s="322">
        <v>9.9850451636059098E-3</v>
      </c>
      <c r="DI103" s="322">
        <v>0</v>
      </c>
      <c r="DJ103" s="322">
        <v>0</v>
      </c>
      <c r="DK103" s="322">
        <v>0</v>
      </c>
      <c r="DL103" s="322">
        <v>0</v>
      </c>
      <c r="DM103" s="322">
        <v>0</v>
      </c>
      <c r="DN103" s="324">
        <v>5.4103635603303685E-3</v>
      </c>
      <c r="DO103" s="324">
        <v>1.1922259117175175E-2</v>
      </c>
      <c r="DP103" s="321">
        <v>2.3016669427043248E-4</v>
      </c>
      <c r="DQ103" s="324">
        <v>2.3016669427043248E-4</v>
      </c>
      <c r="DR103" s="324">
        <v>1.612126468365335E-3</v>
      </c>
      <c r="DS103" s="322">
        <v>1.3903726804567927E-3</v>
      </c>
      <c r="DT103" s="324">
        <v>3.8086626071660817E-3</v>
      </c>
    </row>
    <row r="104" spans="1:124" s="92" customFormat="1">
      <c r="A104" s="300" t="s">
        <v>371</v>
      </c>
      <c r="B104" s="301" t="s">
        <v>624</v>
      </c>
      <c r="C104" s="325">
        <v>4.4201730996820329E-4</v>
      </c>
      <c r="D104" s="326">
        <v>1.4223787591438634E-3</v>
      </c>
      <c r="E104" s="326">
        <v>1.4652332235130917E-2</v>
      </c>
      <c r="F104" s="326">
        <v>5.1591600887375537E-5</v>
      </c>
      <c r="G104" s="326">
        <v>1.3916500994035786E-3</v>
      </c>
      <c r="H104" s="326">
        <v>0</v>
      </c>
      <c r="I104" s="326">
        <v>5.0685748360166961E-3</v>
      </c>
      <c r="J104" s="326">
        <v>1.5616249163997804E-2</v>
      </c>
      <c r="K104" s="326">
        <v>8.6982855796894198E-3</v>
      </c>
      <c r="L104" s="326">
        <v>3.7072424995222624E-3</v>
      </c>
      <c r="M104" s="326">
        <v>0</v>
      </c>
      <c r="N104" s="326">
        <v>8.4462820881331946E-3</v>
      </c>
      <c r="O104" s="326">
        <v>3.1796395058394655E-2</v>
      </c>
      <c r="P104" s="326">
        <v>7.3261726389264974E-3</v>
      </c>
      <c r="Q104" s="326">
        <v>2.351588628762542E-2</v>
      </c>
      <c r="R104" s="326">
        <v>6.3575835548001164E-3</v>
      </c>
      <c r="S104" s="326">
        <v>1.1511553362878724E-2</v>
      </c>
      <c r="T104" s="326">
        <v>2.8168355599191182E-2</v>
      </c>
      <c r="U104" s="326">
        <v>0</v>
      </c>
      <c r="V104" s="326">
        <v>8.2584566596194502E-3</v>
      </c>
      <c r="W104" s="326">
        <v>5.235602094240838E-3</v>
      </c>
      <c r="X104" s="326">
        <v>6.8791097622660597E-3</v>
      </c>
      <c r="Y104" s="326">
        <v>9.2883307169021462E-3</v>
      </c>
      <c r="Z104" s="326">
        <v>1.11155220325526E-2</v>
      </c>
      <c r="AA104" s="326">
        <v>1.9334499263622976E-2</v>
      </c>
      <c r="AB104" s="326">
        <v>2.2231342773103496E-2</v>
      </c>
      <c r="AC104" s="326">
        <v>0</v>
      </c>
      <c r="AD104" s="326">
        <v>7.2744907856450046E-3</v>
      </c>
      <c r="AE104" s="326">
        <v>2.0596382814372854E-2</v>
      </c>
      <c r="AF104" s="326">
        <v>2.1024570250430079E-2</v>
      </c>
      <c r="AG104" s="326">
        <v>2.8301886792452831E-2</v>
      </c>
      <c r="AH104" s="326">
        <v>3.9691843912242508E-2</v>
      </c>
      <c r="AI104" s="326">
        <v>5.4297780459149653E-2</v>
      </c>
      <c r="AJ104" s="326">
        <v>1.343127137993516E-2</v>
      </c>
      <c r="AK104" s="326">
        <v>3.1689587023271397E-2</v>
      </c>
      <c r="AL104" s="326">
        <v>3.6506800286327844E-3</v>
      </c>
      <c r="AM104" s="326">
        <v>2.9478458049886623E-3</v>
      </c>
      <c r="AN104" s="326">
        <v>1.4519745628760124E-2</v>
      </c>
      <c r="AO104" s="326">
        <v>4.2556240149018484E-3</v>
      </c>
      <c r="AP104" s="326">
        <v>1.3892334408335402E-3</v>
      </c>
      <c r="AQ104" s="326">
        <v>1.120899196482482E-2</v>
      </c>
      <c r="AR104" s="326">
        <v>1.3491203370775137E-2</v>
      </c>
      <c r="AS104" s="326">
        <v>2.0034522102922676E-2</v>
      </c>
      <c r="AT104" s="326">
        <v>2.4961301814730979E-2</v>
      </c>
      <c r="AU104" s="326">
        <v>1.6159049822996666E-2</v>
      </c>
      <c r="AV104" s="326">
        <v>1.7812722876476422E-2</v>
      </c>
      <c r="AW104" s="326">
        <v>3.6353144835545297E-2</v>
      </c>
      <c r="AX104" s="326">
        <v>2.5800112807263333E-2</v>
      </c>
      <c r="AY104" s="326">
        <v>2.1449272042062338E-2</v>
      </c>
      <c r="AZ104" s="326">
        <v>1.4326334208223972E-2</v>
      </c>
      <c r="BA104" s="326">
        <v>1.9810267857142856E-2</v>
      </c>
      <c r="BB104" s="326">
        <v>1.9702640881680184E-2</v>
      </c>
      <c r="BC104" s="326">
        <v>1.8790369935408103E-2</v>
      </c>
      <c r="BD104" s="326">
        <v>2.5755324418028726E-2</v>
      </c>
      <c r="BE104" s="326">
        <v>0</v>
      </c>
      <c r="BF104" s="326">
        <v>1.4587831478713393E-2</v>
      </c>
      <c r="BG104" s="326">
        <v>1.1870025349665846E-2</v>
      </c>
      <c r="BH104" s="326">
        <v>1.3020833333333334E-2</v>
      </c>
      <c r="BI104" s="326">
        <v>3.1446465922566724E-2</v>
      </c>
      <c r="BJ104" s="326">
        <v>1.3164566130667826E-2</v>
      </c>
      <c r="BK104" s="326">
        <v>1.8793628065151245E-2</v>
      </c>
      <c r="BL104" s="326">
        <v>5.5820058621129091E-2</v>
      </c>
      <c r="BM104" s="326">
        <v>1.8139309900032246E-2</v>
      </c>
      <c r="BN104" s="326">
        <v>0.10403048690504094</v>
      </c>
      <c r="BO104" s="326">
        <v>2.934619173536579E-2</v>
      </c>
      <c r="BP104" s="326">
        <v>4.2308497317622179E-2</v>
      </c>
      <c r="BQ104" s="326">
        <v>2.1696425953616559E-2</v>
      </c>
      <c r="BR104" s="326">
        <v>0.10252914547393074</v>
      </c>
      <c r="BS104" s="326">
        <v>3.2336297493936947E-2</v>
      </c>
      <c r="BT104" s="326">
        <v>5.8175731319044258E-2</v>
      </c>
      <c r="BU104" s="326">
        <v>6.8398366606170602E-2</v>
      </c>
      <c r="BV104" s="326">
        <v>7.8027656594600689E-2</v>
      </c>
      <c r="BW104" s="326">
        <v>3.6792534911036671E-2</v>
      </c>
      <c r="BX104" s="326">
        <v>1.3095698225178791E-3</v>
      </c>
      <c r="BY104" s="326">
        <v>2.2707822217150682E-2</v>
      </c>
      <c r="BZ104" s="326">
        <v>1.2663375665380868E-2</v>
      </c>
      <c r="CA104" s="326">
        <v>6.1392738116119983E-4</v>
      </c>
      <c r="CB104" s="326">
        <v>1.4925373134328358E-2</v>
      </c>
      <c r="CC104" s="326">
        <v>0</v>
      </c>
      <c r="CD104" s="326">
        <v>3.3922946450205958E-2</v>
      </c>
      <c r="CE104" s="326">
        <v>0.10863164419649775</v>
      </c>
      <c r="CF104" s="326">
        <v>0.10286930546547425</v>
      </c>
      <c r="CG104" s="326">
        <v>7.6012744651797904E-3</v>
      </c>
      <c r="CH104" s="326">
        <v>7.9961311123052117E-2</v>
      </c>
      <c r="CI104" s="326">
        <v>8.8950391334107079E-2</v>
      </c>
      <c r="CJ104" s="326">
        <v>0.16673095644826511</v>
      </c>
      <c r="CK104" s="326">
        <v>0.14311361887663504</v>
      </c>
      <c r="CL104" s="326">
        <v>3.6105236969772359E-2</v>
      </c>
      <c r="CM104" s="326">
        <v>5.9539058379445259E-2</v>
      </c>
      <c r="CN104" s="326">
        <v>2.9797566505238588E-2</v>
      </c>
      <c r="CO104" s="326">
        <v>9.358902575587906E-2</v>
      </c>
      <c r="CP104" s="326">
        <v>3.1882117312084325E-2</v>
      </c>
      <c r="CQ104" s="326">
        <v>3.5951817913094888E-2</v>
      </c>
      <c r="CR104" s="326">
        <v>4.3462173588318727E-2</v>
      </c>
      <c r="CS104" s="326">
        <v>2.1918941273779982E-2</v>
      </c>
      <c r="CT104" s="326">
        <v>5.735999810888117E-2</v>
      </c>
      <c r="CU104" s="326">
        <v>5.3371680008482213E-2</v>
      </c>
      <c r="CV104" s="326">
        <v>5.5109174270280087E-2</v>
      </c>
      <c r="CW104" s="326">
        <v>2.8794094497579126E-2</v>
      </c>
      <c r="CX104" s="326">
        <v>0.12403258196258941</v>
      </c>
      <c r="CY104" s="326">
        <v>1.1435094120404814E-2</v>
      </c>
      <c r="CZ104" s="326">
        <v>1.5294688344385106E-2</v>
      </c>
      <c r="DA104" s="326">
        <v>2.3297211900046726E-2</v>
      </c>
      <c r="DB104" s="326">
        <v>2.1864448946227386E-2</v>
      </c>
      <c r="DC104" s="326">
        <v>1.5352954959911163E-2</v>
      </c>
      <c r="DD104" s="326">
        <v>0</v>
      </c>
      <c r="DE104" s="327">
        <v>2.6374046409402919E-2</v>
      </c>
      <c r="DF104" s="328">
        <v>3.6040911600927594E-2</v>
      </c>
      <c r="DG104" s="325">
        <v>3.0166127476829088E-3</v>
      </c>
      <c r="DH104" s="326">
        <v>1.4832804929114075E-3</v>
      </c>
      <c r="DI104" s="326">
        <v>0</v>
      </c>
      <c r="DJ104" s="326">
        <v>0</v>
      </c>
      <c r="DK104" s="326">
        <v>4.4406166439391014E-3</v>
      </c>
      <c r="DL104" s="326">
        <v>1.3695614612199871E-2</v>
      </c>
      <c r="DM104" s="326">
        <v>0</v>
      </c>
      <c r="DN104" s="328">
        <v>3.3307089579814771E-3</v>
      </c>
      <c r="DO104" s="328">
        <v>3.8242563272750531E-2</v>
      </c>
      <c r="DP104" s="325">
        <v>1.3029383396821994E-2</v>
      </c>
      <c r="DQ104" s="328">
        <v>1.3029383396821994E-2</v>
      </c>
      <c r="DR104" s="328">
        <v>2.1779768068862894E-3</v>
      </c>
      <c r="DS104" s="326">
        <v>3.9192290202728648E-3</v>
      </c>
      <c r="DT104" s="328">
        <v>3.5651953468555896E-3</v>
      </c>
    </row>
    <row r="105" spans="1:124" s="92" customFormat="1">
      <c r="A105" s="302" t="s">
        <v>372</v>
      </c>
      <c r="B105" s="303" t="s">
        <v>625</v>
      </c>
      <c r="C105" s="329">
        <v>0</v>
      </c>
      <c r="D105" s="330">
        <v>0</v>
      </c>
      <c r="E105" s="330">
        <v>0</v>
      </c>
      <c r="F105" s="330">
        <v>0</v>
      </c>
      <c r="G105" s="330">
        <v>0</v>
      </c>
      <c r="H105" s="330">
        <v>0</v>
      </c>
      <c r="I105" s="330">
        <v>0</v>
      </c>
      <c r="J105" s="330">
        <v>0</v>
      </c>
      <c r="K105" s="330">
        <v>0</v>
      </c>
      <c r="L105" s="330">
        <v>0</v>
      </c>
      <c r="M105" s="330">
        <v>0</v>
      </c>
      <c r="N105" s="330">
        <v>0</v>
      </c>
      <c r="O105" s="330">
        <v>0</v>
      </c>
      <c r="P105" s="330">
        <v>0</v>
      </c>
      <c r="Q105" s="330">
        <v>0</v>
      </c>
      <c r="R105" s="330">
        <v>0</v>
      </c>
      <c r="S105" s="330">
        <v>0</v>
      </c>
      <c r="T105" s="330">
        <v>0</v>
      </c>
      <c r="U105" s="330">
        <v>0</v>
      </c>
      <c r="V105" s="330">
        <v>0</v>
      </c>
      <c r="W105" s="330">
        <v>0</v>
      </c>
      <c r="X105" s="330">
        <v>0</v>
      </c>
      <c r="Y105" s="330">
        <v>0</v>
      </c>
      <c r="Z105" s="330">
        <v>0</v>
      </c>
      <c r="AA105" s="330">
        <v>0</v>
      </c>
      <c r="AB105" s="330">
        <v>0</v>
      </c>
      <c r="AC105" s="330">
        <v>0</v>
      </c>
      <c r="AD105" s="330">
        <v>0</v>
      </c>
      <c r="AE105" s="330">
        <v>0</v>
      </c>
      <c r="AF105" s="330">
        <v>0</v>
      </c>
      <c r="AG105" s="330">
        <v>0</v>
      </c>
      <c r="AH105" s="330">
        <v>0</v>
      </c>
      <c r="AI105" s="330">
        <v>0</v>
      </c>
      <c r="AJ105" s="330">
        <v>0</v>
      </c>
      <c r="AK105" s="330">
        <v>0</v>
      </c>
      <c r="AL105" s="330">
        <v>0</v>
      </c>
      <c r="AM105" s="330">
        <v>0</v>
      </c>
      <c r="AN105" s="330">
        <v>0</v>
      </c>
      <c r="AO105" s="330">
        <v>0</v>
      </c>
      <c r="AP105" s="330">
        <v>0</v>
      </c>
      <c r="AQ105" s="330">
        <v>0</v>
      </c>
      <c r="AR105" s="330">
        <v>0</v>
      </c>
      <c r="AS105" s="330">
        <v>0</v>
      </c>
      <c r="AT105" s="330">
        <v>0</v>
      </c>
      <c r="AU105" s="330">
        <v>0</v>
      </c>
      <c r="AV105" s="330">
        <v>0</v>
      </c>
      <c r="AW105" s="330">
        <v>0</v>
      </c>
      <c r="AX105" s="330">
        <v>0</v>
      </c>
      <c r="AY105" s="330">
        <v>0</v>
      </c>
      <c r="AZ105" s="330">
        <v>0</v>
      </c>
      <c r="BA105" s="330">
        <v>0</v>
      </c>
      <c r="BB105" s="330">
        <v>0</v>
      </c>
      <c r="BC105" s="330">
        <v>0</v>
      </c>
      <c r="BD105" s="330">
        <v>0</v>
      </c>
      <c r="BE105" s="330">
        <v>0</v>
      </c>
      <c r="BF105" s="330">
        <v>0</v>
      </c>
      <c r="BG105" s="330">
        <v>0</v>
      </c>
      <c r="BH105" s="330">
        <v>0</v>
      </c>
      <c r="BI105" s="330">
        <v>0</v>
      </c>
      <c r="BJ105" s="330">
        <v>0</v>
      </c>
      <c r="BK105" s="330">
        <v>0</v>
      </c>
      <c r="BL105" s="330">
        <v>0</v>
      </c>
      <c r="BM105" s="330">
        <v>0</v>
      </c>
      <c r="BN105" s="330">
        <v>0</v>
      </c>
      <c r="BO105" s="330">
        <v>0</v>
      </c>
      <c r="BP105" s="330">
        <v>0</v>
      </c>
      <c r="BQ105" s="330">
        <v>0</v>
      </c>
      <c r="BR105" s="330">
        <v>0</v>
      </c>
      <c r="BS105" s="330">
        <v>0</v>
      </c>
      <c r="BT105" s="330">
        <v>0</v>
      </c>
      <c r="BU105" s="330">
        <v>0</v>
      </c>
      <c r="BV105" s="330">
        <v>0</v>
      </c>
      <c r="BW105" s="330">
        <v>0</v>
      </c>
      <c r="BX105" s="330">
        <v>0</v>
      </c>
      <c r="BY105" s="330">
        <v>0</v>
      </c>
      <c r="BZ105" s="330">
        <v>0</v>
      </c>
      <c r="CA105" s="330">
        <v>0</v>
      </c>
      <c r="CB105" s="330">
        <v>0</v>
      </c>
      <c r="CC105" s="330">
        <v>0</v>
      </c>
      <c r="CD105" s="330">
        <v>0</v>
      </c>
      <c r="CE105" s="330">
        <v>0</v>
      </c>
      <c r="CF105" s="330">
        <v>0</v>
      </c>
      <c r="CG105" s="330">
        <v>0</v>
      </c>
      <c r="CH105" s="330">
        <v>0</v>
      </c>
      <c r="CI105" s="330">
        <v>0</v>
      </c>
      <c r="CJ105" s="330">
        <v>0</v>
      </c>
      <c r="CK105" s="330">
        <v>0</v>
      </c>
      <c r="CL105" s="330">
        <v>0</v>
      </c>
      <c r="CM105" s="330">
        <v>0</v>
      </c>
      <c r="CN105" s="330">
        <v>0</v>
      </c>
      <c r="CO105" s="330">
        <v>0</v>
      </c>
      <c r="CP105" s="330">
        <v>0</v>
      </c>
      <c r="CQ105" s="330">
        <v>0</v>
      </c>
      <c r="CR105" s="330">
        <v>0</v>
      </c>
      <c r="CS105" s="330">
        <v>0</v>
      </c>
      <c r="CT105" s="330">
        <v>0</v>
      </c>
      <c r="CU105" s="330">
        <v>0</v>
      </c>
      <c r="CV105" s="330">
        <v>0</v>
      </c>
      <c r="CW105" s="330">
        <v>0</v>
      </c>
      <c r="CX105" s="330">
        <v>0</v>
      </c>
      <c r="CY105" s="330">
        <v>0</v>
      </c>
      <c r="CZ105" s="330">
        <v>0</v>
      </c>
      <c r="DA105" s="330">
        <v>0</v>
      </c>
      <c r="DB105" s="330">
        <v>0</v>
      </c>
      <c r="DC105" s="330">
        <v>0</v>
      </c>
      <c r="DD105" s="330">
        <v>0</v>
      </c>
      <c r="DE105" s="331">
        <v>0</v>
      </c>
      <c r="DF105" s="332">
        <v>0</v>
      </c>
      <c r="DG105" s="329">
        <v>0.12182364929382758</v>
      </c>
      <c r="DH105" s="330">
        <v>6.7478614583956452E-3</v>
      </c>
      <c r="DI105" s="330">
        <v>0</v>
      </c>
      <c r="DJ105" s="330">
        <v>0</v>
      </c>
      <c r="DK105" s="330">
        <v>0</v>
      </c>
      <c r="DL105" s="330">
        <v>0</v>
      </c>
      <c r="DM105" s="330">
        <v>0</v>
      </c>
      <c r="DN105" s="332">
        <v>6.9690690853544974E-3</v>
      </c>
      <c r="DO105" s="332">
        <v>3.7719623373991414E-3</v>
      </c>
      <c r="DP105" s="329">
        <v>1.4084009625595511E-2</v>
      </c>
      <c r="DQ105" s="332">
        <v>1.4084009625595511E-2</v>
      </c>
      <c r="DR105" s="332">
        <v>1.5452765229835094E-2</v>
      </c>
      <c r="DS105" s="330">
        <v>1.5233130226233078E-2</v>
      </c>
      <c r="DT105" s="332">
        <v>1.0261751830637104E-2</v>
      </c>
    </row>
    <row r="106" spans="1:124" s="92" customFormat="1">
      <c r="A106" s="298" t="s">
        <v>373</v>
      </c>
      <c r="B106" s="299" t="s">
        <v>626</v>
      </c>
      <c r="C106" s="321">
        <v>0</v>
      </c>
      <c r="D106" s="322">
        <v>0</v>
      </c>
      <c r="E106" s="322">
        <v>0</v>
      </c>
      <c r="F106" s="322">
        <v>0</v>
      </c>
      <c r="G106" s="322">
        <v>0</v>
      </c>
      <c r="H106" s="322">
        <v>0</v>
      </c>
      <c r="I106" s="322">
        <v>0</v>
      </c>
      <c r="J106" s="322">
        <v>0</v>
      </c>
      <c r="K106" s="322">
        <v>0</v>
      </c>
      <c r="L106" s="322">
        <v>0</v>
      </c>
      <c r="M106" s="322">
        <v>0</v>
      </c>
      <c r="N106" s="322">
        <v>0</v>
      </c>
      <c r="O106" s="322">
        <v>0</v>
      </c>
      <c r="P106" s="322">
        <v>0</v>
      </c>
      <c r="Q106" s="322">
        <v>0</v>
      </c>
      <c r="R106" s="322">
        <v>0</v>
      </c>
      <c r="S106" s="322">
        <v>0</v>
      </c>
      <c r="T106" s="322">
        <v>0</v>
      </c>
      <c r="U106" s="322">
        <v>0</v>
      </c>
      <c r="V106" s="322">
        <v>0</v>
      </c>
      <c r="W106" s="322">
        <v>0</v>
      </c>
      <c r="X106" s="322">
        <v>0</v>
      </c>
      <c r="Y106" s="322">
        <v>0</v>
      </c>
      <c r="Z106" s="322">
        <v>0</v>
      </c>
      <c r="AA106" s="322">
        <v>0</v>
      </c>
      <c r="AB106" s="322">
        <v>0</v>
      </c>
      <c r="AC106" s="322">
        <v>0</v>
      </c>
      <c r="AD106" s="322">
        <v>0</v>
      </c>
      <c r="AE106" s="322">
        <v>0</v>
      </c>
      <c r="AF106" s="322">
        <v>0</v>
      </c>
      <c r="AG106" s="322">
        <v>0</v>
      </c>
      <c r="AH106" s="322">
        <v>0</v>
      </c>
      <c r="AI106" s="322">
        <v>0</v>
      </c>
      <c r="AJ106" s="322">
        <v>0</v>
      </c>
      <c r="AK106" s="322">
        <v>0</v>
      </c>
      <c r="AL106" s="322">
        <v>0</v>
      </c>
      <c r="AM106" s="322">
        <v>0</v>
      </c>
      <c r="AN106" s="322">
        <v>0</v>
      </c>
      <c r="AO106" s="322">
        <v>0</v>
      </c>
      <c r="AP106" s="322">
        <v>0</v>
      </c>
      <c r="AQ106" s="322">
        <v>0</v>
      </c>
      <c r="AR106" s="322">
        <v>0</v>
      </c>
      <c r="AS106" s="322">
        <v>0</v>
      </c>
      <c r="AT106" s="322">
        <v>0</v>
      </c>
      <c r="AU106" s="322">
        <v>0</v>
      </c>
      <c r="AV106" s="322">
        <v>0</v>
      </c>
      <c r="AW106" s="322">
        <v>0</v>
      </c>
      <c r="AX106" s="322">
        <v>0</v>
      </c>
      <c r="AY106" s="322">
        <v>0</v>
      </c>
      <c r="AZ106" s="322">
        <v>0</v>
      </c>
      <c r="BA106" s="322">
        <v>0</v>
      </c>
      <c r="BB106" s="322">
        <v>0</v>
      </c>
      <c r="BC106" s="322">
        <v>0</v>
      </c>
      <c r="BD106" s="322">
        <v>0</v>
      </c>
      <c r="BE106" s="322">
        <v>0</v>
      </c>
      <c r="BF106" s="322">
        <v>0</v>
      </c>
      <c r="BG106" s="322">
        <v>0</v>
      </c>
      <c r="BH106" s="322">
        <v>0</v>
      </c>
      <c r="BI106" s="322">
        <v>0</v>
      </c>
      <c r="BJ106" s="322">
        <v>0</v>
      </c>
      <c r="BK106" s="322">
        <v>0</v>
      </c>
      <c r="BL106" s="322">
        <v>0</v>
      </c>
      <c r="BM106" s="322">
        <v>0</v>
      </c>
      <c r="BN106" s="322">
        <v>0</v>
      </c>
      <c r="BO106" s="322">
        <v>0</v>
      </c>
      <c r="BP106" s="322">
        <v>0</v>
      </c>
      <c r="BQ106" s="322">
        <v>0</v>
      </c>
      <c r="BR106" s="322">
        <v>0</v>
      </c>
      <c r="BS106" s="322">
        <v>0</v>
      </c>
      <c r="BT106" s="322">
        <v>0</v>
      </c>
      <c r="BU106" s="322">
        <v>0</v>
      </c>
      <c r="BV106" s="322">
        <v>0</v>
      </c>
      <c r="BW106" s="322">
        <v>0</v>
      </c>
      <c r="BX106" s="322">
        <v>0</v>
      </c>
      <c r="BY106" s="322">
        <v>0</v>
      </c>
      <c r="BZ106" s="322">
        <v>0</v>
      </c>
      <c r="CA106" s="322">
        <v>0</v>
      </c>
      <c r="CB106" s="322">
        <v>0</v>
      </c>
      <c r="CC106" s="322">
        <v>0</v>
      </c>
      <c r="CD106" s="322">
        <v>0</v>
      </c>
      <c r="CE106" s="322">
        <v>0</v>
      </c>
      <c r="CF106" s="322">
        <v>0</v>
      </c>
      <c r="CG106" s="322">
        <v>0</v>
      </c>
      <c r="CH106" s="322">
        <v>0</v>
      </c>
      <c r="CI106" s="322">
        <v>0</v>
      </c>
      <c r="CJ106" s="322">
        <v>0</v>
      </c>
      <c r="CK106" s="322">
        <v>0</v>
      </c>
      <c r="CL106" s="322">
        <v>0</v>
      </c>
      <c r="CM106" s="322">
        <v>0</v>
      </c>
      <c r="CN106" s="322">
        <v>4.2847752304039279E-3</v>
      </c>
      <c r="CO106" s="322">
        <v>0</v>
      </c>
      <c r="CP106" s="322">
        <v>1.6401269091206253E-3</v>
      </c>
      <c r="CQ106" s="322">
        <v>0</v>
      </c>
      <c r="CR106" s="322">
        <v>1.5622537566036055E-3</v>
      </c>
      <c r="CS106" s="322">
        <v>5.2242981559869608E-3</v>
      </c>
      <c r="CT106" s="322">
        <v>0</v>
      </c>
      <c r="CU106" s="322">
        <v>0</v>
      </c>
      <c r="CV106" s="322">
        <v>0</v>
      </c>
      <c r="CW106" s="322">
        <v>0</v>
      </c>
      <c r="CX106" s="322">
        <v>0</v>
      </c>
      <c r="CY106" s="322">
        <v>1.4543564447252825E-2</v>
      </c>
      <c r="CZ106" s="322">
        <v>7.0810368253424729E-3</v>
      </c>
      <c r="DA106" s="322">
        <v>0</v>
      </c>
      <c r="DB106" s="322">
        <v>0</v>
      </c>
      <c r="DC106" s="322">
        <v>0</v>
      </c>
      <c r="DD106" s="322">
        <v>0</v>
      </c>
      <c r="DE106" s="323">
        <v>0</v>
      </c>
      <c r="DF106" s="324">
        <v>5.8760887323348388E-4</v>
      </c>
      <c r="DG106" s="321">
        <v>0.49772210108265519</v>
      </c>
      <c r="DH106" s="322">
        <v>6.4601304061733561E-2</v>
      </c>
      <c r="DI106" s="322">
        <v>0</v>
      </c>
      <c r="DJ106" s="322">
        <v>0</v>
      </c>
      <c r="DK106" s="322">
        <v>0</v>
      </c>
      <c r="DL106" s="322">
        <v>0</v>
      </c>
      <c r="DM106" s="322">
        <v>0</v>
      </c>
      <c r="DN106" s="324">
        <v>4.8504047806687899E-2</v>
      </c>
      <c r="DO106" s="324">
        <v>2.6846606561386103E-2</v>
      </c>
      <c r="DP106" s="321">
        <v>1.1599670703311478E-2</v>
      </c>
      <c r="DQ106" s="324">
        <v>1.1599670703311478E-2</v>
      </c>
      <c r="DR106" s="324">
        <v>2.1156424915198098E-2</v>
      </c>
      <c r="DS106" s="322">
        <v>1.9622916859231166E-2</v>
      </c>
      <c r="DT106" s="324">
        <v>3.6996823947399241E-2</v>
      </c>
    </row>
    <row r="107" spans="1:124" s="92" customFormat="1">
      <c r="A107" s="298" t="s">
        <v>374</v>
      </c>
      <c r="B107" s="299" t="s">
        <v>627</v>
      </c>
      <c r="C107" s="321">
        <v>0</v>
      </c>
      <c r="D107" s="322">
        <v>0</v>
      </c>
      <c r="E107" s="322">
        <v>1.7340038148083925E-4</v>
      </c>
      <c r="F107" s="322">
        <v>0</v>
      </c>
      <c r="G107" s="322">
        <v>0</v>
      </c>
      <c r="H107" s="322">
        <v>0</v>
      </c>
      <c r="I107" s="322">
        <v>0</v>
      </c>
      <c r="J107" s="322">
        <v>4.6218007623252551E-5</v>
      </c>
      <c r="K107" s="322">
        <v>3.3649073809243401E-5</v>
      </c>
      <c r="L107" s="322">
        <v>0</v>
      </c>
      <c r="M107" s="322">
        <v>0</v>
      </c>
      <c r="N107" s="322">
        <v>6.6332058283768546E-5</v>
      </c>
      <c r="O107" s="322">
        <v>8.4385337203807465E-5</v>
      </c>
      <c r="P107" s="322">
        <v>3.0086951289225862E-5</v>
      </c>
      <c r="Q107" s="322">
        <v>3.4838350055741359E-5</v>
      </c>
      <c r="R107" s="322">
        <v>5.6344905950961149E-5</v>
      </c>
      <c r="S107" s="322">
        <v>4.6455017606451671E-5</v>
      </c>
      <c r="T107" s="322">
        <v>5.8440571782554317E-5</v>
      </c>
      <c r="U107" s="322">
        <v>0</v>
      </c>
      <c r="V107" s="322">
        <v>1.982029598308668E-4</v>
      </c>
      <c r="W107" s="322">
        <v>0</v>
      </c>
      <c r="X107" s="322">
        <v>0</v>
      </c>
      <c r="Y107" s="322">
        <v>0</v>
      </c>
      <c r="Z107" s="322">
        <v>0</v>
      </c>
      <c r="AA107" s="322">
        <v>8.2842415316642125E-5</v>
      </c>
      <c r="AB107" s="322">
        <v>0</v>
      </c>
      <c r="AC107" s="322">
        <v>0</v>
      </c>
      <c r="AD107" s="322">
        <v>0</v>
      </c>
      <c r="AE107" s="322">
        <v>3.7734508874268619E-5</v>
      </c>
      <c r="AF107" s="322">
        <v>3.9396446440531062E-5</v>
      </c>
      <c r="AG107" s="322">
        <v>0</v>
      </c>
      <c r="AH107" s="322">
        <v>0</v>
      </c>
      <c r="AI107" s="322">
        <v>0</v>
      </c>
      <c r="AJ107" s="322">
        <v>0</v>
      </c>
      <c r="AK107" s="322">
        <v>1.3676990515007078E-5</v>
      </c>
      <c r="AL107" s="322">
        <v>7.1581961345740878E-5</v>
      </c>
      <c r="AM107" s="322">
        <v>1.7442874585731727E-5</v>
      </c>
      <c r="AN107" s="322">
        <v>1.2252949897687869E-5</v>
      </c>
      <c r="AO107" s="322">
        <v>4.2986101160624729E-5</v>
      </c>
      <c r="AP107" s="322">
        <v>0</v>
      </c>
      <c r="AQ107" s="322">
        <v>0</v>
      </c>
      <c r="AR107" s="322">
        <v>3.038559317742148E-5</v>
      </c>
      <c r="AS107" s="322">
        <v>4.0958427196395659E-5</v>
      </c>
      <c r="AT107" s="322">
        <v>3.8892648511578341E-5</v>
      </c>
      <c r="AU107" s="322">
        <v>1.1104349795902051E-5</v>
      </c>
      <c r="AV107" s="322">
        <v>0</v>
      </c>
      <c r="AW107" s="322">
        <v>0</v>
      </c>
      <c r="AX107" s="322">
        <v>6.6713972938386618E-5</v>
      </c>
      <c r="AY107" s="322">
        <v>1.1454884935680821E-5</v>
      </c>
      <c r="AZ107" s="322">
        <v>4.8605035481675899E-5</v>
      </c>
      <c r="BA107" s="322">
        <v>0</v>
      </c>
      <c r="BB107" s="322">
        <v>5.1985859846121852E-5</v>
      </c>
      <c r="BC107" s="322">
        <v>0</v>
      </c>
      <c r="BD107" s="322">
        <v>0</v>
      </c>
      <c r="BE107" s="322">
        <v>0</v>
      </c>
      <c r="BF107" s="322">
        <v>6.9202236616287437E-6</v>
      </c>
      <c r="BG107" s="322">
        <v>3.3681374200067361E-5</v>
      </c>
      <c r="BH107" s="322">
        <v>0</v>
      </c>
      <c r="BI107" s="322">
        <v>1.1918311890303857E-5</v>
      </c>
      <c r="BJ107" s="322">
        <v>7.2432275822106325E-5</v>
      </c>
      <c r="BK107" s="322">
        <v>0</v>
      </c>
      <c r="BL107" s="322">
        <v>7.646234229641902E-6</v>
      </c>
      <c r="BM107" s="322">
        <v>1.7915367802500984E-5</v>
      </c>
      <c r="BN107" s="322">
        <v>7.2339846813140388E-5</v>
      </c>
      <c r="BO107" s="322">
        <v>3.8886296469124281E-5</v>
      </c>
      <c r="BP107" s="322">
        <v>3.6719751186965955E-5</v>
      </c>
      <c r="BQ107" s="322">
        <v>0</v>
      </c>
      <c r="BR107" s="322">
        <v>3.4957090171814098E-5</v>
      </c>
      <c r="BS107" s="322">
        <v>6.4159320424478068E-5</v>
      </c>
      <c r="BT107" s="322">
        <v>5.3687105795235463E-5</v>
      </c>
      <c r="BU107" s="322">
        <v>5.7644818660557556E-5</v>
      </c>
      <c r="BV107" s="322">
        <v>4.0245335565607946E-5</v>
      </c>
      <c r="BW107" s="322">
        <v>2.1751424718319049E-5</v>
      </c>
      <c r="BX107" s="322">
        <v>0</v>
      </c>
      <c r="BY107" s="322">
        <v>2.5959947509556682E-3</v>
      </c>
      <c r="BZ107" s="322">
        <v>7.2477189817760134E-5</v>
      </c>
      <c r="CA107" s="322">
        <v>4.8724395330253952E-6</v>
      </c>
      <c r="CB107" s="322">
        <v>0</v>
      </c>
      <c r="CC107" s="322">
        <v>0</v>
      </c>
      <c r="CD107" s="322">
        <v>0</v>
      </c>
      <c r="CE107" s="322">
        <v>0</v>
      </c>
      <c r="CF107" s="322">
        <v>4.5675031287396433E-5</v>
      </c>
      <c r="CG107" s="322">
        <v>3.186162949476559E-4</v>
      </c>
      <c r="CH107" s="322">
        <v>3.9978506179473404E-4</v>
      </c>
      <c r="CI107" s="322">
        <v>5.9518495372436989E-4</v>
      </c>
      <c r="CJ107" s="322">
        <v>3.6737018056244377E-5</v>
      </c>
      <c r="CK107" s="322">
        <v>5.1295203898435492E-4</v>
      </c>
      <c r="CL107" s="322">
        <v>1.2439358129120537E-4</v>
      </c>
      <c r="CM107" s="322">
        <v>1.0107562846069169E-4</v>
      </c>
      <c r="CN107" s="322">
        <v>9.6588546208228811E-5</v>
      </c>
      <c r="CO107" s="322">
        <v>5.1991681330987042E-5</v>
      </c>
      <c r="CP107" s="322">
        <v>9.906710613656923E-3</v>
      </c>
      <c r="CQ107" s="322">
        <v>5.0251256281407036E-3</v>
      </c>
      <c r="CR107" s="322">
        <v>1.0264281260492111E-2</v>
      </c>
      <c r="CS107" s="322">
        <v>8.5449812679414192E-3</v>
      </c>
      <c r="CT107" s="322">
        <v>7.0916956244237991E-5</v>
      </c>
      <c r="CU107" s="322">
        <v>3.9760377458516671E-5</v>
      </c>
      <c r="CV107" s="322">
        <v>7.2631531163466344E-4</v>
      </c>
      <c r="CW107" s="322">
        <v>2.3850979082691346E-5</v>
      </c>
      <c r="CX107" s="322">
        <v>5.9229675759832123E-5</v>
      </c>
      <c r="CY107" s="322">
        <v>1.0303814755551931E-2</v>
      </c>
      <c r="CZ107" s="322">
        <v>2.9215313126258005E-3</v>
      </c>
      <c r="DA107" s="322">
        <v>1.8891435437573708E-2</v>
      </c>
      <c r="DB107" s="322">
        <v>1.0662117496534811E-4</v>
      </c>
      <c r="DC107" s="322">
        <v>4.0751041698503415E-4</v>
      </c>
      <c r="DD107" s="322">
        <v>0</v>
      </c>
      <c r="DE107" s="323">
        <v>7.6446511331602668E-4</v>
      </c>
      <c r="DF107" s="324">
        <v>1.0266700016004912E-3</v>
      </c>
      <c r="DG107" s="321">
        <v>1.4964299457009705E-3</v>
      </c>
      <c r="DH107" s="322">
        <v>1.4083388167733446E-2</v>
      </c>
      <c r="DI107" s="322">
        <v>0</v>
      </c>
      <c r="DJ107" s="322">
        <v>0</v>
      </c>
      <c r="DK107" s="322">
        <v>0</v>
      </c>
      <c r="DL107" s="322">
        <v>0</v>
      </c>
      <c r="DM107" s="322">
        <v>0</v>
      </c>
      <c r="DN107" s="324">
        <v>7.658663292556071E-3</v>
      </c>
      <c r="DO107" s="324">
        <v>5.1832345678614515E-3</v>
      </c>
      <c r="DP107" s="321">
        <v>6.0890659859902768E-6</v>
      </c>
      <c r="DQ107" s="324">
        <v>6.0890659859902768E-6</v>
      </c>
      <c r="DR107" s="324">
        <v>3.8091899588216442E-3</v>
      </c>
      <c r="DS107" s="322">
        <v>3.1989319436511168E-3</v>
      </c>
      <c r="DT107" s="324">
        <v>5.8817547955342169E-3</v>
      </c>
    </row>
    <row r="108" spans="1:124" s="92" customFormat="1">
      <c r="A108" s="298" t="s">
        <v>375</v>
      </c>
      <c r="B108" s="299" t="s">
        <v>628</v>
      </c>
      <c r="C108" s="321">
        <v>0</v>
      </c>
      <c r="D108" s="322">
        <v>0</v>
      </c>
      <c r="E108" s="322">
        <v>0</v>
      </c>
      <c r="F108" s="322">
        <v>0</v>
      </c>
      <c r="G108" s="322">
        <v>0</v>
      </c>
      <c r="H108" s="322">
        <v>0</v>
      </c>
      <c r="I108" s="322">
        <v>0</v>
      </c>
      <c r="J108" s="322">
        <v>0</v>
      </c>
      <c r="K108" s="322">
        <v>0</v>
      </c>
      <c r="L108" s="322">
        <v>0</v>
      </c>
      <c r="M108" s="322">
        <v>0</v>
      </c>
      <c r="N108" s="322">
        <v>0</v>
      </c>
      <c r="O108" s="322">
        <v>0</v>
      </c>
      <c r="P108" s="322">
        <v>0</v>
      </c>
      <c r="Q108" s="322">
        <v>0</v>
      </c>
      <c r="R108" s="322">
        <v>0</v>
      </c>
      <c r="S108" s="322">
        <v>0</v>
      </c>
      <c r="T108" s="322">
        <v>0</v>
      </c>
      <c r="U108" s="322">
        <v>0</v>
      </c>
      <c r="V108" s="322">
        <v>0</v>
      </c>
      <c r="W108" s="322">
        <v>0</v>
      </c>
      <c r="X108" s="322">
        <v>0</v>
      </c>
      <c r="Y108" s="322">
        <v>0</v>
      </c>
      <c r="Z108" s="322">
        <v>0</v>
      </c>
      <c r="AA108" s="322">
        <v>0</v>
      </c>
      <c r="AB108" s="322">
        <v>0</v>
      </c>
      <c r="AC108" s="322">
        <v>0</v>
      </c>
      <c r="AD108" s="322">
        <v>0</v>
      </c>
      <c r="AE108" s="322">
        <v>0</v>
      </c>
      <c r="AF108" s="322">
        <v>0</v>
      </c>
      <c r="AG108" s="322">
        <v>0</v>
      </c>
      <c r="AH108" s="322">
        <v>0</v>
      </c>
      <c r="AI108" s="322">
        <v>0</v>
      </c>
      <c r="AJ108" s="322">
        <v>0</v>
      </c>
      <c r="AK108" s="322">
        <v>0</v>
      </c>
      <c r="AL108" s="322">
        <v>0</v>
      </c>
      <c r="AM108" s="322">
        <v>0</v>
      </c>
      <c r="AN108" s="322">
        <v>0</v>
      </c>
      <c r="AO108" s="322">
        <v>0</v>
      </c>
      <c r="AP108" s="322">
        <v>0</v>
      </c>
      <c r="AQ108" s="322">
        <v>0</v>
      </c>
      <c r="AR108" s="322">
        <v>0</v>
      </c>
      <c r="AS108" s="322">
        <v>0</v>
      </c>
      <c r="AT108" s="322">
        <v>0</v>
      </c>
      <c r="AU108" s="322">
        <v>0</v>
      </c>
      <c r="AV108" s="322">
        <v>0</v>
      </c>
      <c r="AW108" s="322">
        <v>0</v>
      </c>
      <c r="AX108" s="322">
        <v>0</v>
      </c>
      <c r="AY108" s="322">
        <v>0</v>
      </c>
      <c r="AZ108" s="322">
        <v>0</v>
      </c>
      <c r="BA108" s="322">
        <v>0</v>
      </c>
      <c r="BB108" s="322">
        <v>0</v>
      </c>
      <c r="BC108" s="322">
        <v>0</v>
      </c>
      <c r="BD108" s="322">
        <v>0</v>
      </c>
      <c r="BE108" s="322">
        <v>0</v>
      </c>
      <c r="BF108" s="322">
        <v>0</v>
      </c>
      <c r="BG108" s="322">
        <v>0</v>
      </c>
      <c r="BH108" s="322">
        <v>0</v>
      </c>
      <c r="BI108" s="322">
        <v>0</v>
      </c>
      <c r="BJ108" s="322">
        <v>9.0540344777632908E-4</v>
      </c>
      <c r="BK108" s="322">
        <v>0</v>
      </c>
      <c r="BL108" s="322">
        <v>0</v>
      </c>
      <c r="BM108" s="322">
        <v>0</v>
      </c>
      <c r="BN108" s="322">
        <v>0</v>
      </c>
      <c r="BO108" s="322">
        <v>0</v>
      </c>
      <c r="BP108" s="322">
        <v>0</v>
      </c>
      <c r="BQ108" s="322">
        <v>0</v>
      </c>
      <c r="BR108" s="322">
        <v>0</v>
      </c>
      <c r="BS108" s="322">
        <v>0</v>
      </c>
      <c r="BT108" s="322">
        <v>1.7256569719897112E-5</v>
      </c>
      <c r="BU108" s="322">
        <v>0</v>
      </c>
      <c r="BV108" s="322">
        <v>0</v>
      </c>
      <c r="BW108" s="322">
        <v>0</v>
      </c>
      <c r="BX108" s="322">
        <v>0</v>
      </c>
      <c r="BY108" s="322">
        <v>0</v>
      </c>
      <c r="BZ108" s="322">
        <v>0</v>
      </c>
      <c r="CA108" s="322">
        <v>0</v>
      </c>
      <c r="CB108" s="322">
        <v>0</v>
      </c>
      <c r="CC108" s="322">
        <v>0</v>
      </c>
      <c r="CD108" s="322">
        <v>0</v>
      </c>
      <c r="CE108" s="322">
        <v>0</v>
      </c>
      <c r="CF108" s="322">
        <v>0</v>
      </c>
      <c r="CG108" s="322">
        <v>0</v>
      </c>
      <c r="CH108" s="322">
        <v>9.8871574422353578E-5</v>
      </c>
      <c r="CI108" s="322">
        <v>3.3151801922447398E-2</v>
      </c>
      <c r="CJ108" s="322">
        <v>0</v>
      </c>
      <c r="CK108" s="322">
        <v>1.7098401299478499E-4</v>
      </c>
      <c r="CL108" s="322">
        <v>1.9654185844010449E-2</v>
      </c>
      <c r="CM108" s="322">
        <v>0</v>
      </c>
      <c r="CN108" s="322">
        <v>9.6588546208228811E-5</v>
      </c>
      <c r="CO108" s="322">
        <v>7.9987202047672367E-6</v>
      </c>
      <c r="CP108" s="322">
        <v>0</v>
      </c>
      <c r="CQ108" s="322">
        <v>0</v>
      </c>
      <c r="CR108" s="322">
        <v>0</v>
      </c>
      <c r="CS108" s="322">
        <v>0</v>
      </c>
      <c r="CT108" s="322">
        <v>0</v>
      </c>
      <c r="CU108" s="322">
        <v>0</v>
      </c>
      <c r="CV108" s="322">
        <v>2.5874982976984884E-3</v>
      </c>
      <c r="CW108" s="322">
        <v>0</v>
      </c>
      <c r="CX108" s="322">
        <v>0</v>
      </c>
      <c r="CY108" s="322">
        <v>2.4562011435094121E-3</v>
      </c>
      <c r="CZ108" s="322">
        <v>1.5584426986959567E-4</v>
      </c>
      <c r="DA108" s="322">
        <v>0</v>
      </c>
      <c r="DB108" s="322">
        <v>6.0702988946938199E-3</v>
      </c>
      <c r="DC108" s="322">
        <v>1.1817802092565991E-3</v>
      </c>
      <c r="DD108" s="322">
        <v>0</v>
      </c>
      <c r="DE108" s="323">
        <v>4.4593798276768221E-4</v>
      </c>
      <c r="DF108" s="324">
        <v>2.2476160650506093E-4</v>
      </c>
      <c r="DG108" s="321">
        <v>5.1676714124873513E-2</v>
      </c>
      <c r="DH108" s="322">
        <v>3.3552910211162287E-2</v>
      </c>
      <c r="DI108" s="322">
        <v>0</v>
      </c>
      <c r="DJ108" s="322">
        <v>0</v>
      </c>
      <c r="DK108" s="322">
        <v>0</v>
      </c>
      <c r="DL108" s="322">
        <v>0</v>
      </c>
      <c r="DM108" s="322">
        <v>0</v>
      </c>
      <c r="DN108" s="324">
        <v>1.9557140218653651E-2</v>
      </c>
      <c r="DO108" s="324">
        <v>1.081242163344568E-2</v>
      </c>
      <c r="DP108" s="321">
        <v>1.407792055960952E-3</v>
      </c>
      <c r="DQ108" s="324">
        <v>1.407792055960952E-3</v>
      </c>
      <c r="DR108" s="324">
        <v>4.6094340821597937E-3</v>
      </c>
      <c r="DS108" s="322">
        <v>4.0956881250448236E-3</v>
      </c>
      <c r="DT108" s="324">
        <v>1.339677237313853E-2</v>
      </c>
    </row>
    <row r="109" spans="1:124" s="92" customFormat="1">
      <c r="A109" s="300" t="s">
        <v>376</v>
      </c>
      <c r="B109" s="301" t="s">
        <v>629</v>
      </c>
      <c r="C109" s="325">
        <v>0</v>
      </c>
      <c r="D109" s="326">
        <v>0</v>
      </c>
      <c r="E109" s="326">
        <v>9.5370209814461587E-4</v>
      </c>
      <c r="F109" s="326">
        <v>1.0318320177475107E-4</v>
      </c>
      <c r="G109" s="326">
        <v>1.3916500994035786E-3</v>
      </c>
      <c r="H109" s="326">
        <v>0</v>
      </c>
      <c r="I109" s="326">
        <v>0</v>
      </c>
      <c r="J109" s="326">
        <v>7.3405070931048164E-5</v>
      </c>
      <c r="K109" s="326">
        <v>3.3649073809243401E-5</v>
      </c>
      <c r="L109" s="326">
        <v>0</v>
      </c>
      <c r="M109" s="326">
        <v>0</v>
      </c>
      <c r="N109" s="326">
        <v>5.5276715236473791E-5</v>
      </c>
      <c r="O109" s="326">
        <v>5.0631202322284479E-5</v>
      </c>
      <c r="P109" s="326">
        <v>4.5130426933838797E-5</v>
      </c>
      <c r="Q109" s="326">
        <v>6.9676700111482719E-5</v>
      </c>
      <c r="R109" s="326">
        <v>3.7563270633974099E-5</v>
      </c>
      <c r="S109" s="326">
        <v>5.574602112774201E-5</v>
      </c>
      <c r="T109" s="326">
        <v>1.0519302920859777E-4</v>
      </c>
      <c r="U109" s="326">
        <v>0</v>
      </c>
      <c r="V109" s="326">
        <v>6.6067653276955605E-5</v>
      </c>
      <c r="W109" s="326">
        <v>0</v>
      </c>
      <c r="X109" s="326">
        <v>0</v>
      </c>
      <c r="Y109" s="326">
        <v>6.5410779696493986E-5</v>
      </c>
      <c r="Z109" s="326">
        <v>0</v>
      </c>
      <c r="AA109" s="326">
        <v>1.012518409425626E-4</v>
      </c>
      <c r="AB109" s="326">
        <v>4.1042478965729529E-5</v>
      </c>
      <c r="AC109" s="326">
        <v>0</v>
      </c>
      <c r="AD109" s="326">
        <v>0</v>
      </c>
      <c r="AE109" s="326">
        <v>4.4393539852080723E-5</v>
      </c>
      <c r="AF109" s="326">
        <v>3.9396446440531062E-5</v>
      </c>
      <c r="AG109" s="326">
        <v>0</v>
      </c>
      <c r="AH109" s="326">
        <v>6.69904538603249E-5</v>
      </c>
      <c r="AI109" s="326">
        <v>6.3506175975613623E-5</v>
      </c>
      <c r="AJ109" s="326">
        <v>1.1375547448220946E-4</v>
      </c>
      <c r="AK109" s="326">
        <v>6.8384952575035386E-5</v>
      </c>
      <c r="AL109" s="326">
        <v>0</v>
      </c>
      <c r="AM109" s="326">
        <v>0</v>
      </c>
      <c r="AN109" s="326">
        <v>4.9011799590751475E-5</v>
      </c>
      <c r="AO109" s="326">
        <v>7.1643501934374548E-5</v>
      </c>
      <c r="AP109" s="326">
        <v>4.961548002976929E-5</v>
      </c>
      <c r="AQ109" s="326">
        <v>7.7410165502933846E-5</v>
      </c>
      <c r="AR109" s="326">
        <v>5.0642655295702467E-5</v>
      </c>
      <c r="AS109" s="326">
        <v>5.8512038851993798E-5</v>
      </c>
      <c r="AT109" s="326">
        <v>1.0112088613010368E-4</v>
      </c>
      <c r="AU109" s="326">
        <v>6.8846968734592718E-5</v>
      </c>
      <c r="AV109" s="326">
        <v>1.0437142310435402E-4</v>
      </c>
      <c r="AW109" s="326">
        <v>0</v>
      </c>
      <c r="AX109" s="326">
        <v>7.2778879569149028E-5</v>
      </c>
      <c r="AY109" s="326">
        <v>8.5911637017606156E-5</v>
      </c>
      <c r="AZ109" s="326">
        <v>1.0936132983377078E-4</v>
      </c>
      <c r="BA109" s="326">
        <v>0</v>
      </c>
      <c r="BB109" s="326">
        <v>1.039717196922437E-4</v>
      </c>
      <c r="BC109" s="326">
        <v>9.786651008025054E-5</v>
      </c>
      <c r="BD109" s="326">
        <v>0</v>
      </c>
      <c r="BE109" s="326">
        <v>0</v>
      </c>
      <c r="BF109" s="326">
        <v>6.2282012954658692E-5</v>
      </c>
      <c r="BG109" s="326">
        <v>4.6090301536934284E-5</v>
      </c>
      <c r="BH109" s="326">
        <v>0</v>
      </c>
      <c r="BI109" s="326">
        <v>3.2775357698335609E-5</v>
      </c>
      <c r="BJ109" s="326">
        <v>5.4324206866579751E-5</v>
      </c>
      <c r="BK109" s="326">
        <v>0</v>
      </c>
      <c r="BL109" s="326">
        <v>1.7586338728176374E-4</v>
      </c>
      <c r="BM109" s="326">
        <v>1.164498907162564E-4</v>
      </c>
      <c r="BN109" s="326">
        <v>3.0961454436024085E-4</v>
      </c>
      <c r="BO109" s="326">
        <v>3.7590086586820139E-4</v>
      </c>
      <c r="BP109" s="326">
        <v>7.343950237393191E-5</v>
      </c>
      <c r="BQ109" s="326">
        <v>2.9319494531914271E-5</v>
      </c>
      <c r="BR109" s="326">
        <v>2.4469963120269869E-4</v>
      </c>
      <c r="BS109" s="326">
        <v>0</v>
      </c>
      <c r="BT109" s="326">
        <v>6.2794739814070043E-4</v>
      </c>
      <c r="BU109" s="326">
        <v>1.3202522983547053E-4</v>
      </c>
      <c r="BV109" s="326">
        <v>1.2154091340813599E-3</v>
      </c>
      <c r="BW109" s="326">
        <v>5.1115848088049769E-4</v>
      </c>
      <c r="BX109" s="326">
        <v>2.6647525261133746E-4</v>
      </c>
      <c r="BY109" s="326">
        <v>1.9969190391966679E-4</v>
      </c>
      <c r="BZ109" s="326">
        <v>2.4964365381672935E-4</v>
      </c>
      <c r="CA109" s="326">
        <v>0</v>
      </c>
      <c r="CB109" s="326">
        <v>0</v>
      </c>
      <c r="CC109" s="326">
        <v>0</v>
      </c>
      <c r="CD109" s="326">
        <v>1.2115338017930701E-4</v>
      </c>
      <c r="CE109" s="326">
        <v>1.5496668216333489E-4</v>
      </c>
      <c r="CF109" s="326">
        <v>2.6491518146689929E-4</v>
      </c>
      <c r="CG109" s="326">
        <v>1.8206645425580337E-4</v>
      </c>
      <c r="CH109" s="326">
        <v>2.6222461042450297E-4</v>
      </c>
      <c r="CI109" s="326">
        <v>1.1903699074487398E-3</v>
      </c>
      <c r="CJ109" s="326">
        <v>1.5796917764185081E-3</v>
      </c>
      <c r="CK109" s="326">
        <v>2.5647601949217746E-4</v>
      </c>
      <c r="CL109" s="326">
        <v>3.949496205995771E-3</v>
      </c>
      <c r="CM109" s="326">
        <v>3.3814392066849582E-4</v>
      </c>
      <c r="CN109" s="326">
        <v>2.7635056276243243E-4</v>
      </c>
      <c r="CO109" s="326">
        <v>2.339625659894417E-3</v>
      </c>
      <c r="CP109" s="326">
        <v>3.0680695677606101E-4</v>
      </c>
      <c r="CQ109" s="326">
        <v>1.8474726574046704E-4</v>
      </c>
      <c r="CR109" s="326">
        <v>1.8500373433463749E-4</v>
      </c>
      <c r="CS109" s="326">
        <v>2.5543716245803532E-4</v>
      </c>
      <c r="CT109" s="326">
        <v>2.3993570195967187E-3</v>
      </c>
      <c r="CU109" s="326">
        <v>9.5424905900440011E-4</v>
      </c>
      <c r="CV109" s="326">
        <v>2.5874982976984884E-3</v>
      </c>
      <c r="CW109" s="326">
        <v>3.8161566532306153E-4</v>
      </c>
      <c r="CX109" s="326">
        <v>8.6306098964326807E-4</v>
      </c>
      <c r="CY109" s="326">
        <v>2.4154343195507497E-3</v>
      </c>
      <c r="CZ109" s="326">
        <v>3.9070816953222574E-4</v>
      </c>
      <c r="DA109" s="326">
        <v>1.7912374001468592E-3</v>
      </c>
      <c r="DB109" s="326">
        <v>2.6015566691544941E-3</v>
      </c>
      <c r="DC109" s="326">
        <v>8.7614739651782347E-3</v>
      </c>
      <c r="DD109" s="326">
        <v>0</v>
      </c>
      <c r="DE109" s="327">
        <v>4.1408526971284778E-4</v>
      </c>
      <c r="DF109" s="328">
        <v>4.0656630917746534E-4</v>
      </c>
      <c r="DG109" s="325">
        <v>4.9168412501603316E-3</v>
      </c>
      <c r="DH109" s="326">
        <v>1.9701860381647424E-2</v>
      </c>
      <c r="DI109" s="326">
        <v>0</v>
      </c>
      <c r="DJ109" s="326">
        <v>0</v>
      </c>
      <c r="DK109" s="326">
        <v>0</v>
      </c>
      <c r="DL109" s="326">
        <v>0</v>
      </c>
      <c r="DM109" s="326">
        <v>0</v>
      </c>
      <c r="DN109" s="328">
        <v>1.0790958601956465E-2</v>
      </c>
      <c r="DO109" s="328">
        <v>6.2516011312874764E-3</v>
      </c>
      <c r="DP109" s="325">
        <v>1.2385160215504223E-3</v>
      </c>
      <c r="DQ109" s="328">
        <v>1.2385160215504223E-3</v>
      </c>
      <c r="DR109" s="328">
        <v>2.048792546137984E-3</v>
      </c>
      <c r="DS109" s="326">
        <v>1.9187729233176734E-3</v>
      </c>
      <c r="DT109" s="328">
        <v>7.255978378674666E-3</v>
      </c>
    </row>
    <row r="110" spans="1:124" s="92" customFormat="1">
      <c r="A110" s="298" t="s">
        <v>377</v>
      </c>
      <c r="B110" s="299" t="s">
        <v>630</v>
      </c>
      <c r="C110" s="321">
        <v>2.5665521223960193E-4</v>
      </c>
      <c r="D110" s="322">
        <v>7.2247809988259734E-4</v>
      </c>
      <c r="E110" s="322">
        <v>2.9478064851742674E-3</v>
      </c>
      <c r="F110" s="322">
        <v>1.8057060310581437E-3</v>
      </c>
      <c r="G110" s="322">
        <v>1.9880715705765408E-4</v>
      </c>
      <c r="H110" s="322">
        <v>0</v>
      </c>
      <c r="I110" s="322">
        <v>1.4162194394752535E-3</v>
      </c>
      <c r="J110" s="322">
        <v>8.5639249419556195E-4</v>
      </c>
      <c r="K110" s="322">
        <v>4.3743795952016422E-4</v>
      </c>
      <c r="L110" s="322">
        <v>3.8218994840435697E-5</v>
      </c>
      <c r="M110" s="322">
        <v>0</v>
      </c>
      <c r="N110" s="322">
        <v>1.0834236186348862E-3</v>
      </c>
      <c r="O110" s="322">
        <v>1.5189360696685344E-3</v>
      </c>
      <c r="P110" s="322">
        <v>9.6278244125522759E-4</v>
      </c>
      <c r="Q110" s="322">
        <v>1.437081939799331E-3</v>
      </c>
      <c r="R110" s="322">
        <v>6.385756007775597E-4</v>
      </c>
      <c r="S110" s="322">
        <v>1.0220103873419368E-3</v>
      </c>
      <c r="T110" s="322">
        <v>1.2038757787206191E-3</v>
      </c>
      <c r="U110" s="322">
        <v>0</v>
      </c>
      <c r="V110" s="322">
        <v>1.5195560253699789E-3</v>
      </c>
      <c r="W110" s="322">
        <v>0</v>
      </c>
      <c r="X110" s="322">
        <v>1.0116337885685381E-4</v>
      </c>
      <c r="Y110" s="322">
        <v>1.1119832548403977E-3</v>
      </c>
      <c r="Z110" s="322">
        <v>3.9698292973402142E-4</v>
      </c>
      <c r="AA110" s="322">
        <v>6.4432989690721648E-4</v>
      </c>
      <c r="AB110" s="322">
        <v>7.2508379506122168E-4</v>
      </c>
      <c r="AC110" s="322">
        <v>0</v>
      </c>
      <c r="AD110" s="322">
        <v>1.9398642095053346E-4</v>
      </c>
      <c r="AE110" s="322">
        <v>1.4871835850447044E-4</v>
      </c>
      <c r="AF110" s="322">
        <v>4.5962520847286242E-4</v>
      </c>
      <c r="AG110" s="322">
        <v>3.1446540880503146E-3</v>
      </c>
      <c r="AH110" s="322">
        <v>1.1723329425556857E-3</v>
      </c>
      <c r="AI110" s="322">
        <v>9.2083955164639763E-4</v>
      </c>
      <c r="AJ110" s="322">
        <v>1.6169528158542629E-3</v>
      </c>
      <c r="AK110" s="322">
        <v>1.1420287080030911E-3</v>
      </c>
      <c r="AL110" s="322">
        <v>7.1581961345740878E-5</v>
      </c>
      <c r="AM110" s="322">
        <v>6.9771498342926908E-5</v>
      </c>
      <c r="AN110" s="322">
        <v>3.5533554703294821E-4</v>
      </c>
      <c r="AO110" s="322">
        <v>8.1673592205186993E-4</v>
      </c>
      <c r="AP110" s="322">
        <v>1.4884644008930786E-4</v>
      </c>
      <c r="AQ110" s="322">
        <v>5.8831725782229724E-4</v>
      </c>
      <c r="AR110" s="322">
        <v>4.8616949083874367E-4</v>
      </c>
      <c r="AS110" s="322">
        <v>4.2713788361955471E-4</v>
      </c>
      <c r="AT110" s="322">
        <v>8.1674561874314517E-4</v>
      </c>
      <c r="AU110" s="322">
        <v>9.0611494334560732E-4</v>
      </c>
      <c r="AV110" s="322">
        <v>1.1306904169638354E-3</v>
      </c>
      <c r="AW110" s="322">
        <v>1.7311021350259665E-3</v>
      </c>
      <c r="AX110" s="322">
        <v>1.1644620731063845E-3</v>
      </c>
      <c r="AY110" s="322">
        <v>1.2084903607143267E-3</v>
      </c>
      <c r="AZ110" s="322">
        <v>9.8425196850393699E-4</v>
      </c>
      <c r="BA110" s="322">
        <v>5.5803571428571425E-4</v>
      </c>
      <c r="BB110" s="322">
        <v>1.039717196922437E-3</v>
      </c>
      <c r="BC110" s="322">
        <v>8.8079859072225488E-4</v>
      </c>
      <c r="BD110" s="322">
        <v>4.9529470034670627E-4</v>
      </c>
      <c r="BE110" s="322">
        <v>0</v>
      </c>
      <c r="BF110" s="322">
        <v>1.5224492055583236E-4</v>
      </c>
      <c r="BG110" s="322">
        <v>2.3045150768467144E-4</v>
      </c>
      <c r="BH110" s="322">
        <v>0</v>
      </c>
      <c r="BI110" s="322">
        <v>8.3130225434869403E-4</v>
      </c>
      <c r="BJ110" s="322">
        <v>1.8289149645081848E-3</v>
      </c>
      <c r="BK110" s="322">
        <v>1.7898693395382138E-4</v>
      </c>
      <c r="BL110" s="322">
        <v>7.8756212565311585E-4</v>
      </c>
      <c r="BM110" s="322">
        <v>1.7915367802500984E-5</v>
      </c>
      <c r="BN110" s="322">
        <v>2.9369977806134998E-3</v>
      </c>
      <c r="BO110" s="322">
        <v>5.1848395292165709E-4</v>
      </c>
      <c r="BP110" s="322">
        <v>1.4687900474786382E-5</v>
      </c>
      <c r="BQ110" s="322">
        <v>5.8638989063828543E-5</v>
      </c>
      <c r="BR110" s="322">
        <v>1.1535839756698653E-3</v>
      </c>
      <c r="BS110" s="322">
        <v>3.7853999050442059E-3</v>
      </c>
      <c r="BT110" s="322">
        <v>2.3545630684481838E-3</v>
      </c>
      <c r="BU110" s="322">
        <v>4.0351373062390292E-3</v>
      </c>
      <c r="BV110" s="322">
        <v>1.6017643555111963E-3</v>
      </c>
      <c r="BW110" s="322">
        <v>5.4378561795797621E-4</v>
      </c>
      <c r="BX110" s="322">
        <v>0</v>
      </c>
      <c r="BY110" s="322">
        <v>1.8828093798140013E-3</v>
      </c>
      <c r="BZ110" s="322">
        <v>1.7917971927168478E-3</v>
      </c>
      <c r="CA110" s="322">
        <v>9.988501042702061E-4</v>
      </c>
      <c r="CB110" s="322">
        <v>1.1194029850746268E-2</v>
      </c>
      <c r="CC110" s="322">
        <v>0</v>
      </c>
      <c r="CD110" s="322">
        <v>6.2999757693239641E-3</v>
      </c>
      <c r="CE110" s="322">
        <v>2.1695335502866886E-3</v>
      </c>
      <c r="CF110" s="322">
        <v>1.7356511889210645E-3</v>
      </c>
      <c r="CG110" s="322">
        <v>4.6426945835229862E-3</v>
      </c>
      <c r="CH110" s="322">
        <v>2.9661472326706073E-3</v>
      </c>
      <c r="CI110" s="322">
        <v>3.1842395024253788E-3</v>
      </c>
      <c r="CJ110" s="322">
        <v>7.8984588820925404E-4</v>
      </c>
      <c r="CK110" s="322">
        <v>2.5647601949217746E-3</v>
      </c>
      <c r="CL110" s="322">
        <v>3.0165443463117305E-3</v>
      </c>
      <c r="CM110" s="322">
        <v>3.6442358406827565E-3</v>
      </c>
      <c r="CN110" s="322">
        <v>1.8271333324389948E-3</v>
      </c>
      <c r="CO110" s="322">
        <v>8.2346824508078703E-3</v>
      </c>
      <c r="CP110" s="322">
        <v>1.4781213665239201E-3</v>
      </c>
      <c r="CQ110" s="322">
        <v>2.7712089861070058E-3</v>
      </c>
      <c r="CR110" s="322">
        <v>4.6045373878843112E-3</v>
      </c>
      <c r="CS110" s="322">
        <v>6.1669829222011389E-3</v>
      </c>
      <c r="CT110" s="322">
        <v>6.0279412807602295E-3</v>
      </c>
      <c r="CU110" s="322">
        <v>1.1000371096856279E-3</v>
      </c>
      <c r="CV110" s="322">
        <v>1.2710517953606611E-3</v>
      </c>
      <c r="CW110" s="322">
        <v>1.6278293223936844E-3</v>
      </c>
      <c r="CX110" s="322">
        <v>1.8840677813127553E-3</v>
      </c>
      <c r="CY110" s="322">
        <v>2.5785016153853993E-3</v>
      </c>
      <c r="CZ110" s="322">
        <v>1.1567595805813649E-3</v>
      </c>
      <c r="DA110" s="322">
        <v>4.383525066197904E-3</v>
      </c>
      <c r="DB110" s="322">
        <v>3.0991221523261185E-3</v>
      </c>
      <c r="DC110" s="322">
        <v>2.9238872418676201E-3</v>
      </c>
      <c r="DD110" s="322">
        <v>0</v>
      </c>
      <c r="DE110" s="323">
        <v>3.6630620013059612E-4</v>
      </c>
      <c r="DF110" s="324">
        <v>1.6412308677225288E-3</v>
      </c>
      <c r="DG110" s="321">
        <v>0</v>
      </c>
      <c r="DH110" s="322">
        <v>0</v>
      </c>
      <c r="DI110" s="322">
        <v>0</v>
      </c>
      <c r="DJ110" s="322">
        <v>0</v>
      </c>
      <c r="DK110" s="322">
        <v>0</v>
      </c>
      <c r="DL110" s="322">
        <v>0</v>
      </c>
      <c r="DM110" s="322">
        <v>0</v>
      </c>
      <c r="DN110" s="324">
        <v>0</v>
      </c>
      <c r="DO110" s="324">
        <v>1.6593972299807013E-3</v>
      </c>
      <c r="DP110" s="321">
        <v>0</v>
      </c>
      <c r="DQ110" s="324">
        <v>0</v>
      </c>
      <c r="DR110" s="324">
        <v>0</v>
      </c>
      <c r="DS110" s="333">
        <v>0</v>
      </c>
      <c r="DT110" s="324">
        <v>0</v>
      </c>
    </row>
    <row r="111" spans="1:124" s="92" customFormat="1">
      <c r="A111" s="298" t="s">
        <v>378</v>
      </c>
      <c r="B111" s="299" t="s">
        <v>631</v>
      </c>
      <c r="C111" s="321">
        <v>5.6178974234668416E-3</v>
      </c>
      <c r="D111" s="322">
        <v>9.0309762485324668E-5</v>
      </c>
      <c r="E111" s="322">
        <v>6.0690133518293736E-4</v>
      </c>
      <c r="F111" s="322">
        <v>3.1470876541299076E-3</v>
      </c>
      <c r="G111" s="322">
        <v>1.8687872763419482E-2</v>
      </c>
      <c r="H111" s="322">
        <v>0</v>
      </c>
      <c r="I111" s="322">
        <v>4.9194991055456173E-3</v>
      </c>
      <c r="J111" s="322">
        <v>3.4717879844055003E-3</v>
      </c>
      <c r="K111" s="322">
        <v>4.15566061544156E-3</v>
      </c>
      <c r="L111" s="322">
        <v>1.5860882858780814E-2</v>
      </c>
      <c r="M111" s="322">
        <v>0</v>
      </c>
      <c r="N111" s="322">
        <v>2.0784044928914146E-3</v>
      </c>
      <c r="O111" s="322">
        <v>3.1053804091001149E-3</v>
      </c>
      <c r="P111" s="322">
        <v>6.9350422721665616E-3</v>
      </c>
      <c r="Q111" s="322">
        <v>1.768046265328874E-3</v>
      </c>
      <c r="R111" s="322">
        <v>1.6621747255533539E-3</v>
      </c>
      <c r="S111" s="322">
        <v>2.7222640317380682E-3</v>
      </c>
      <c r="T111" s="322">
        <v>2.0103556693198688E-3</v>
      </c>
      <c r="U111" s="322">
        <v>0.16444444444444445</v>
      </c>
      <c r="V111" s="322">
        <v>8.588794926004228E-4</v>
      </c>
      <c r="W111" s="322">
        <v>0</v>
      </c>
      <c r="X111" s="322">
        <v>6.3732928679817906E-3</v>
      </c>
      <c r="Y111" s="322">
        <v>2.6164311878597592E-3</v>
      </c>
      <c r="Z111" s="322">
        <v>3.5728463676061931E-3</v>
      </c>
      <c r="AA111" s="322">
        <v>2.071060382916053E-3</v>
      </c>
      <c r="AB111" s="322">
        <v>2.5035912169095015E-3</v>
      </c>
      <c r="AC111" s="322">
        <v>2.5175644028103045E-2</v>
      </c>
      <c r="AD111" s="322">
        <v>6.0135790494665374E-3</v>
      </c>
      <c r="AE111" s="322">
        <v>1.3673210274440864E-3</v>
      </c>
      <c r="AF111" s="322">
        <v>5.6074275433689218E-3</v>
      </c>
      <c r="AG111" s="322">
        <v>3.1446540880503146E-3</v>
      </c>
      <c r="AH111" s="322">
        <v>9.948082398258248E-3</v>
      </c>
      <c r="AI111" s="322">
        <v>9.0813831645127491E-3</v>
      </c>
      <c r="AJ111" s="322">
        <v>1.2594356103387476E-3</v>
      </c>
      <c r="AK111" s="322">
        <v>6.5581169519458938E-3</v>
      </c>
      <c r="AL111" s="322">
        <v>9.8783106657122401E-3</v>
      </c>
      <c r="AM111" s="322">
        <v>3.0873888016745158E-3</v>
      </c>
      <c r="AN111" s="322">
        <v>1.2730814943697695E-2</v>
      </c>
      <c r="AO111" s="322">
        <v>7.0927066915030803E-3</v>
      </c>
      <c r="AP111" s="322">
        <v>4.6142396427685441E-3</v>
      </c>
      <c r="AQ111" s="322">
        <v>3.2512269511232217E-3</v>
      </c>
      <c r="AR111" s="322">
        <v>2.4612330473711397E-3</v>
      </c>
      <c r="AS111" s="322">
        <v>4.9267136713378777E-3</v>
      </c>
      <c r="AT111" s="322">
        <v>7.8174223508272467E-3</v>
      </c>
      <c r="AU111" s="322">
        <v>5.4722235794205307E-3</v>
      </c>
      <c r="AV111" s="322">
        <v>2.2613808339276707E-3</v>
      </c>
      <c r="AW111" s="322">
        <v>5.7703404500865547E-4</v>
      </c>
      <c r="AX111" s="322">
        <v>2.6685589175354647E-4</v>
      </c>
      <c r="AY111" s="322">
        <v>3.6369259670786607E-3</v>
      </c>
      <c r="AZ111" s="322">
        <v>4.7389909594634002E-4</v>
      </c>
      <c r="BA111" s="322">
        <v>1.1160714285714285E-3</v>
      </c>
      <c r="BB111" s="322">
        <v>3.1711374506134329E-3</v>
      </c>
      <c r="BC111" s="322">
        <v>1.5658641612840086E-3</v>
      </c>
      <c r="BD111" s="322">
        <v>4.4576523031203564E-3</v>
      </c>
      <c r="BE111" s="322">
        <v>0</v>
      </c>
      <c r="BF111" s="322">
        <v>7.4738415545590436E-4</v>
      </c>
      <c r="BG111" s="322">
        <v>8.7926113701228487E-4</v>
      </c>
      <c r="BH111" s="322">
        <v>9.1145833333333329E-2</v>
      </c>
      <c r="BI111" s="322">
        <v>3.7244724657199556E-3</v>
      </c>
      <c r="BJ111" s="322">
        <v>1.8289149645081848E-3</v>
      </c>
      <c r="BK111" s="322">
        <v>2.6848040093073204E-3</v>
      </c>
      <c r="BL111" s="322">
        <v>1.5855741047534091E-2</v>
      </c>
      <c r="BM111" s="322">
        <v>1.7825790963488481E-2</v>
      </c>
      <c r="BN111" s="322">
        <v>4.6702605102563431E-3</v>
      </c>
      <c r="BO111" s="322">
        <v>8.5549852232073426E-3</v>
      </c>
      <c r="BP111" s="322">
        <v>3.488376362761766E-3</v>
      </c>
      <c r="BQ111" s="322">
        <v>1.6125721992552848E-3</v>
      </c>
      <c r="BR111" s="322">
        <v>1.0102599059654275E-2</v>
      </c>
      <c r="BS111" s="322">
        <v>2.2237620459124096E-2</v>
      </c>
      <c r="BT111" s="322">
        <v>6.0321298154218132E-3</v>
      </c>
      <c r="BU111" s="322">
        <v>4.5297670405522001E-3</v>
      </c>
      <c r="BV111" s="322">
        <v>7.3809945427324971E-3</v>
      </c>
      <c r="BW111" s="322">
        <v>9.0268412581024054E-4</v>
      </c>
      <c r="BX111" s="322">
        <v>7.2020338543604708E-5</v>
      </c>
      <c r="BY111" s="322">
        <v>8.8434986021566717E-3</v>
      </c>
      <c r="BZ111" s="322">
        <v>1.1994974914839302E-2</v>
      </c>
      <c r="CA111" s="322">
        <v>0</v>
      </c>
      <c r="CB111" s="322">
        <v>1.4925373134328358E-2</v>
      </c>
      <c r="CC111" s="322">
        <v>8.771929824561403E-2</v>
      </c>
      <c r="CD111" s="322">
        <v>9.6922704143445604E-4</v>
      </c>
      <c r="CE111" s="322">
        <v>3.2543003254300326E-3</v>
      </c>
      <c r="CF111" s="322">
        <v>9.4364614639761025E-3</v>
      </c>
      <c r="CG111" s="322">
        <v>1.2744651797906236E-3</v>
      </c>
      <c r="CH111" s="322">
        <v>2.7125201504567438E-3</v>
      </c>
      <c r="CI111" s="322">
        <v>9.6717554980210105E-3</v>
      </c>
      <c r="CJ111" s="322">
        <v>7.5310887015300971E-4</v>
      </c>
      <c r="CK111" s="322">
        <v>1.6243481234504574E-3</v>
      </c>
      <c r="CL111" s="322">
        <v>1.6793133474312725E-3</v>
      </c>
      <c r="CM111" s="322">
        <v>8.3800884687409841E-4</v>
      </c>
      <c r="CN111" s="322">
        <v>7.9739210925237787E-3</v>
      </c>
      <c r="CO111" s="322">
        <v>8.5426331786914098E-3</v>
      </c>
      <c r="CP111" s="322">
        <v>1.8379743859201414E-3</v>
      </c>
      <c r="CQ111" s="322">
        <v>1.3301803133313627E-2</v>
      </c>
      <c r="CR111" s="322">
        <v>1.203209472191198E-2</v>
      </c>
      <c r="CS111" s="322">
        <v>3.5517929256069672E-3</v>
      </c>
      <c r="CT111" s="322">
        <v>4.1486419402879228E-3</v>
      </c>
      <c r="CU111" s="322">
        <v>6.5207019031967347E-3</v>
      </c>
      <c r="CV111" s="322">
        <v>2.2697353488583232E-4</v>
      </c>
      <c r="CW111" s="322">
        <v>1.7888234312018509E-3</v>
      </c>
      <c r="CX111" s="322">
        <v>3.2942981565468534E-3</v>
      </c>
      <c r="CY111" s="322">
        <v>1.8446987841294754E-3</v>
      </c>
      <c r="CZ111" s="322">
        <v>1.6967270508337668E-3</v>
      </c>
      <c r="DA111" s="322">
        <v>6.2192652588949956E-3</v>
      </c>
      <c r="DB111" s="322">
        <v>1.0448875146604115E-3</v>
      </c>
      <c r="DC111" s="322">
        <v>4.1260429719734712E-3</v>
      </c>
      <c r="DD111" s="322">
        <v>5.9101654846335696E-4</v>
      </c>
      <c r="DE111" s="323">
        <v>0</v>
      </c>
      <c r="DF111" s="324">
        <v>4.3434972601116744E-3</v>
      </c>
      <c r="DG111" s="321">
        <v>0</v>
      </c>
      <c r="DH111" s="322">
        <v>2.2970628701322006E-5</v>
      </c>
      <c r="DI111" s="322">
        <v>0</v>
      </c>
      <c r="DJ111" s="322">
        <v>0</v>
      </c>
      <c r="DK111" s="322">
        <v>0</v>
      </c>
      <c r="DL111" s="322">
        <v>0</v>
      </c>
      <c r="DM111" s="322">
        <v>0</v>
      </c>
      <c r="DN111" s="324">
        <v>1.2425120850478813E-5</v>
      </c>
      <c r="DO111" s="324">
        <v>4.3982993279959607E-3</v>
      </c>
      <c r="DP111" s="321">
        <v>3.409876952154555E-5</v>
      </c>
      <c r="DQ111" s="324">
        <v>3.409876952154555E-5</v>
      </c>
      <c r="DR111" s="324">
        <v>2.4160948226439758E-4</v>
      </c>
      <c r="DS111" s="333">
        <v>2.0831163420477033E-4</v>
      </c>
      <c r="DT111" s="324">
        <v>9.0472963377291878E-5</v>
      </c>
    </row>
    <row r="112" spans="1:124" s="92" customFormat="1">
      <c r="A112" s="305" t="s">
        <v>379</v>
      </c>
      <c r="B112" s="306" t="s">
        <v>111</v>
      </c>
      <c r="C112" s="334">
        <v>0.42666077310253375</v>
      </c>
      <c r="D112" s="335">
        <v>0.78235347241036757</v>
      </c>
      <c r="E112" s="335">
        <v>0.33275533206173052</v>
      </c>
      <c r="F112" s="335">
        <v>0.24449259660527267</v>
      </c>
      <c r="G112" s="335">
        <v>0.53499005964214708</v>
      </c>
      <c r="H112" s="335">
        <v>0</v>
      </c>
      <c r="I112" s="335">
        <v>0.56112104949314257</v>
      </c>
      <c r="J112" s="335">
        <v>0.67042482505124756</v>
      </c>
      <c r="K112" s="335">
        <v>0.53081413934081467</v>
      </c>
      <c r="L112" s="335">
        <v>0.6567934263328874</v>
      </c>
      <c r="M112" s="335">
        <v>0</v>
      </c>
      <c r="N112" s="335">
        <v>0.65060693833329653</v>
      </c>
      <c r="O112" s="335">
        <v>0.60337203807466411</v>
      </c>
      <c r="P112" s="335">
        <v>0.57253963955832354</v>
      </c>
      <c r="Q112" s="335">
        <v>0.58451783723522854</v>
      </c>
      <c r="R112" s="335">
        <v>0.69839510926216342</v>
      </c>
      <c r="S112" s="335">
        <v>0.60894166178888987</v>
      </c>
      <c r="T112" s="335">
        <v>0.46397138749605527</v>
      </c>
      <c r="U112" s="335">
        <v>0.76888888888888884</v>
      </c>
      <c r="V112" s="335">
        <v>0.60385835095137419</v>
      </c>
      <c r="W112" s="335">
        <v>0.89005235602094246</v>
      </c>
      <c r="X112" s="335">
        <v>0.683763277693475</v>
      </c>
      <c r="Y112" s="335">
        <v>0.72187336473050756</v>
      </c>
      <c r="Z112" s="335">
        <v>0.69273521238586744</v>
      </c>
      <c r="AA112" s="335">
        <v>0.45800349779086891</v>
      </c>
      <c r="AB112" s="335">
        <v>0.65254805390245574</v>
      </c>
      <c r="AC112" s="335">
        <v>0.69672131147540983</v>
      </c>
      <c r="AD112" s="335">
        <v>0.70940834141610087</v>
      </c>
      <c r="AE112" s="335">
        <v>0.62822630050874995</v>
      </c>
      <c r="AF112" s="335">
        <v>0.51219320017334435</v>
      </c>
      <c r="AG112" s="335">
        <v>0.55974842767295596</v>
      </c>
      <c r="AH112" s="335">
        <v>0.58442471947747443</v>
      </c>
      <c r="AI112" s="335">
        <v>0.57101578128472996</v>
      </c>
      <c r="AJ112" s="335">
        <v>0.52901983407951503</v>
      </c>
      <c r="AK112" s="335">
        <v>0.48566993318790136</v>
      </c>
      <c r="AL112" s="335">
        <v>0.75010737294201857</v>
      </c>
      <c r="AM112" s="335">
        <v>0.77938252223966509</v>
      </c>
      <c r="AN112" s="335">
        <v>0.59287123374952522</v>
      </c>
      <c r="AO112" s="335">
        <v>0.77029660409800826</v>
      </c>
      <c r="AP112" s="335">
        <v>0.62649466633589679</v>
      </c>
      <c r="AQ112" s="335">
        <v>0.76896162003994362</v>
      </c>
      <c r="AR112" s="335">
        <v>0.63673010503286709</v>
      </c>
      <c r="AS112" s="335">
        <v>0.50032766741757118</v>
      </c>
      <c r="AT112" s="335">
        <v>0.565324092440047</v>
      </c>
      <c r="AU112" s="335">
        <v>0.55760048326130307</v>
      </c>
      <c r="AV112" s="335">
        <v>0.59119453093742935</v>
      </c>
      <c r="AW112" s="335">
        <v>0.62261973456433928</v>
      </c>
      <c r="AX112" s="335">
        <v>0.64128503241692592</v>
      </c>
      <c r="AY112" s="335">
        <v>0.66061466912564859</v>
      </c>
      <c r="AZ112" s="335">
        <v>0.64031058617672787</v>
      </c>
      <c r="BA112" s="335">
        <v>0.607421875</v>
      </c>
      <c r="BB112" s="335">
        <v>0.66193595342066958</v>
      </c>
      <c r="BC112" s="335">
        <v>0.59796437659033075</v>
      </c>
      <c r="BD112" s="335">
        <v>0.64685487865279845</v>
      </c>
      <c r="BE112" s="335">
        <v>0</v>
      </c>
      <c r="BF112" s="335">
        <v>0.77437302773625638</v>
      </c>
      <c r="BG112" s="335">
        <v>0.67273404123309288</v>
      </c>
      <c r="BH112" s="335">
        <v>0.52864583333333337</v>
      </c>
      <c r="BI112" s="335">
        <v>0.59486976264681868</v>
      </c>
      <c r="BJ112" s="335">
        <v>0.59588222511951328</v>
      </c>
      <c r="BK112" s="335">
        <v>0.66064077322355463</v>
      </c>
      <c r="BL112" s="335">
        <v>0.52472282400917547</v>
      </c>
      <c r="BM112" s="335">
        <v>0.53976315883765091</v>
      </c>
      <c r="BN112" s="335">
        <v>0.4977039332621509</v>
      </c>
      <c r="BO112" s="335">
        <v>0.48812671747809405</v>
      </c>
      <c r="BP112" s="335">
        <v>0.51318789863879888</v>
      </c>
      <c r="BQ112" s="335">
        <v>0.67467088867387925</v>
      </c>
      <c r="BR112" s="335">
        <v>0.49263279324629017</v>
      </c>
      <c r="BS112" s="335">
        <v>0.32495412608589652</v>
      </c>
      <c r="BT112" s="335">
        <v>0.28673036897422155</v>
      </c>
      <c r="BU112" s="335">
        <v>0.30512332272172799</v>
      </c>
      <c r="BV112" s="335">
        <v>0.28457476778441376</v>
      </c>
      <c r="BW112" s="335">
        <v>0.25185974681341627</v>
      </c>
      <c r="BX112" s="335">
        <v>8.1791097806020424E-2</v>
      </c>
      <c r="BY112" s="335">
        <v>0.31440063901409254</v>
      </c>
      <c r="BZ112" s="335">
        <v>0.22566981002923248</v>
      </c>
      <c r="CA112" s="335">
        <v>1</v>
      </c>
      <c r="CB112" s="335">
        <v>0.54104477611940294</v>
      </c>
      <c r="CC112" s="335">
        <v>0.84210526315789469</v>
      </c>
      <c r="CD112" s="335">
        <v>0.2923431063726678</v>
      </c>
      <c r="CE112" s="335">
        <v>0.34511080117774678</v>
      </c>
      <c r="CF112" s="335">
        <v>0.31968867898674508</v>
      </c>
      <c r="CG112" s="335">
        <v>0.20814747382794721</v>
      </c>
      <c r="CH112" s="335">
        <v>0.41367866738312736</v>
      </c>
      <c r="CI112" s="335">
        <v>0.52212600065470349</v>
      </c>
      <c r="CJ112" s="335">
        <v>0.38454473650373799</v>
      </c>
      <c r="CK112" s="335">
        <v>0.70385568949303245</v>
      </c>
      <c r="CL112" s="335">
        <v>0.51492722975494465</v>
      </c>
      <c r="CM112" s="335">
        <v>0.28454994698123853</v>
      </c>
      <c r="CN112" s="335">
        <v>0.18126450505077607</v>
      </c>
      <c r="CO112" s="335">
        <v>0.40008398656215005</v>
      </c>
      <c r="CP112" s="335">
        <v>0.41360301760412438</v>
      </c>
      <c r="CQ112" s="335">
        <v>0.31366390777416492</v>
      </c>
      <c r="CR112" s="335">
        <v>0.29134662162625136</v>
      </c>
      <c r="CS112" s="335">
        <v>0.20917870870432539</v>
      </c>
      <c r="CT112" s="335">
        <v>0.39767865163227195</v>
      </c>
      <c r="CU112" s="335">
        <v>0.29674495043206278</v>
      </c>
      <c r="CV112" s="335">
        <v>0.69894230332743201</v>
      </c>
      <c r="CW112" s="335">
        <v>0.5925119851169891</v>
      </c>
      <c r="CX112" s="335">
        <v>0.25447607121099303</v>
      </c>
      <c r="CY112" s="335">
        <v>0.50425503725068543</v>
      </c>
      <c r="CZ112" s="335">
        <v>0.58795872541337146</v>
      </c>
      <c r="DA112" s="335">
        <v>0.29241672414944037</v>
      </c>
      <c r="DB112" s="335">
        <v>0.26982976152397198</v>
      </c>
      <c r="DC112" s="335">
        <v>0.26439275853989019</v>
      </c>
      <c r="DD112" s="335">
        <v>1</v>
      </c>
      <c r="DE112" s="336">
        <v>0.61161986972240356</v>
      </c>
      <c r="DF112" s="337">
        <v>0.45373437529229749</v>
      </c>
      <c r="DG112" s="334">
        <v>1</v>
      </c>
      <c r="DH112" s="335">
        <v>1</v>
      </c>
      <c r="DI112" s="335">
        <v>1</v>
      </c>
      <c r="DJ112" s="335">
        <v>1</v>
      </c>
      <c r="DK112" s="335">
        <v>1</v>
      </c>
      <c r="DL112" s="335">
        <v>1</v>
      </c>
      <c r="DM112" s="335">
        <v>1</v>
      </c>
      <c r="DN112" s="337">
        <v>1</v>
      </c>
      <c r="DO112" s="337">
        <v>1</v>
      </c>
      <c r="DP112" s="334">
        <v>1</v>
      </c>
      <c r="DQ112" s="337">
        <v>1</v>
      </c>
      <c r="DR112" s="337">
        <v>1</v>
      </c>
      <c r="DS112" s="336">
        <v>1</v>
      </c>
      <c r="DT112" s="337">
        <v>1</v>
      </c>
    </row>
    <row r="113" spans="1:124" s="92" customFormat="1">
      <c r="A113" s="288" t="s">
        <v>380</v>
      </c>
      <c r="B113" s="297" t="s">
        <v>105</v>
      </c>
      <c r="C113" s="338">
        <v>1.7823278627750131E-3</v>
      </c>
      <c r="D113" s="339">
        <v>1.4223787591438634E-3</v>
      </c>
      <c r="E113" s="339">
        <v>1.2051326512918329E-2</v>
      </c>
      <c r="F113" s="339">
        <v>8.9253469535159682E-3</v>
      </c>
      <c r="G113" s="339">
        <v>6.7594433399602383E-3</v>
      </c>
      <c r="H113" s="339">
        <v>0</v>
      </c>
      <c r="I113" s="339">
        <v>3.7716159809183067E-2</v>
      </c>
      <c r="J113" s="339">
        <v>9.5290656893823635E-3</v>
      </c>
      <c r="K113" s="339">
        <v>1.3325033228460386E-2</v>
      </c>
      <c r="L113" s="339">
        <v>4.6627173705331548E-3</v>
      </c>
      <c r="M113" s="339">
        <v>0</v>
      </c>
      <c r="N113" s="339">
        <v>9.6844805094302069E-3</v>
      </c>
      <c r="O113" s="339">
        <v>1.2370890434078175E-2</v>
      </c>
      <c r="P113" s="339">
        <v>8.4544333122724673E-3</v>
      </c>
      <c r="Q113" s="339">
        <v>1.8499163879598664E-2</v>
      </c>
      <c r="R113" s="339">
        <v>2.2331364391897604E-2</v>
      </c>
      <c r="S113" s="339">
        <v>1.9353160334847765E-2</v>
      </c>
      <c r="T113" s="339">
        <v>1.8350339539722055E-2</v>
      </c>
      <c r="U113" s="339">
        <v>4.4444444444444446E-2</v>
      </c>
      <c r="V113" s="339">
        <v>5.9460887949260039E-3</v>
      </c>
      <c r="W113" s="339">
        <v>0</v>
      </c>
      <c r="X113" s="339">
        <v>1.4466363176530096E-2</v>
      </c>
      <c r="Y113" s="339">
        <v>1.0138670852956567E-2</v>
      </c>
      <c r="Z113" s="339">
        <v>1.7070265978562923E-2</v>
      </c>
      <c r="AA113" s="339">
        <v>1.5763070692194403E-2</v>
      </c>
      <c r="AB113" s="339">
        <v>1.4104931937889049E-2</v>
      </c>
      <c r="AC113" s="339">
        <v>0</v>
      </c>
      <c r="AD113" s="339">
        <v>1.7264791464597477E-2</v>
      </c>
      <c r="AE113" s="339">
        <v>1.8794005096378377E-2</v>
      </c>
      <c r="AF113" s="339">
        <v>1.9580033880943939E-2</v>
      </c>
      <c r="AG113" s="339">
        <v>9.433962264150943E-3</v>
      </c>
      <c r="AH113" s="339">
        <v>1.5876737564897003E-2</v>
      </c>
      <c r="AI113" s="339">
        <v>1.3399803130854475E-2</v>
      </c>
      <c r="AJ113" s="339">
        <v>1.3520650681314039E-2</v>
      </c>
      <c r="AK113" s="339">
        <v>2.2457618425641621E-2</v>
      </c>
      <c r="AL113" s="339">
        <v>2.956335003579098E-2</v>
      </c>
      <c r="AM113" s="339">
        <v>2.8083028083028083E-3</v>
      </c>
      <c r="AN113" s="339">
        <v>6.0529572494578071E-3</v>
      </c>
      <c r="AO113" s="339">
        <v>1.9916893537756126E-3</v>
      </c>
      <c r="AP113" s="339">
        <v>3.6715455222029272E-3</v>
      </c>
      <c r="AQ113" s="339">
        <v>1.2819123407285844E-2</v>
      </c>
      <c r="AR113" s="339">
        <v>1.8281998561748589E-2</v>
      </c>
      <c r="AS113" s="339">
        <v>1.2468915479359879E-2</v>
      </c>
      <c r="AT113" s="339">
        <v>1.4390279949283987E-2</v>
      </c>
      <c r="AU113" s="339">
        <v>1.7347215251158184E-2</v>
      </c>
      <c r="AV113" s="339">
        <v>1.626454676709517E-2</v>
      </c>
      <c r="AW113" s="339">
        <v>1.8465089440276975E-2</v>
      </c>
      <c r="AX113" s="339">
        <v>1.5501901348228745E-2</v>
      </c>
      <c r="AY113" s="339">
        <v>1.4055143816080367E-2</v>
      </c>
      <c r="AZ113" s="339">
        <v>1.0802469135802469E-2</v>
      </c>
      <c r="BA113" s="339">
        <v>2.734375E-2</v>
      </c>
      <c r="BB113" s="339">
        <v>1.5231856934913704E-2</v>
      </c>
      <c r="BC113" s="339">
        <v>1.2429046780191818E-2</v>
      </c>
      <c r="BD113" s="339">
        <v>2.2288261515601784E-2</v>
      </c>
      <c r="BE113" s="339">
        <v>0</v>
      </c>
      <c r="BF113" s="339">
        <v>5.6261418369041687E-3</v>
      </c>
      <c r="BG113" s="339">
        <v>7.9629859424580306E-3</v>
      </c>
      <c r="BH113" s="339">
        <v>1.0416666666666666E-2</v>
      </c>
      <c r="BI113" s="339">
        <v>1.1703782276278388E-2</v>
      </c>
      <c r="BJ113" s="339">
        <v>2.082427929885557E-2</v>
      </c>
      <c r="BK113" s="339">
        <v>8.9493466976910685E-3</v>
      </c>
      <c r="BL113" s="339">
        <v>2.4021919204791641E-2</v>
      </c>
      <c r="BM113" s="339">
        <v>1.5048908954100828E-2</v>
      </c>
      <c r="BN113" s="339">
        <v>1.8579766255486976E-2</v>
      </c>
      <c r="BO113" s="339">
        <v>1.0265982267848811E-2</v>
      </c>
      <c r="BP113" s="339">
        <v>1.8855592234507019E-2</v>
      </c>
      <c r="BQ113" s="339">
        <v>1.2020992758084851E-2</v>
      </c>
      <c r="BR113" s="339">
        <v>1.4175100064670617E-2</v>
      </c>
      <c r="BS113" s="339">
        <v>2.5265940383159463E-2</v>
      </c>
      <c r="BT113" s="339">
        <v>2.2477640758483762E-2</v>
      </c>
      <c r="BU113" s="339">
        <v>3.0189149385617804E-2</v>
      </c>
      <c r="BV113" s="339">
        <v>9.3610650525604074E-3</v>
      </c>
      <c r="BW113" s="339">
        <v>1.0060033932222561E-2</v>
      </c>
      <c r="BX113" s="339">
        <v>0</v>
      </c>
      <c r="BY113" s="339">
        <v>1.6888229588634677E-2</v>
      </c>
      <c r="BZ113" s="339">
        <v>1.558662232136386E-2</v>
      </c>
      <c r="CA113" s="339">
        <v>0</v>
      </c>
      <c r="CB113" s="339">
        <v>1.8656716417910446E-2</v>
      </c>
      <c r="CC113" s="339">
        <v>1.7543859649122806E-2</v>
      </c>
      <c r="CD113" s="339">
        <v>3.3196026169130116E-2</v>
      </c>
      <c r="CE113" s="339">
        <v>1.5806601580660159E-2</v>
      </c>
      <c r="CF113" s="339">
        <v>2.8720459673514876E-2</v>
      </c>
      <c r="CG113" s="339">
        <v>3.0723714155666819E-2</v>
      </c>
      <c r="CH113" s="339">
        <v>8.6491133799032772E-3</v>
      </c>
      <c r="CI113" s="339">
        <v>1.7052048924203197E-2</v>
      </c>
      <c r="CJ113" s="339">
        <v>2.2427949523337192E-2</v>
      </c>
      <c r="CK113" s="339">
        <v>2.3082841754295974E-3</v>
      </c>
      <c r="CL113" s="339">
        <v>4.9259858191317327E-2</v>
      </c>
      <c r="CM113" s="339">
        <v>9.9550305340284882E-3</v>
      </c>
      <c r="CN113" s="339">
        <v>5.3123700414525847E-3</v>
      </c>
      <c r="CO113" s="339">
        <v>1.4265717485202367E-2</v>
      </c>
      <c r="CP113" s="339">
        <v>7.3676679947298016E-3</v>
      </c>
      <c r="CQ113" s="339">
        <v>1.6368607744605381E-2</v>
      </c>
      <c r="CR113" s="339">
        <v>1.9459652055939646E-2</v>
      </c>
      <c r="CS113" s="339">
        <v>1.695616211745244E-2</v>
      </c>
      <c r="CT113" s="339">
        <v>3.6817719783466894E-2</v>
      </c>
      <c r="CU113" s="339">
        <v>6.5207019031967347E-3</v>
      </c>
      <c r="CV113" s="339">
        <v>2.3196695265332062E-2</v>
      </c>
      <c r="CW113" s="339">
        <v>1.1967228754740383E-2</v>
      </c>
      <c r="CX113" s="339">
        <v>1.8307610731289062E-2</v>
      </c>
      <c r="CY113" s="339">
        <v>2.2482903413202335E-2</v>
      </c>
      <c r="CZ113" s="339">
        <v>1.4642776398592572E-2</v>
      </c>
      <c r="DA113" s="339">
        <v>4.5237088627311364E-2</v>
      </c>
      <c r="DB113" s="339">
        <v>2.1693855066282831E-2</v>
      </c>
      <c r="DC113" s="339">
        <v>2.3757857310227493E-2</v>
      </c>
      <c r="DD113" s="339">
        <v>0</v>
      </c>
      <c r="DE113" s="340">
        <v>3.9338100622720541E-3</v>
      </c>
      <c r="DF113" s="341">
        <v>1.4584630989803279E-2</v>
      </c>
      <c r="DG113" s="304"/>
      <c r="DH113" s="304"/>
      <c r="DI113" s="304"/>
      <c r="DJ113" s="304"/>
      <c r="DK113" s="304"/>
      <c r="DL113" s="304"/>
      <c r="DM113" s="304"/>
      <c r="DN113" s="304"/>
      <c r="DO113" s="304"/>
      <c r="DP113" s="304"/>
      <c r="DQ113" s="304"/>
      <c r="DR113" s="304"/>
      <c r="DS113" s="304"/>
      <c r="DT113" s="304"/>
    </row>
    <row r="114" spans="1:124" s="92" customFormat="1">
      <c r="A114" s="298" t="s">
        <v>409</v>
      </c>
      <c r="B114" s="299" t="s">
        <v>106</v>
      </c>
      <c r="C114" s="321">
        <v>6.975318323756291E-2</v>
      </c>
      <c r="D114" s="322">
        <v>6.3103946536620603E-2</v>
      </c>
      <c r="E114" s="322">
        <v>0.38685625108375238</v>
      </c>
      <c r="F114" s="322">
        <v>0.2702883970489604</v>
      </c>
      <c r="G114" s="322">
        <v>0.11411530815109344</v>
      </c>
      <c r="H114" s="322">
        <v>0</v>
      </c>
      <c r="I114" s="322">
        <v>0.20199761478831246</v>
      </c>
      <c r="J114" s="322">
        <v>0.16636579649939373</v>
      </c>
      <c r="K114" s="322">
        <v>0.13503373319649375</v>
      </c>
      <c r="L114" s="322">
        <v>8.0068794190712778E-2</v>
      </c>
      <c r="M114" s="322">
        <v>0</v>
      </c>
      <c r="N114" s="322">
        <v>0.18716695779070025</v>
      </c>
      <c r="O114" s="322">
        <v>0.24463309255383783</v>
      </c>
      <c r="P114" s="322">
        <v>0.17274423082709028</v>
      </c>
      <c r="Q114" s="322">
        <v>0.3017784977703456</v>
      </c>
      <c r="R114" s="322">
        <v>9.903556302647272E-2</v>
      </c>
      <c r="S114" s="322">
        <v>0.19667196253867381</v>
      </c>
      <c r="T114" s="322">
        <v>0.24397769907780778</v>
      </c>
      <c r="U114" s="322">
        <v>0.08</v>
      </c>
      <c r="V114" s="322">
        <v>0.13405126849894292</v>
      </c>
      <c r="W114" s="322">
        <v>1.5706806282722512E-2</v>
      </c>
      <c r="X114" s="322">
        <v>7.4658573596358122E-2</v>
      </c>
      <c r="Y114" s="322">
        <v>9.4060701203558347E-2</v>
      </c>
      <c r="Z114" s="322">
        <v>0.11949186184994046</v>
      </c>
      <c r="AA114" s="322">
        <v>8.3417709867452131E-2</v>
      </c>
      <c r="AB114" s="322">
        <v>0.12535741158765989</v>
      </c>
      <c r="AC114" s="322">
        <v>7.6112412177985946E-3</v>
      </c>
      <c r="AD114" s="322">
        <v>9.0688651794374395E-2</v>
      </c>
      <c r="AE114" s="322">
        <v>0.22819833257864316</v>
      </c>
      <c r="AF114" s="322">
        <v>0.30222327279412731</v>
      </c>
      <c r="AG114" s="322">
        <v>0.16037735849056603</v>
      </c>
      <c r="AH114" s="322">
        <v>0.22749958130966338</v>
      </c>
      <c r="AI114" s="322">
        <v>0.17970660146699266</v>
      </c>
      <c r="AJ114" s="322">
        <v>0.27087616091524402</v>
      </c>
      <c r="AK114" s="322">
        <v>0.24321108383311335</v>
      </c>
      <c r="AL114" s="322">
        <v>5.3471725125268432E-2</v>
      </c>
      <c r="AM114" s="322">
        <v>5.2066980638409213E-2</v>
      </c>
      <c r="AN114" s="322">
        <v>0.17333022925269259</v>
      </c>
      <c r="AO114" s="322">
        <v>8.0699240578879491E-2</v>
      </c>
      <c r="AP114" s="322">
        <v>4.812701562887621E-2</v>
      </c>
      <c r="AQ114" s="322">
        <v>0.18994906411109908</v>
      </c>
      <c r="AR114" s="322">
        <v>0.22862120306691922</v>
      </c>
      <c r="AS114" s="322">
        <v>0.30049735233024194</v>
      </c>
      <c r="AT114" s="322">
        <v>0.2538912094835834</v>
      </c>
      <c r="AU114" s="322">
        <v>0.25503804350240078</v>
      </c>
      <c r="AV114" s="322">
        <v>0.19460051837806808</v>
      </c>
      <c r="AW114" s="322">
        <v>0.1298326601269475</v>
      </c>
      <c r="AX114" s="322">
        <v>0.31617571247490645</v>
      </c>
      <c r="AY114" s="322">
        <v>0.21040905394105316</v>
      </c>
      <c r="AZ114" s="322">
        <v>0.15988626421697288</v>
      </c>
      <c r="BA114" s="322">
        <v>0.19001116071428573</v>
      </c>
      <c r="BB114" s="322">
        <v>0.16292368475774591</v>
      </c>
      <c r="BC114" s="322">
        <v>0.19690741828146407</v>
      </c>
      <c r="BD114" s="322">
        <v>9.7077761267954435E-2</v>
      </c>
      <c r="BE114" s="322">
        <v>0</v>
      </c>
      <c r="BF114" s="322">
        <v>5.9922216686043292E-2</v>
      </c>
      <c r="BG114" s="322">
        <v>0.12996933222243889</v>
      </c>
      <c r="BH114" s="322">
        <v>0.15234375</v>
      </c>
      <c r="BI114" s="322">
        <v>0.19522790791912234</v>
      </c>
      <c r="BJ114" s="322">
        <v>0.22578951180646095</v>
      </c>
      <c r="BK114" s="322">
        <v>0.23500984428136745</v>
      </c>
      <c r="BL114" s="322">
        <v>0.3243430610424366</v>
      </c>
      <c r="BM114" s="322">
        <v>0.33826901716292235</v>
      </c>
      <c r="BN114" s="322">
        <v>0.31470726957588596</v>
      </c>
      <c r="BO114" s="322">
        <v>0.3338907035827241</v>
      </c>
      <c r="BP114" s="322">
        <v>0.11919965630312888</v>
      </c>
      <c r="BQ114" s="322">
        <v>8.8808748937168322E-2</v>
      </c>
      <c r="BR114" s="322">
        <v>0.14323667697900827</v>
      </c>
      <c r="BS114" s="322">
        <v>0.47756348564756002</v>
      </c>
      <c r="BT114" s="322">
        <v>0.39440465313815515</v>
      </c>
      <c r="BU114" s="322">
        <v>0.30657374073963883</v>
      </c>
      <c r="BV114" s="322">
        <v>0.13676169931904891</v>
      </c>
      <c r="BW114" s="322">
        <v>0.15417409840344543</v>
      </c>
      <c r="BX114" s="322">
        <v>0</v>
      </c>
      <c r="BY114" s="322">
        <v>0.25129799737547781</v>
      </c>
      <c r="BZ114" s="322">
        <v>0.51159232386029618</v>
      </c>
      <c r="CA114" s="322">
        <v>0</v>
      </c>
      <c r="CB114" s="322">
        <v>0.17537313432835822</v>
      </c>
      <c r="CC114" s="322">
        <v>7.0175438596491224E-2</v>
      </c>
      <c r="CD114" s="322">
        <v>0.31863338987157741</v>
      </c>
      <c r="CE114" s="322">
        <v>0.22702618936928559</v>
      </c>
      <c r="CF114" s="322">
        <v>0.23484274086727749</v>
      </c>
      <c r="CG114" s="322">
        <v>0.66363222576240333</v>
      </c>
      <c r="CH114" s="322">
        <v>6.043202579258463E-2</v>
      </c>
      <c r="CI114" s="322">
        <v>0.15293277385947684</v>
      </c>
      <c r="CJ114" s="322">
        <v>0.36121673003802279</v>
      </c>
      <c r="CK114" s="322">
        <v>0.19398136274258357</v>
      </c>
      <c r="CL114" s="322">
        <v>0.24825848986192312</v>
      </c>
      <c r="CM114" s="322">
        <v>0.36481502241122343</v>
      </c>
      <c r="CN114" s="322">
        <v>0.60168225051312663</v>
      </c>
      <c r="CO114" s="322">
        <v>0.40276355783074708</v>
      </c>
      <c r="CP114" s="322">
        <v>0.45624775091862879</v>
      </c>
      <c r="CQ114" s="322">
        <v>0.53425214306828261</v>
      </c>
      <c r="CR114" s="322">
        <v>0.64716361867304362</v>
      </c>
      <c r="CS114" s="322">
        <v>0.6429718289300832</v>
      </c>
      <c r="CT114" s="322">
        <v>0.49448029690565681</v>
      </c>
      <c r="CU114" s="322">
        <v>0.12904893177119228</v>
      </c>
      <c r="CV114" s="322">
        <v>0.14331108992691452</v>
      </c>
      <c r="CW114" s="322">
        <v>0.30345004412431131</v>
      </c>
      <c r="CX114" s="322">
        <v>0.43492632956519778</v>
      </c>
      <c r="CY114" s="322">
        <v>0.24405059162853271</v>
      </c>
      <c r="CZ114" s="322">
        <v>0.2839460647126868</v>
      </c>
      <c r="DA114" s="322">
        <v>0.26990943681716029</v>
      </c>
      <c r="DB114" s="322">
        <v>0.24824963571098554</v>
      </c>
      <c r="DC114" s="322">
        <v>0.28562405126481044</v>
      </c>
      <c r="DD114" s="322">
        <v>0</v>
      </c>
      <c r="DE114" s="323">
        <v>1.1944767395562918E-2</v>
      </c>
      <c r="DF114" s="324">
        <v>0.26782361618144995</v>
      </c>
      <c r="DG114" s="304"/>
      <c r="DH114" s="304"/>
      <c r="DI114" s="304"/>
      <c r="DJ114" s="304"/>
      <c r="DK114" s="304"/>
      <c r="DL114" s="304"/>
      <c r="DM114" s="304"/>
      <c r="DN114" s="304"/>
      <c r="DO114" s="304"/>
      <c r="DP114" s="304"/>
      <c r="DQ114" s="304"/>
      <c r="DR114" s="304"/>
      <c r="DS114" s="304"/>
      <c r="DT114" s="304"/>
    </row>
    <row r="115" spans="1:124" s="92" customFormat="1">
      <c r="A115" s="298" t="s">
        <v>410</v>
      </c>
      <c r="B115" s="299" t="s">
        <v>107</v>
      </c>
      <c r="C115" s="321">
        <v>0.3217315671652432</v>
      </c>
      <c r="D115" s="322">
        <v>6.2629820283572654E-2</v>
      </c>
      <c r="E115" s="322">
        <v>0.13872030518467141</v>
      </c>
      <c r="F115" s="322">
        <v>0.42294794407470465</v>
      </c>
      <c r="G115" s="322">
        <v>0.16898608349900596</v>
      </c>
      <c r="H115" s="322">
        <v>0</v>
      </c>
      <c r="I115" s="322">
        <v>8.3109719737626708E-2</v>
      </c>
      <c r="J115" s="322">
        <v>9.0348048784466395E-2</v>
      </c>
      <c r="K115" s="322">
        <v>0.18787960361391054</v>
      </c>
      <c r="L115" s="322">
        <v>0.15249378941333844</v>
      </c>
      <c r="M115" s="322">
        <v>0</v>
      </c>
      <c r="N115" s="322">
        <v>-6.426470913392443E-2</v>
      </c>
      <c r="O115" s="322">
        <v>6.582056301896982E-4</v>
      </c>
      <c r="P115" s="322">
        <v>0.14357493155218581</v>
      </c>
      <c r="Q115" s="322">
        <v>6.567028985507246E-3</v>
      </c>
      <c r="R115" s="322">
        <v>6.6430644116183199E-2</v>
      </c>
      <c r="S115" s="322">
        <v>8.3823433769081399E-2</v>
      </c>
      <c r="T115" s="322">
        <v>9.6228245497153947E-2</v>
      </c>
      <c r="U115" s="322">
        <v>7.1111111111111111E-2</v>
      </c>
      <c r="V115" s="322">
        <v>0.15856236786469344</v>
      </c>
      <c r="W115" s="322">
        <v>1.5706806282722512E-2</v>
      </c>
      <c r="X115" s="322">
        <v>1.6691957511380879E-2</v>
      </c>
      <c r="Y115" s="322">
        <v>4.8927263212977495E-2</v>
      </c>
      <c r="Z115" s="322">
        <v>9.606986899563319E-2</v>
      </c>
      <c r="AA115" s="322">
        <v>0.14710051546391753</v>
      </c>
      <c r="AB115" s="322">
        <v>7.3507079827621585E-2</v>
      </c>
      <c r="AC115" s="322">
        <v>4.3911007025761124E-2</v>
      </c>
      <c r="AD115" s="322">
        <v>6.9835111542192047E-2</v>
      </c>
      <c r="AE115" s="322">
        <v>-4.5170426799492139E-3</v>
      </c>
      <c r="AF115" s="322">
        <v>2.0446755702635624E-2</v>
      </c>
      <c r="AG115" s="322">
        <v>0.22327044025157233</v>
      </c>
      <c r="AH115" s="322">
        <v>5.5568581477139507E-2</v>
      </c>
      <c r="AI115" s="322">
        <v>9.9799955545676819E-2</v>
      </c>
      <c r="AJ115" s="322">
        <v>2.1451032330930927E-2</v>
      </c>
      <c r="AK115" s="322">
        <v>0.1316205182211706</v>
      </c>
      <c r="AL115" s="322">
        <v>0.13321403006442376</v>
      </c>
      <c r="AM115" s="322">
        <v>0.14922379208093495</v>
      </c>
      <c r="AN115" s="322">
        <v>0.14531998578657812</v>
      </c>
      <c r="AO115" s="322">
        <v>0.11895687061183551</v>
      </c>
      <c r="AP115" s="322">
        <v>0.21552964524931778</v>
      </c>
      <c r="AQ115" s="322">
        <v>-2.0080196931461038E-2</v>
      </c>
      <c r="AR115" s="322">
        <v>2.9788009844932191E-2</v>
      </c>
      <c r="AS115" s="322">
        <v>8.1176677101313599E-2</v>
      </c>
      <c r="AT115" s="322">
        <v>7.1278556927169626E-2</v>
      </c>
      <c r="AU115" s="322">
        <v>8.0197835095963788E-2</v>
      </c>
      <c r="AV115" s="322">
        <v>2.6440760519769686E-2</v>
      </c>
      <c r="AW115" s="322">
        <v>0</v>
      </c>
      <c r="AX115" s="322">
        <v>-0.11001134137539953</v>
      </c>
      <c r="AY115" s="322">
        <v>-2.3843342993619628E-2</v>
      </c>
      <c r="AZ115" s="322">
        <v>-5.8083017400602701E-3</v>
      </c>
      <c r="BA115" s="322">
        <v>-5.3013392857142856E-2</v>
      </c>
      <c r="BB115" s="322">
        <v>3.7845705967976713E-2</v>
      </c>
      <c r="BC115" s="322">
        <v>1.7420238794284598E-2</v>
      </c>
      <c r="BD115" s="322">
        <v>-8.8162456661713726E-2</v>
      </c>
      <c r="BE115" s="322">
        <v>0</v>
      </c>
      <c r="BF115" s="322">
        <v>6.7126169517798813E-4</v>
      </c>
      <c r="BG115" s="322">
        <v>2.1054404282852636E-2</v>
      </c>
      <c r="BH115" s="322">
        <v>6.9010416666666671E-2</v>
      </c>
      <c r="BI115" s="322">
        <v>1.3911649553957177E-2</v>
      </c>
      <c r="BJ115" s="322">
        <v>2.0353469506011877E-2</v>
      </c>
      <c r="BK115" s="322">
        <v>-5.9065688204761055E-3</v>
      </c>
      <c r="BL115" s="322">
        <v>6.2862240346629281E-2</v>
      </c>
      <c r="BM115" s="322">
        <v>4.6759109964527569E-2</v>
      </c>
      <c r="BN115" s="322">
        <v>6.9781909829827751E-2</v>
      </c>
      <c r="BO115" s="322">
        <v>0.14478664385337273</v>
      </c>
      <c r="BP115" s="322">
        <v>2.1150576683692393E-3</v>
      </c>
      <c r="BQ115" s="322">
        <v>4.6354120854956458E-2</v>
      </c>
      <c r="BR115" s="322">
        <v>0.13243493611591772</v>
      </c>
      <c r="BS115" s="322">
        <v>7.3026138507140931E-2</v>
      </c>
      <c r="BT115" s="322">
        <v>0.16682501167215202</v>
      </c>
      <c r="BU115" s="322">
        <v>0.28111704501502482</v>
      </c>
      <c r="BV115" s="322">
        <v>0.18411436114554322</v>
      </c>
      <c r="BW115" s="322">
        <v>0.2758733197024405</v>
      </c>
      <c r="BX115" s="322">
        <v>0.5146705429613323</v>
      </c>
      <c r="BY115" s="322">
        <v>5.9679351857134709E-2</v>
      </c>
      <c r="BZ115" s="322">
        <v>8.0828172688984276E-2</v>
      </c>
      <c r="CA115" s="322">
        <v>0</v>
      </c>
      <c r="CB115" s="322">
        <v>5.5970149253731345E-2</v>
      </c>
      <c r="CC115" s="322">
        <v>0.12280701754385964</v>
      </c>
      <c r="CD115" s="322">
        <v>8.723043372910104E-2</v>
      </c>
      <c r="CE115" s="322">
        <v>7.0819773748644038E-2</v>
      </c>
      <c r="CF115" s="322">
        <v>0.24798801487179017</v>
      </c>
      <c r="CG115" s="322">
        <v>1.4474283113336367E-2</v>
      </c>
      <c r="CH115" s="322">
        <v>0.29282751209027402</v>
      </c>
      <c r="CI115" s="322">
        <v>0.18293009552718506</v>
      </c>
      <c r="CJ115" s="322">
        <v>0.1120111680534891</v>
      </c>
      <c r="CK115" s="322">
        <v>2.9580234248097803E-2</v>
      </c>
      <c r="CL115" s="322">
        <v>0.11599701455404901</v>
      </c>
      <c r="CM115" s="322">
        <v>0</v>
      </c>
      <c r="CN115" s="322">
        <v>2.661551051071194E-3</v>
      </c>
      <c r="CO115" s="322">
        <v>4.3689009758438653E-2</v>
      </c>
      <c r="CP115" s="322">
        <v>5.499873119552922E-2</v>
      </c>
      <c r="CQ115" s="322">
        <v>9.392550990245345E-2</v>
      </c>
      <c r="CR115" s="322">
        <v>1.6259772650966474E-2</v>
      </c>
      <c r="CS115" s="322">
        <v>4.2591105921276698E-2</v>
      </c>
      <c r="CT115" s="322">
        <v>1.382880646762641E-3</v>
      </c>
      <c r="CU115" s="322">
        <v>0.13429730159571648</v>
      </c>
      <c r="CV115" s="322">
        <v>2.3696037042080894E-2</v>
      </c>
      <c r="CW115" s="322">
        <v>3.9771507620387815E-2</v>
      </c>
      <c r="CX115" s="322">
        <v>0.13319343848011012</v>
      </c>
      <c r="CY115" s="322">
        <v>6.7560819005493336E-2</v>
      </c>
      <c r="CZ115" s="322">
        <v>3.1364208058685242E-2</v>
      </c>
      <c r="DA115" s="322">
        <v>0.20457933735341893</v>
      </c>
      <c r="DB115" s="322">
        <v>0.24982052102214167</v>
      </c>
      <c r="DC115" s="322">
        <v>0.16650875638008497</v>
      </c>
      <c r="DD115" s="322">
        <v>0</v>
      </c>
      <c r="DE115" s="323">
        <v>0.30999060344964885</v>
      </c>
      <c r="DF115" s="324">
        <v>0.1078409513707063</v>
      </c>
      <c r="DG115" s="304"/>
      <c r="DH115" s="304"/>
      <c r="DI115" s="304"/>
      <c r="DJ115" s="304"/>
      <c r="DK115" s="304"/>
      <c r="DL115" s="304"/>
      <c r="DM115" s="304"/>
      <c r="DN115" s="304"/>
      <c r="DO115" s="304"/>
      <c r="DP115" s="304"/>
      <c r="DQ115" s="304"/>
      <c r="DR115" s="304"/>
      <c r="DS115" s="304"/>
      <c r="DT115" s="304"/>
    </row>
    <row r="116" spans="1:124" s="92" customFormat="1">
      <c r="A116" s="298" t="s">
        <v>411</v>
      </c>
      <c r="B116" s="299" t="s">
        <v>108</v>
      </c>
      <c r="C116" s="321">
        <v>0.18161207990532274</v>
      </c>
      <c r="D116" s="322">
        <v>8.7261808001444952E-2</v>
      </c>
      <c r="E116" s="322">
        <v>9.7624414773712503E-2</v>
      </c>
      <c r="F116" s="322">
        <v>7.1660733632564616E-2</v>
      </c>
      <c r="G116" s="322">
        <v>0.12783300198807157</v>
      </c>
      <c r="H116" s="322">
        <v>0</v>
      </c>
      <c r="I116" s="322">
        <v>7.5805008944543825E-2</v>
      </c>
      <c r="J116" s="322">
        <v>4.9885542463474181E-2</v>
      </c>
      <c r="K116" s="322">
        <v>6.0265491192354928E-2</v>
      </c>
      <c r="L116" s="322">
        <v>7.7508121536403587E-2</v>
      </c>
      <c r="M116" s="322">
        <v>0</v>
      </c>
      <c r="N116" s="322">
        <v>0.17920711079664803</v>
      </c>
      <c r="O116" s="322">
        <v>9.5254168635657874E-2</v>
      </c>
      <c r="P116" s="322">
        <v>6.7199205704485968E-2</v>
      </c>
      <c r="Q116" s="322">
        <v>6.2073230211817168E-2</v>
      </c>
      <c r="R116" s="322">
        <v>9.609623709936424E-2</v>
      </c>
      <c r="S116" s="322">
        <v>6.3308897994072341E-2</v>
      </c>
      <c r="T116" s="322">
        <v>0.14015217924892176</v>
      </c>
      <c r="U116" s="322">
        <v>0</v>
      </c>
      <c r="V116" s="322">
        <v>8.800211416490486E-2</v>
      </c>
      <c r="W116" s="322">
        <v>5.7591623036649213E-2</v>
      </c>
      <c r="X116" s="322">
        <v>0.18866970156803237</v>
      </c>
      <c r="Y116" s="322">
        <v>0.11584249084249085</v>
      </c>
      <c r="Z116" s="322">
        <v>4.962286621675268E-2</v>
      </c>
      <c r="AA116" s="322">
        <v>0.26734628129602356</v>
      </c>
      <c r="AB116" s="322">
        <v>0.11461796292496067</v>
      </c>
      <c r="AC116" s="322">
        <v>0</v>
      </c>
      <c r="AD116" s="322">
        <v>9.6411251212415131E-2</v>
      </c>
      <c r="AE116" s="322">
        <v>8.9843645952640966E-2</v>
      </c>
      <c r="AF116" s="322">
        <v>0.11054642871213016</v>
      </c>
      <c r="AG116" s="322">
        <v>2.8301886792452831E-2</v>
      </c>
      <c r="AH116" s="322">
        <v>9.3853625858315193E-2</v>
      </c>
      <c r="AI116" s="322">
        <v>9.4005016987902076E-2</v>
      </c>
      <c r="AJ116" s="322">
        <v>0.14232434935931293</v>
      </c>
      <c r="AK116" s="322">
        <v>9.3454876189043357E-2</v>
      </c>
      <c r="AL116" s="322">
        <v>0</v>
      </c>
      <c r="AM116" s="322">
        <v>1.3064713064713065E-2</v>
      </c>
      <c r="AN116" s="322">
        <v>3.8964380674647421E-2</v>
      </c>
      <c r="AO116" s="322">
        <v>1.0015761570425562E-2</v>
      </c>
      <c r="AP116" s="322">
        <v>9.9429421979657651E-2</v>
      </c>
      <c r="AQ116" s="322">
        <v>4.0857085352448481E-2</v>
      </c>
      <c r="AR116" s="322">
        <v>5.7935197658283616E-2</v>
      </c>
      <c r="AS116" s="322">
        <v>7.7554781896375186E-2</v>
      </c>
      <c r="AT116" s="322">
        <v>8.7870160782208953E-2</v>
      </c>
      <c r="AU116" s="322">
        <v>8.2167746749756812E-2</v>
      </c>
      <c r="AV116" s="322">
        <v>0.15760084888757458</v>
      </c>
      <c r="AW116" s="322">
        <v>0.2192729371032891</v>
      </c>
      <c r="AX116" s="322">
        <v>0.12476119430141373</v>
      </c>
      <c r="AY116" s="322">
        <v>0.13468080963126725</v>
      </c>
      <c r="AZ116" s="322">
        <v>0.19015505006318656</v>
      </c>
      <c r="BA116" s="322">
        <v>0.22377232142857142</v>
      </c>
      <c r="BB116" s="322">
        <v>0.11343314618423789</v>
      </c>
      <c r="BC116" s="322">
        <v>0.1648072029751419</v>
      </c>
      <c r="BD116" s="322">
        <v>0.31054977711738485</v>
      </c>
      <c r="BE116" s="322">
        <v>0</v>
      </c>
      <c r="BF116" s="322">
        <v>0.16162874384100095</v>
      </c>
      <c r="BG116" s="322">
        <v>0.1661449008172165</v>
      </c>
      <c r="BH116" s="322">
        <v>0.22526041666666666</v>
      </c>
      <c r="BI116" s="322">
        <v>0.12503798961915033</v>
      </c>
      <c r="BJ116" s="322">
        <v>0.12972620599739243</v>
      </c>
      <c r="BK116" s="322">
        <v>2.0762484338643278E-2</v>
      </c>
      <c r="BL116" s="322">
        <v>2.6662418758761311E-2</v>
      </c>
      <c r="BM116" s="322">
        <v>2.5466695331255149E-2</v>
      </c>
      <c r="BN116" s="322">
        <v>6.4420080384037778E-2</v>
      </c>
      <c r="BO116" s="322">
        <v>3.2042308290558409E-2</v>
      </c>
      <c r="BP116" s="322">
        <v>0.29074331792327773</v>
      </c>
      <c r="BQ116" s="322">
        <v>0.15873574339578386</v>
      </c>
      <c r="BR116" s="322">
        <v>0.1924038243056648</v>
      </c>
      <c r="BS116" s="322">
        <v>4.8581437425414792E-2</v>
      </c>
      <c r="BT116" s="322">
        <v>8.8784092510552873E-2</v>
      </c>
      <c r="BU116" s="322">
        <v>7.1963047811728298E-2</v>
      </c>
      <c r="BV116" s="322">
        <v>0.30235515703729937</v>
      </c>
      <c r="BW116" s="322">
        <v>0.27133814764867098</v>
      </c>
      <c r="BX116" s="322">
        <v>0.3603777706824407</v>
      </c>
      <c r="BY116" s="322">
        <v>0.31525646145946257</v>
      </c>
      <c r="BZ116" s="322">
        <v>8.3143416252607169E-2</v>
      </c>
      <c r="CA116" s="322">
        <v>0</v>
      </c>
      <c r="CB116" s="322">
        <v>0.18283582089552239</v>
      </c>
      <c r="CC116" s="322">
        <v>8.771929824561403E-2</v>
      </c>
      <c r="CD116" s="322">
        <v>0.16840319844923674</v>
      </c>
      <c r="CE116" s="322">
        <v>0.21896792189679218</v>
      </c>
      <c r="CF116" s="322">
        <v>0.10038458376343988</v>
      </c>
      <c r="CG116" s="322">
        <v>6.0901228948566227E-2</v>
      </c>
      <c r="CH116" s="322">
        <v>0.18806233207952713</v>
      </c>
      <c r="CI116" s="322">
        <v>8.7581465940541017E-2</v>
      </c>
      <c r="CJ116" s="322">
        <v>8.805863228081777E-2</v>
      </c>
      <c r="CK116" s="322">
        <v>3.7530990852355305E-2</v>
      </c>
      <c r="CL116" s="322">
        <v>5.0814777957457397E-2</v>
      </c>
      <c r="CM116" s="322">
        <v>0</v>
      </c>
      <c r="CN116" s="322">
        <v>5.3528835705565915E-2</v>
      </c>
      <c r="CO116" s="322">
        <v>6.2761958086706121E-2</v>
      </c>
      <c r="CP116" s="322">
        <v>7.1374194094109444E-2</v>
      </c>
      <c r="CQ116" s="322">
        <v>2.24283180608927E-2</v>
      </c>
      <c r="CR116" s="322">
        <v>1.7321831125850503E-2</v>
      </c>
      <c r="CS116" s="322">
        <v>7.6041210528876566E-2</v>
      </c>
      <c r="CT116" s="322">
        <v>6.0799470486726709E-2</v>
      </c>
      <c r="CU116" s="322">
        <v>0.41475375072894027</v>
      </c>
      <c r="CV116" s="322">
        <v>8.425257614962095E-2</v>
      </c>
      <c r="CW116" s="322">
        <v>2.933074152693968E-2</v>
      </c>
      <c r="CX116" s="322">
        <v>9.2339064509578281E-2</v>
      </c>
      <c r="CY116" s="322">
        <v>0.13362345723050581</v>
      </c>
      <c r="CZ116" s="322">
        <v>4.9543112890516106E-2</v>
      </c>
      <c r="DA116" s="322">
        <v>0.13641218486460024</v>
      </c>
      <c r="DB116" s="322">
        <v>0.1422966201087536</v>
      </c>
      <c r="DC116" s="322">
        <v>0.16631518893201708</v>
      </c>
      <c r="DD116" s="322">
        <v>0</v>
      </c>
      <c r="DE116" s="323">
        <v>4.6234212999092195E-2</v>
      </c>
      <c r="DF116" s="324">
        <v>0.11132641911942505</v>
      </c>
      <c r="DG116" s="304"/>
      <c r="DH116" s="304"/>
      <c r="DI116" s="304"/>
      <c r="DJ116" s="304"/>
      <c r="DK116" s="304"/>
      <c r="DL116" s="304"/>
      <c r="DM116" s="304"/>
      <c r="DN116" s="304"/>
      <c r="DO116" s="304"/>
      <c r="DP116" s="304"/>
      <c r="DQ116" s="304"/>
      <c r="DR116" s="304"/>
      <c r="DS116" s="304"/>
      <c r="DT116" s="304"/>
    </row>
    <row r="117" spans="1:124" s="92" customFormat="1">
      <c r="A117" s="300" t="s">
        <v>412</v>
      </c>
      <c r="B117" s="301" t="s">
        <v>109</v>
      </c>
      <c r="C117" s="325">
        <v>0</v>
      </c>
      <c r="D117" s="326">
        <v>0</v>
      </c>
      <c r="E117" s="326">
        <v>0</v>
      </c>
      <c r="F117" s="326">
        <v>0</v>
      </c>
      <c r="G117" s="326">
        <v>0</v>
      </c>
      <c r="H117" s="326">
        <v>0</v>
      </c>
      <c r="I117" s="326">
        <v>0</v>
      </c>
      <c r="J117" s="326">
        <v>0</v>
      </c>
      <c r="K117" s="326">
        <v>0</v>
      </c>
      <c r="L117" s="326">
        <v>0</v>
      </c>
      <c r="M117" s="326">
        <v>0</v>
      </c>
      <c r="N117" s="326">
        <v>0</v>
      </c>
      <c r="O117" s="326">
        <v>0</v>
      </c>
      <c r="P117" s="326">
        <v>0</v>
      </c>
      <c r="Q117" s="326">
        <v>0</v>
      </c>
      <c r="R117" s="326">
        <v>0</v>
      </c>
      <c r="S117" s="326">
        <v>0</v>
      </c>
      <c r="T117" s="326">
        <v>0</v>
      </c>
      <c r="U117" s="326">
        <v>0</v>
      </c>
      <c r="V117" s="326">
        <v>0</v>
      </c>
      <c r="W117" s="326">
        <v>0</v>
      </c>
      <c r="X117" s="326">
        <v>0</v>
      </c>
      <c r="Y117" s="326">
        <v>0</v>
      </c>
      <c r="Z117" s="326">
        <v>0</v>
      </c>
      <c r="AA117" s="326">
        <v>0</v>
      </c>
      <c r="AB117" s="326">
        <v>0</v>
      </c>
      <c r="AC117" s="326">
        <v>0</v>
      </c>
      <c r="AD117" s="326">
        <v>0</v>
      </c>
      <c r="AE117" s="326">
        <v>0</v>
      </c>
      <c r="AF117" s="326">
        <v>0</v>
      </c>
      <c r="AG117" s="326">
        <v>0</v>
      </c>
      <c r="AH117" s="326">
        <v>0</v>
      </c>
      <c r="AI117" s="326">
        <v>0</v>
      </c>
      <c r="AJ117" s="326">
        <v>0</v>
      </c>
      <c r="AK117" s="326">
        <v>0</v>
      </c>
      <c r="AL117" s="326">
        <v>0</v>
      </c>
      <c r="AM117" s="326">
        <v>0</v>
      </c>
      <c r="AN117" s="326">
        <v>0</v>
      </c>
      <c r="AO117" s="326">
        <v>0</v>
      </c>
      <c r="AP117" s="326">
        <v>0</v>
      </c>
      <c r="AQ117" s="326">
        <v>0</v>
      </c>
      <c r="AR117" s="326">
        <v>0</v>
      </c>
      <c r="AS117" s="326">
        <v>0</v>
      </c>
      <c r="AT117" s="326">
        <v>0</v>
      </c>
      <c r="AU117" s="326">
        <v>0</v>
      </c>
      <c r="AV117" s="326">
        <v>0</v>
      </c>
      <c r="AW117" s="326">
        <v>0</v>
      </c>
      <c r="AX117" s="326">
        <v>0</v>
      </c>
      <c r="AY117" s="326">
        <v>0</v>
      </c>
      <c r="AZ117" s="326">
        <v>0</v>
      </c>
      <c r="BA117" s="326">
        <v>0</v>
      </c>
      <c r="BB117" s="326">
        <v>0</v>
      </c>
      <c r="BC117" s="326">
        <v>0</v>
      </c>
      <c r="BD117" s="326">
        <v>0</v>
      </c>
      <c r="BE117" s="326">
        <v>0</v>
      </c>
      <c r="BF117" s="326">
        <v>0</v>
      </c>
      <c r="BG117" s="326">
        <v>0</v>
      </c>
      <c r="BH117" s="326">
        <v>0</v>
      </c>
      <c r="BI117" s="326">
        <v>0</v>
      </c>
      <c r="BJ117" s="326">
        <v>0</v>
      </c>
      <c r="BK117" s="326">
        <v>0</v>
      </c>
      <c r="BL117" s="326">
        <v>0</v>
      </c>
      <c r="BM117" s="326">
        <v>0</v>
      </c>
      <c r="BN117" s="326">
        <v>0</v>
      </c>
      <c r="BO117" s="326">
        <v>0</v>
      </c>
      <c r="BP117" s="326">
        <v>0</v>
      </c>
      <c r="BQ117" s="326">
        <v>0</v>
      </c>
      <c r="BR117" s="326">
        <v>2.3333857689685912E-2</v>
      </c>
      <c r="BS117" s="326">
        <v>3.2721253416483811E-2</v>
      </c>
      <c r="BT117" s="326">
        <v>0</v>
      </c>
      <c r="BU117" s="326">
        <v>0</v>
      </c>
      <c r="BV117" s="326">
        <v>0</v>
      </c>
      <c r="BW117" s="326">
        <v>0</v>
      </c>
      <c r="BX117" s="326">
        <v>0</v>
      </c>
      <c r="BY117" s="326">
        <v>0</v>
      </c>
      <c r="BZ117" s="326">
        <v>0</v>
      </c>
      <c r="CA117" s="326">
        <v>0</v>
      </c>
      <c r="CB117" s="326">
        <v>0</v>
      </c>
      <c r="CC117" s="326">
        <v>0</v>
      </c>
      <c r="CD117" s="326">
        <v>0</v>
      </c>
      <c r="CE117" s="326">
        <v>0</v>
      </c>
      <c r="CF117" s="326">
        <v>0</v>
      </c>
      <c r="CG117" s="326">
        <v>0</v>
      </c>
      <c r="CH117" s="326">
        <v>0</v>
      </c>
      <c r="CI117" s="326">
        <v>0</v>
      </c>
      <c r="CJ117" s="326">
        <v>0</v>
      </c>
      <c r="CK117" s="326">
        <v>0</v>
      </c>
      <c r="CL117" s="326">
        <v>0</v>
      </c>
      <c r="CM117" s="326">
        <v>0.33938439429051342</v>
      </c>
      <c r="CN117" s="326">
        <v>0.14819097701997505</v>
      </c>
      <c r="CO117" s="326">
        <v>6.5809470484722438E-2</v>
      </c>
      <c r="CP117" s="326">
        <v>0</v>
      </c>
      <c r="CQ117" s="326">
        <v>1.8474726574046704E-3</v>
      </c>
      <c r="CR117" s="326">
        <v>4.3647177322653366E-3</v>
      </c>
      <c r="CS117" s="326">
        <v>0</v>
      </c>
      <c r="CT117" s="326">
        <v>0</v>
      </c>
      <c r="CU117" s="326">
        <v>0</v>
      </c>
      <c r="CV117" s="326">
        <v>0</v>
      </c>
      <c r="CW117" s="326">
        <v>0</v>
      </c>
      <c r="CX117" s="326">
        <v>0</v>
      </c>
      <c r="CY117" s="326">
        <v>0</v>
      </c>
      <c r="CZ117" s="326">
        <v>0</v>
      </c>
      <c r="DA117" s="326">
        <v>0</v>
      </c>
      <c r="DB117" s="326">
        <v>0</v>
      </c>
      <c r="DC117" s="326">
        <v>0</v>
      </c>
      <c r="DD117" s="326">
        <v>0</v>
      </c>
      <c r="DE117" s="327">
        <v>0</v>
      </c>
      <c r="DF117" s="328">
        <v>1.8078967260603599E-2</v>
      </c>
      <c r="DG117" s="304"/>
      <c r="DH117" s="304"/>
      <c r="DI117" s="304"/>
      <c r="DJ117" s="304"/>
      <c r="DK117" s="304"/>
      <c r="DL117" s="304"/>
      <c r="DM117" s="304"/>
      <c r="DN117" s="304"/>
      <c r="DO117" s="304"/>
      <c r="DP117" s="304"/>
      <c r="DQ117" s="304"/>
      <c r="DR117" s="304"/>
      <c r="DS117" s="304"/>
      <c r="DT117" s="304"/>
    </row>
    <row r="118" spans="1:124" s="92" customFormat="1">
      <c r="A118" s="298" t="s">
        <v>413</v>
      </c>
      <c r="B118" s="299" t="s">
        <v>414</v>
      </c>
      <c r="C118" s="321">
        <v>5.231488742817219E-2</v>
      </c>
      <c r="D118" s="322">
        <v>1.6323489569222433E-2</v>
      </c>
      <c r="E118" s="322">
        <v>3.207907057395526E-2</v>
      </c>
      <c r="F118" s="322">
        <v>2.6776040860547901E-2</v>
      </c>
      <c r="G118" s="322">
        <v>4.7316103379721669E-2</v>
      </c>
      <c r="H118" s="322">
        <v>0</v>
      </c>
      <c r="I118" s="322">
        <v>4.0250447227191413E-2</v>
      </c>
      <c r="J118" s="322">
        <v>1.8025022973068495E-2</v>
      </c>
      <c r="K118" s="322">
        <v>7.2698823964870374E-2</v>
      </c>
      <c r="L118" s="322">
        <v>2.8473151156124595E-2</v>
      </c>
      <c r="M118" s="322">
        <v>0</v>
      </c>
      <c r="N118" s="322">
        <v>3.7621332389944057E-2</v>
      </c>
      <c r="O118" s="322">
        <v>4.3711604671572264E-2</v>
      </c>
      <c r="P118" s="322">
        <v>3.5502602521286515E-2</v>
      </c>
      <c r="Q118" s="322">
        <v>2.6572951505016724E-2</v>
      </c>
      <c r="R118" s="322">
        <v>1.771108210391879E-2</v>
      </c>
      <c r="S118" s="322">
        <v>2.7900883574434876E-2</v>
      </c>
      <c r="T118" s="322">
        <v>3.7331837254695702E-2</v>
      </c>
      <c r="U118" s="322">
        <v>3.5555555555555556E-2</v>
      </c>
      <c r="V118" s="322">
        <v>9.5798097251585616E-3</v>
      </c>
      <c r="W118" s="322">
        <v>2.0942408376963352E-2</v>
      </c>
      <c r="X118" s="322">
        <v>2.175012645422357E-2</v>
      </c>
      <c r="Y118" s="322">
        <v>9.1575091575091579E-3</v>
      </c>
      <c r="Z118" s="322">
        <v>2.5009924573243351E-2</v>
      </c>
      <c r="AA118" s="322">
        <v>2.8373527245949926E-2</v>
      </c>
      <c r="AB118" s="322">
        <v>1.9864559819413093E-2</v>
      </c>
      <c r="AC118" s="322">
        <v>0.25468384074941453</v>
      </c>
      <c r="AD118" s="322">
        <v>1.6391852570320078E-2</v>
      </c>
      <c r="AE118" s="322">
        <v>3.9459197897521954E-2</v>
      </c>
      <c r="AF118" s="322">
        <v>3.5023440885632119E-2</v>
      </c>
      <c r="AG118" s="322">
        <v>1.8867924528301886E-2</v>
      </c>
      <c r="AH118" s="322">
        <v>2.2776754312510469E-2</v>
      </c>
      <c r="AI118" s="322">
        <v>4.2088718127837932E-2</v>
      </c>
      <c r="AJ118" s="322">
        <v>2.281609802471744E-2</v>
      </c>
      <c r="AK118" s="322">
        <v>2.3585970143129707E-2</v>
      </c>
      <c r="AL118" s="322">
        <v>3.3643521832498212E-2</v>
      </c>
      <c r="AM118" s="322">
        <v>3.4536891679748821E-3</v>
      </c>
      <c r="AN118" s="322">
        <v>4.3461213287098871E-2</v>
      </c>
      <c r="AO118" s="322">
        <v>1.8039833787075511E-2</v>
      </c>
      <c r="AP118" s="322">
        <v>6.7477052840486228E-3</v>
      </c>
      <c r="AQ118" s="322">
        <v>7.4933040206839963E-3</v>
      </c>
      <c r="AR118" s="322">
        <v>2.8643485835249314E-2</v>
      </c>
      <c r="AS118" s="322">
        <v>2.7980456979023433E-2</v>
      </c>
      <c r="AT118" s="322">
        <v>7.2495896825582025E-3</v>
      </c>
      <c r="AU118" s="322">
        <v>7.6553387492948738E-3</v>
      </c>
      <c r="AV118" s="322">
        <v>1.3898794510063145E-2</v>
      </c>
      <c r="AW118" s="322">
        <v>9.8095787651471429E-3</v>
      </c>
      <c r="AX118" s="322">
        <v>1.2293565740555424E-2</v>
      </c>
      <c r="AY118" s="322">
        <v>4.0893939220380529E-3</v>
      </c>
      <c r="AZ118" s="322">
        <v>4.6539321473704678E-3</v>
      </c>
      <c r="BA118" s="322">
        <v>4.464285714285714E-3</v>
      </c>
      <c r="BB118" s="322">
        <v>8.6296527344562283E-3</v>
      </c>
      <c r="BC118" s="322">
        <v>1.0471716578586808E-2</v>
      </c>
      <c r="BD118" s="322">
        <v>1.1391778107974244E-2</v>
      </c>
      <c r="BE118" s="322">
        <v>0</v>
      </c>
      <c r="BF118" s="322">
        <v>-2.2144715717211981E-3</v>
      </c>
      <c r="BG118" s="322">
        <v>2.1378809097516442E-3</v>
      </c>
      <c r="BH118" s="322">
        <v>1.4322916666666666E-2</v>
      </c>
      <c r="BI118" s="322">
        <v>5.9314458700069725E-2</v>
      </c>
      <c r="BJ118" s="322">
        <v>7.424308271765899E-3</v>
      </c>
      <c r="BK118" s="322">
        <v>8.0544120279219616E-2</v>
      </c>
      <c r="BL118" s="322">
        <v>3.7400280361921751E-2</v>
      </c>
      <c r="BM118" s="322">
        <v>3.4728940485148158E-2</v>
      </c>
      <c r="BN118" s="322">
        <v>3.7767187224204336E-2</v>
      </c>
      <c r="BO118" s="322">
        <v>2.626121221548193E-2</v>
      </c>
      <c r="BP118" s="322">
        <v>5.6008636485479171E-2</v>
      </c>
      <c r="BQ118" s="322">
        <v>2.1197994546574016E-2</v>
      </c>
      <c r="BR118" s="322">
        <v>4.4867425235523395E-2</v>
      </c>
      <c r="BS118" s="322">
        <v>1.7887618534344483E-2</v>
      </c>
      <c r="BT118" s="322">
        <v>4.1263334295227314E-2</v>
      </c>
      <c r="BU118" s="322">
        <v>2.0839531700931242E-2</v>
      </c>
      <c r="BV118" s="322">
        <v>8.2840998728247392E-2</v>
      </c>
      <c r="BW118" s="322">
        <v>3.8326010353678164E-2</v>
      </c>
      <c r="BX118" s="322">
        <v>4.3160588550206581E-2</v>
      </c>
      <c r="BY118" s="322">
        <v>4.9352427683003366E-2</v>
      </c>
      <c r="BZ118" s="322">
        <v>8.5599587685320153E-2</v>
      </c>
      <c r="CA118" s="322">
        <v>0</v>
      </c>
      <c r="CB118" s="322">
        <v>4.4776119402985072E-2</v>
      </c>
      <c r="CC118" s="322">
        <v>-0.14035087719298245</v>
      </c>
      <c r="CD118" s="322">
        <v>0.10019384540828689</v>
      </c>
      <c r="CE118" s="322">
        <v>0.12226871222687122</v>
      </c>
      <c r="CF118" s="322">
        <v>7.1179968758278603E-2</v>
      </c>
      <c r="CG118" s="322">
        <v>2.212107419208011E-2</v>
      </c>
      <c r="CH118" s="322">
        <v>3.6354648038688875E-2</v>
      </c>
      <c r="CI118" s="322">
        <v>3.7377615093890426E-2</v>
      </c>
      <c r="CJ118" s="322">
        <v>3.1759152109623261E-2</v>
      </c>
      <c r="CK118" s="322">
        <v>3.2743438488501322E-2</v>
      </c>
      <c r="CL118" s="322">
        <v>2.0773728075631298E-2</v>
      </c>
      <c r="CM118" s="322">
        <v>1.2956057829961389E-3</v>
      </c>
      <c r="CN118" s="322">
        <v>7.4051218759642089E-3</v>
      </c>
      <c r="CO118" s="322">
        <v>1.1574148136298193E-2</v>
      </c>
      <c r="CP118" s="322">
        <v>1.5941058656042163E-2</v>
      </c>
      <c r="CQ118" s="322">
        <v>1.7514040792196275E-2</v>
      </c>
      <c r="CR118" s="322">
        <v>4.0906381258436512E-3</v>
      </c>
      <c r="CS118" s="322">
        <v>1.600739551403688E-2</v>
      </c>
      <c r="CT118" s="322">
        <v>3.5387561165874763E-2</v>
      </c>
      <c r="CU118" s="322">
        <v>1.863436356889148E-2</v>
      </c>
      <c r="CV118" s="322">
        <v>2.6601298288619547E-2</v>
      </c>
      <c r="CW118" s="322">
        <v>2.298041834617311E-2</v>
      </c>
      <c r="CX118" s="322">
        <v>6.6825176560842983E-2</v>
      </c>
      <c r="CY118" s="322">
        <v>2.8037383177570093E-2</v>
      </c>
      <c r="CZ118" s="322">
        <v>3.2549502505580759E-2</v>
      </c>
      <c r="DA118" s="322">
        <v>5.1456353886206362E-2</v>
      </c>
      <c r="DB118" s="322">
        <v>6.8116714646195398E-2</v>
      </c>
      <c r="DC118" s="322">
        <v>9.3411575333394462E-2</v>
      </c>
      <c r="DD118" s="322">
        <v>0</v>
      </c>
      <c r="DE118" s="323">
        <v>1.6276736371020402E-2</v>
      </c>
      <c r="DF118" s="324">
        <v>2.9408088507850375E-2</v>
      </c>
      <c r="DG118" s="304"/>
      <c r="DH118" s="304"/>
      <c r="DI118" s="304"/>
      <c r="DJ118" s="304"/>
      <c r="DK118" s="304"/>
      <c r="DL118" s="304"/>
      <c r="DM118" s="304"/>
      <c r="DN118" s="304"/>
      <c r="DO118" s="304"/>
      <c r="DP118" s="304"/>
      <c r="DQ118" s="304"/>
      <c r="DR118" s="304"/>
      <c r="DS118" s="304"/>
      <c r="DT118" s="304"/>
    </row>
    <row r="119" spans="1:124" s="92" customFormat="1">
      <c r="A119" s="292" t="s">
        <v>415</v>
      </c>
      <c r="B119" s="307" t="s">
        <v>110</v>
      </c>
      <c r="C119" s="342">
        <v>-5.3854818701609797E-2</v>
      </c>
      <c r="D119" s="343">
        <v>-1.3094915560372076E-2</v>
      </c>
      <c r="E119" s="343">
        <v>-8.6700190740419627E-5</v>
      </c>
      <c r="F119" s="343">
        <v>-4.5091059175566217E-2</v>
      </c>
      <c r="G119" s="343">
        <v>0</v>
      </c>
      <c r="H119" s="343">
        <v>0</v>
      </c>
      <c r="I119" s="343">
        <v>0</v>
      </c>
      <c r="J119" s="343">
        <v>-4.5783014610327822E-3</v>
      </c>
      <c r="K119" s="343">
        <v>-1.6824536904621701E-5</v>
      </c>
      <c r="L119" s="343">
        <v>0</v>
      </c>
      <c r="M119" s="343">
        <v>0</v>
      </c>
      <c r="N119" s="343">
        <v>-2.2110686094589514E-5</v>
      </c>
      <c r="O119" s="343">
        <v>0</v>
      </c>
      <c r="P119" s="343">
        <v>-1.5043475644612931E-5</v>
      </c>
      <c r="Q119" s="343">
        <v>-8.7095875139353399E-6</v>
      </c>
      <c r="R119" s="343">
        <v>0</v>
      </c>
      <c r="S119" s="343">
        <v>0</v>
      </c>
      <c r="T119" s="343">
        <v>-1.1688114356510864E-5</v>
      </c>
      <c r="U119" s="343">
        <v>0</v>
      </c>
      <c r="V119" s="343">
        <v>0</v>
      </c>
      <c r="W119" s="343">
        <v>0</v>
      </c>
      <c r="X119" s="343">
        <v>0</v>
      </c>
      <c r="Y119" s="343">
        <v>0</v>
      </c>
      <c r="Z119" s="343">
        <v>0</v>
      </c>
      <c r="AA119" s="343">
        <v>-4.6023564064801176E-6</v>
      </c>
      <c r="AB119" s="343">
        <v>0</v>
      </c>
      <c r="AC119" s="343">
        <v>-2.9274004683840752E-3</v>
      </c>
      <c r="AD119" s="343">
        <v>0</v>
      </c>
      <c r="AE119" s="343">
        <v>-4.4393539852080724E-6</v>
      </c>
      <c r="AF119" s="343">
        <v>-1.3132148813510355E-5</v>
      </c>
      <c r="AG119" s="343">
        <v>0</v>
      </c>
      <c r="AH119" s="343">
        <v>0</v>
      </c>
      <c r="AI119" s="343">
        <v>-1.5876543993903406E-5</v>
      </c>
      <c r="AJ119" s="343">
        <v>-8.1253910344435332E-6</v>
      </c>
      <c r="AK119" s="343">
        <v>0</v>
      </c>
      <c r="AL119" s="343">
        <v>0</v>
      </c>
      <c r="AM119" s="343">
        <v>0</v>
      </c>
      <c r="AN119" s="343">
        <v>0</v>
      </c>
      <c r="AO119" s="343">
        <v>0</v>
      </c>
      <c r="AP119" s="343">
        <v>0</v>
      </c>
      <c r="AQ119" s="343">
        <v>0</v>
      </c>
      <c r="AR119" s="343">
        <v>0</v>
      </c>
      <c r="AS119" s="343">
        <v>-5.8512038851993801E-6</v>
      </c>
      <c r="AT119" s="343">
        <v>-3.8892648511578343E-6</v>
      </c>
      <c r="AU119" s="343">
        <v>-6.6626098775412309E-6</v>
      </c>
      <c r="AV119" s="343">
        <v>0</v>
      </c>
      <c r="AW119" s="343">
        <v>0</v>
      </c>
      <c r="AX119" s="343">
        <v>-6.0649066307624193E-6</v>
      </c>
      <c r="AY119" s="343">
        <v>-5.7274424678404104E-6</v>
      </c>
      <c r="AZ119" s="343">
        <v>0</v>
      </c>
      <c r="BA119" s="343">
        <v>0</v>
      </c>
      <c r="BB119" s="343">
        <v>0</v>
      </c>
      <c r="BC119" s="343">
        <v>0</v>
      </c>
      <c r="BD119" s="343">
        <v>0</v>
      </c>
      <c r="BE119" s="343">
        <v>0</v>
      </c>
      <c r="BF119" s="343">
        <v>-6.9202236616287437E-6</v>
      </c>
      <c r="BG119" s="343">
        <v>-3.5454078105334064E-6</v>
      </c>
      <c r="BH119" s="343">
        <v>0</v>
      </c>
      <c r="BI119" s="343">
        <v>-6.5550715396671218E-5</v>
      </c>
      <c r="BJ119" s="343">
        <v>0</v>
      </c>
      <c r="BK119" s="343">
        <v>0</v>
      </c>
      <c r="BL119" s="343">
        <v>-1.2743723716069835E-5</v>
      </c>
      <c r="BM119" s="343">
        <v>-3.5830735605001968E-5</v>
      </c>
      <c r="BN119" s="343">
        <v>-2.9601465315937047E-3</v>
      </c>
      <c r="BO119" s="343">
        <v>-3.5373567688080053E-2</v>
      </c>
      <c r="BP119" s="343">
        <v>-1.1015925356089788E-4</v>
      </c>
      <c r="BQ119" s="343">
        <v>-1.7884891664467705E-3</v>
      </c>
      <c r="BR119" s="343">
        <v>-4.3084613636760874E-2</v>
      </c>
      <c r="BS119" s="343">
        <v>0</v>
      </c>
      <c r="BT119" s="343">
        <v>-4.8510134879266325E-4</v>
      </c>
      <c r="BU119" s="343">
        <v>-1.5805837374669007E-2</v>
      </c>
      <c r="BV119" s="343">
        <v>-8.0490671131215892E-6</v>
      </c>
      <c r="BW119" s="343">
        <v>-1.6313568538739289E-3</v>
      </c>
      <c r="BX119" s="343">
        <v>0</v>
      </c>
      <c r="BY119" s="343">
        <v>-6.8751069778056713E-3</v>
      </c>
      <c r="BZ119" s="343">
        <v>-2.4199328378041022E-3</v>
      </c>
      <c r="CA119" s="343">
        <v>0</v>
      </c>
      <c r="CB119" s="343">
        <v>-1.8656716417910446E-2</v>
      </c>
      <c r="CC119" s="343">
        <v>0</v>
      </c>
      <c r="CD119" s="343">
        <v>0</v>
      </c>
      <c r="CE119" s="343">
        <v>0</v>
      </c>
      <c r="CF119" s="343">
        <v>-2.8044469210461408E-3</v>
      </c>
      <c r="CG119" s="343">
        <v>0</v>
      </c>
      <c r="CH119" s="343">
        <v>-4.2987641053197202E-6</v>
      </c>
      <c r="CI119" s="343">
        <v>0</v>
      </c>
      <c r="CJ119" s="343">
        <v>-1.8368509028122188E-5</v>
      </c>
      <c r="CK119" s="343">
        <v>0</v>
      </c>
      <c r="CL119" s="343">
        <v>-3.1098395322801342E-5</v>
      </c>
      <c r="CM119" s="343">
        <v>0</v>
      </c>
      <c r="CN119" s="343">
        <v>-4.5611257931663604E-5</v>
      </c>
      <c r="CO119" s="343">
        <v>-9.4784834426491762E-4</v>
      </c>
      <c r="CP119" s="343">
        <v>-1.9532420463163811E-2</v>
      </c>
      <c r="CQ119" s="343">
        <v>0</v>
      </c>
      <c r="CR119" s="343">
        <v>-6.8519901605421296E-6</v>
      </c>
      <c r="CS119" s="343">
        <v>-3.7464117160511848E-3</v>
      </c>
      <c r="CT119" s="343">
        <v>-2.6546580620759756E-2</v>
      </c>
      <c r="CU119" s="343">
        <v>0</v>
      </c>
      <c r="CV119" s="343">
        <v>0</v>
      </c>
      <c r="CW119" s="343">
        <v>-1.1925489541345673E-5</v>
      </c>
      <c r="CX119" s="343">
        <v>-6.769105801123671E-5</v>
      </c>
      <c r="CY119" s="343">
        <v>-1.0191705989665609E-5</v>
      </c>
      <c r="CZ119" s="343">
        <v>-4.3899794329463563E-6</v>
      </c>
      <c r="DA119" s="343">
        <v>-1.1125698137558132E-5</v>
      </c>
      <c r="DB119" s="343">
        <v>-7.1080783310232079E-6</v>
      </c>
      <c r="DC119" s="343">
        <v>-1.0187760424625855E-5</v>
      </c>
      <c r="DD119" s="343">
        <v>0</v>
      </c>
      <c r="DE119" s="344">
        <v>0</v>
      </c>
      <c r="DF119" s="345">
        <v>-2.7970487221360388E-3</v>
      </c>
      <c r="DG119" s="304"/>
      <c r="DH119" s="304"/>
      <c r="DI119" s="304"/>
      <c r="DJ119" s="304"/>
      <c r="DK119" s="304"/>
      <c r="DL119" s="304"/>
      <c r="DM119" s="304"/>
      <c r="DN119" s="304"/>
      <c r="DO119" s="304"/>
      <c r="DP119" s="304"/>
      <c r="DQ119" s="304"/>
      <c r="DR119" s="304"/>
      <c r="DS119" s="304"/>
      <c r="DT119" s="304"/>
    </row>
    <row r="120" spans="1:124" s="92" customFormat="1">
      <c r="A120" s="305" t="s">
        <v>416</v>
      </c>
      <c r="B120" s="306" t="s">
        <v>104</v>
      </c>
      <c r="C120" s="334">
        <v>0.57333922689746619</v>
      </c>
      <c r="D120" s="335">
        <v>0.21764652758963243</v>
      </c>
      <c r="E120" s="335">
        <v>0.66724466793826942</v>
      </c>
      <c r="F120" s="335">
        <v>0.75550740339472733</v>
      </c>
      <c r="G120" s="335">
        <v>0.46500994035785287</v>
      </c>
      <c r="H120" s="335">
        <v>0</v>
      </c>
      <c r="I120" s="335">
        <v>0.43887895050685749</v>
      </c>
      <c r="J120" s="335">
        <v>0.32957517494875238</v>
      </c>
      <c r="K120" s="335">
        <v>0.46918586065918538</v>
      </c>
      <c r="L120" s="335">
        <v>0.34320657366711255</v>
      </c>
      <c r="M120" s="335">
        <v>0</v>
      </c>
      <c r="N120" s="335">
        <v>0.34939306166670353</v>
      </c>
      <c r="O120" s="335">
        <v>0.39662796192533584</v>
      </c>
      <c r="P120" s="335">
        <v>0.42746036044167646</v>
      </c>
      <c r="Q120" s="335">
        <v>0.41548216276477146</v>
      </c>
      <c r="R120" s="335">
        <v>0.30160489073783653</v>
      </c>
      <c r="S120" s="335">
        <v>0.39105833821111019</v>
      </c>
      <c r="T120" s="335">
        <v>0.53602861250394473</v>
      </c>
      <c r="U120" s="335">
        <v>0.2311111111111111</v>
      </c>
      <c r="V120" s="335">
        <v>0.39614164904862581</v>
      </c>
      <c r="W120" s="335">
        <v>0.1099476439790576</v>
      </c>
      <c r="X120" s="335">
        <v>0.31623672230652505</v>
      </c>
      <c r="Y120" s="335">
        <v>0.27812663526949244</v>
      </c>
      <c r="Z120" s="335">
        <v>0.30726478761413262</v>
      </c>
      <c r="AA120" s="335">
        <v>0.54199650220913109</v>
      </c>
      <c r="AB120" s="335">
        <v>0.34745194609754432</v>
      </c>
      <c r="AC120" s="335">
        <v>0.30327868852459017</v>
      </c>
      <c r="AD120" s="335">
        <v>0.29059165858389913</v>
      </c>
      <c r="AE120" s="335">
        <v>0.37177369949125005</v>
      </c>
      <c r="AF120" s="335">
        <v>0.48780679982665565</v>
      </c>
      <c r="AG120" s="335">
        <v>0.44025157232704404</v>
      </c>
      <c r="AH120" s="335">
        <v>0.41557528052252551</v>
      </c>
      <c r="AI120" s="335">
        <v>0.42898421871527004</v>
      </c>
      <c r="AJ120" s="335">
        <v>0.47098016592048492</v>
      </c>
      <c r="AK120" s="335">
        <v>0.5143300668120987</v>
      </c>
      <c r="AL120" s="335">
        <v>0.24989262705798138</v>
      </c>
      <c r="AM120" s="335">
        <v>0.22061747776033491</v>
      </c>
      <c r="AN120" s="335">
        <v>0.40712876625047478</v>
      </c>
      <c r="AO120" s="335">
        <v>0.22970339590199168</v>
      </c>
      <c r="AP120" s="335">
        <v>0.37350533366410321</v>
      </c>
      <c r="AQ120" s="335">
        <v>0.23103837996005636</v>
      </c>
      <c r="AR120" s="335">
        <v>0.36326989496713291</v>
      </c>
      <c r="AS120" s="335">
        <v>0.49967233258242882</v>
      </c>
      <c r="AT120" s="335">
        <v>0.434675907559953</v>
      </c>
      <c r="AU120" s="335">
        <v>0.44239951673869687</v>
      </c>
      <c r="AV120" s="335">
        <v>0.40880546906257065</v>
      </c>
      <c r="AW120" s="335">
        <v>0.37738026543566072</v>
      </c>
      <c r="AX120" s="335">
        <v>0.35871496758307408</v>
      </c>
      <c r="AY120" s="335">
        <v>0.33938533087435135</v>
      </c>
      <c r="AZ120" s="335">
        <v>0.35968941382327208</v>
      </c>
      <c r="BA120" s="335">
        <v>0.392578125</v>
      </c>
      <c r="BB120" s="335">
        <v>0.33806404657933042</v>
      </c>
      <c r="BC120" s="335">
        <v>0.4020356234096692</v>
      </c>
      <c r="BD120" s="335">
        <v>0.35314512134720161</v>
      </c>
      <c r="BE120" s="335">
        <v>0</v>
      </c>
      <c r="BF120" s="335">
        <v>0.22562697226374356</v>
      </c>
      <c r="BG120" s="335">
        <v>0.32726595876690717</v>
      </c>
      <c r="BH120" s="335">
        <v>0.47135416666666669</v>
      </c>
      <c r="BI120" s="335">
        <v>0.40513023735318132</v>
      </c>
      <c r="BJ120" s="335">
        <v>0.40411777488048672</v>
      </c>
      <c r="BK120" s="335">
        <v>0.33935922677644531</v>
      </c>
      <c r="BL120" s="335">
        <v>0.47527717599082453</v>
      </c>
      <c r="BM120" s="335">
        <v>0.46023684116234909</v>
      </c>
      <c r="BN120" s="335">
        <v>0.5022960667378491</v>
      </c>
      <c r="BO120" s="335">
        <v>0.51187328252190589</v>
      </c>
      <c r="BP120" s="335">
        <v>0.48681210136120118</v>
      </c>
      <c r="BQ120" s="335">
        <v>0.32532911132612075</v>
      </c>
      <c r="BR120" s="335">
        <v>0.50736720675370983</v>
      </c>
      <c r="BS120" s="335">
        <v>0.67504587391410353</v>
      </c>
      <c r="BT120" s="335">
        <v>0.71326963102577845</v>
      </c>
      <c r="BU120" s="335">
        <v>0.69487667727827196</v>
      </c>
      <c r="BV120" s="335">
        <v>0.71542523221558618</v>
      </c>
      <c r="BW120" s="335">
        <v>0.74814025318658373</v>
      </c>
      <c r="BX120" s="335">
        <v>0.91820890219397955</v>
      </c>
      <c r="BY120" s="335">
        <v>0.68559936098590746</v>
      </c>
      <c r="BZ120" s="335">
        <v>0.77433018997076752</v>
      </c>
      <c r="CA120" s="335">
        <v>0</v>
      </c>
      <c r="CB120" s="335">
        <v>0.45895522388059701</v>
      </c>
      <c r="CC120" s="335">
        <v>0.15789473684210525</v>
      </c>
      <c r="CD120" s="335">
        <v>0.7076568936273322</v>
      </c>
      <c r="CE120" s="335">
        <v>0.65488919882225316</v>
      </c>
      <c r="CF120" s="335">
        <v>0.68031132101325487</v>
      </c>
      <c r="CG120" s="335">
        <v>0.79185252617205282</v>
      </c>
      <c r="CH120" s="335">
        <v>0.58632133261687269</v>
      </c>
      <c r="CI120" s="335">
        <v>0.47787399934529656</v>
      </c>
      <c r="CJ120" s="335">
        <v>0.61545526349626201</v>
      </c>
      <c r="CK120" s="335">
        <v>0.2961443105069676</v>
      </c>
      <c r="CL120" s="335">
        <v>0.48507277024505535</v>
      </c>
      <c r="CM120" s="335">
        <v>0.71545005301876152</v>
      </c>
      <c r="CN120" s="335">
        <v>0.81873549494922393</v>
      </c>
      <c r="CO120" s="335">
        <v>0.59991601343784995</v>
      </c>
      <c r="CP120" s="335">
        <v>0.58639698239587557</v>
      </c>
      <c r="CQ120" s="335">
        <v>0.68633609222583503</v>
      </c>
      <c r="CR120" s="335">
        <v>0.70865337837374864</v>
      </c>
      <c r="CS120" s="335">
        <v>0.79082129129567458</v>
      </c>
      <c r="CT120" s="335">
        <v>0.6023213483677281</v>
      </c>
      <c r="CU120" s="335">
        <v>0.70325504956793727</v>
      </c>
      <c r="CV120" s="335">
        <v>0.30105769667256799</v>
      </c>
      <c r="CW120" s="335">
        <v>0.40748801488301095</v>
      </c>
      <c r="CX120" s="335">
        <v>0.74552392878900697</v>
      </c>
      <c r="CY120" s="335">
        <v>0.49574496274931462</v>
      </c>
      <c r="CZ120" s="335">
        <v>0.41204127458662854</v>
      </c>
      <c r="DA120" s="335">
        <v>0.70758327585055958</v>
      </c>
      <c r="DB120" s="335">
        <v>0.73017023847602802</v>
      </c>
      <c r="DC120" s="335">
        <v>0.73560724146010981</v>
      </c>
      <c r="DD120" s="335">
        <v>0</v>
      </c>
      <c r="DE120" s="336">
        <v>0.38838013027759638</v>
      </c>
      <c r="DF120" s="337">
        <v>0.54626562470770257</v>
      </c>
      <c r="DG120" s="304"/>
      <c r="DH120" s="304"/>
      <c r="DI120" s="304"/>
      <c r="DJ120" s="304"/>
      <c r="DK120" s="304"/>
      <c r="DL120" s="304"/>
      <c r="DM120" s="304"/>
      <c r="DN120" s="304"/>
      <c r="DO120" s="304"/>
      <c r="DP120" s="304"/>
      <c r="DQ120" s="304"/>
      <c r="DR120" s="304"/>
      <c r="DS120" s="304"/>
      <c r="DT120" s="304"/>
    </row>
    <row r="121" spans="1:124" s="92" customFormat="1">
      <c r="A121" s="305" t="s">
        <v>390</v>
      </c>
      <c r="B121" s="306" t="s">
        <v>157</v>
      </c>
      <c r="C121" s="334">
        <v>1</v>
      </c>
      <c r="D121" s="335">
        <v>1</v>
      </c>
      <c r="E121" s="335">
        <v>1</v>
      </c>
      <c r="F121" s="335">
        <v>1</v>
      </c>
      <c r="G121" s="335">
        <v>1</v>
      </c>
      <c r="H121" s="335">
        <v>0</v>
      </c>
      <c r="I121" s="335">
        <v>1</v>
      </c>
      <c r="J121" s="335">
        <v>1</v>
      </c>
      <c r="K121" s="335">
        <v>1</v>
      </c>
      <c r="L121" s="335">
        <v>1</v>
      </c>
      <c r="M121" s="335">
        <v>0</v>
      </c>
      <c r="N121" s="335">
        <v>1</v>
      </c>
      <c r="O121" s="335">
        <v>1</v>
      </c>
      <c r="P121" s="335">
        <v>1</v>
      </c>
      <c r="Q121" s="335">
        <v>1</v>
      </c>
      <c r="R121" s="335">
        <v>1</v>
      </c>
      <c r="S121" s="335">
        <v>1</v>
      </c>
      <c r="T121" s="335">
        <v>1</v>
      </c>
      <c r="U121" s="335">
        <v>1</v>
      </c>
      <c r="V121" s="335">
        <v>1</v>
      </c>
      <c r="W121" s="335">
        <v>1</v>
      </c>
      <c r="X121" s="335">
        <v>1</v>
      </c>
      <c r="Y121" s="335">
        <v>1</v>
      </c>
      <c r="Z121" s="335">
        <v>1</v>
      </c>
      <c r="AA121" s="335">
        <v>1</v>
      </c>
      <c r="AB121" s="335">
        <v>1</v>
      </c>
      <c r="AC121" s="335">
        <v>1</v>
      </c>
      <c r="AD121" s="335">
        <v>1</v>
      </c>
      <c r="AE121" s="335">
        <v>1</v>
      </c>
      <c r="AF121" s="335">
        <v>1</v>
      </c>
      <c r="AG121" s="335">
        <v>1</v>
      </c>
      <c r="AH121" s="335">
        <v>1</v>
      </c>
      <c r="AI121" s="335">
        <v>1</v>
      </c>
      <c r="AJ121" s="335">
        <v>1</v>
      </c>
      <c r="AK121" s="335">
        <v>1</v>
      </c>
      <c r="AL121" s="335">
        <v>1</v>
      </c>
      <c r="AM121" s="335">
        <v>1</v>
      </c>
      <c r="AN121" s="335">
        <v>1</v>
      </c>
      <c r="AO121" s="335">
        <v>1</v>
      </c>
      <c r="AP121" s="335">
        <v>1</v>
      </c>
      <c r="AQ121" s="335">
        <v>1</v>
      </c>
      <c r="AR121" s="335">
        <v>1</v>
      </c>
      <c r="AS121" s="335">
        <v>1</v>
      </c>
      <c r="AT121" s="335">
        <v>1</v>
      </c>
      <c r="AU121" s="335">
        <v>1</v>
      </c>
      <c r="AV121" s="335">
        <v>1</v>
      </c>
      <c r="AW121" s="335">
        <v>1</v>
      </c>
      <c r="AX121" s="335">
        <v>1</v>
      </c>
      <c r="AY121" s="335">
        <v>1</v>
      </c>
      <c r="AZ121" s="335">
        <v>1</v>
      </c>
      <c r="BA121" s="335">
        <v>1</v>
      </c>
      <c r="BB121" s="335">
        <v>1</v>
      </c>
      <c r="BC121" s="335">
        <v>1</v>
      </c>
      <c r="BD121" s="335">
        <v>1</v>
      </c>
      <c r="BE121" s="335">
        <v>0</v>
      </c>
      <c r="BF121" s="335">
        <v>1</v>
      </c>
      <c r="BG121" s="335">
        <v>1</v>
      </c>
      <c r="BH121" s="335">
        <v>1</v>
      </c>
      <c r="BI121" s="335">
        <v>1</v>
      </c>
      <c r="BJ121" s="335">
        <v>1</v>
      </c>
      <c r="BK121" s="335">
        <v>1</v>
      </c>
      <c r="BL121" s="335">
        <v>1</v>
      </c>
      <c r="BM121" s="335">
        <v>1</v>
      </c>
      <c r="BN121" s="335">
        <v>1</v>
      </c>
      <c r="BO121" s="335">
        <v>1</v>
      </c>
      <c r="BP121" s="335">
        <v>1</v>
      </c>
      <c r="BQ121" s="335">
        <v>1</v>
      </c>
      <c r="BR121" s="335">
        <v>1</v>
      </c>
      <c r="BS121" s="335">
        <v>1</v>
      </c>
      <c r="BT121" s="335">
        <v>1</v>
      </c>
      <c r="BU121" s="335">
        <v>1</v>
      </c>
      <c r="BV121" s="335">
        <v>1</v>
      </c>
      <c r="BW121" s="335">
        <v>1</v>
      </c>
      <c r="BX121" s="335">
        <v>1</v>
      </c>
      <c r="BY121" s="335">
        <v>1</v>
      </c>
      <c r="BZ121" s="335">
        <v>1</v>
      </c>
      <c r="CA121" s="335">
        <v>1</v>
      </c>
      <c r="CB121" s="335">
        <v>1</v>
      </c>
      <c r="CC121" s="335">
        <v>1</v>
      </c>
      <c r="CD121" s="335">
        <v>1</v>
      </c>
      <c r="CE121" s="335">
        <v>1</v>
      </c>
      <c r="CF121" s="335">
        <v>1</v>
      </c>
      <c r="CG121" s="335">
        <v>1</v>
      </c>
      <c r="CH121" s="335">
        <v>1</v>
      </c>
      <c r="CI121" s="335">
        <v>1</v>
      </c>
      <c r="CJ121" s="335">
        <v>1</v>
      </c>
      <c r="CK121" s="335">
        <v>1</v>
      </c>
      <c r="CL121" s="335">
        <v>1</v>
      </c>
      <c r="CM121" s="335">
        <v>1</v>
      </c>
      <c r="CN121" s="335">
        <v>1</v>
      </c>
      <c r="CO121" s="335">
        <v>1</v>
      </c>
      <c r="CP121" s="335">
        <v>1</v>
      </c>
      <c r="CQ121" s="335">
        <v>1</v>
      </c>
      <c r="CR121" s="335">
        <v>1</v>
      </c>
      <c r="CS121" s="335">
        <v>1</v>
      </c>
      <c r="CT121" s="335">
        <v>1</v>
      </c>
      <c r="CU121" s="335">
        <v>1</v>
      </c>
      <c r="CV121" s="335">
        <v>1</v>
      </c>
      <c r="CW121" s="335">
        <v>1</v>
      </c>
      <c r="CX121" s="335">
        <v>1</v>
      </c>
      <c r="CY121" s="335">
        <v>1</v>
      </c>
      <c r="CZ121" s="335">
        <v>1</v>
      </c>
      <c r="DA121" s="335">
        <v>1</v>
      </c>
      <c r="DB121" s="335">
        <v>1</v>
      </c>
      <c r="DC121" s="335">
        <v>1</v>
      </c>
      <c r="DD121" s="335">
        <v>1</v>
      </c>
      <c r="DE121" s="336">
        <v>1</v>
      </c>
      <c r="DF121" s="337">
        <v>1</v>
      </c>
      <c r="DG121" s="435"/>
      <c r="DH121" s="304"/>
      <c r="DI121" s="304"/>
      <c r="DJ121" s="304"/>
      <c r="DK121" s="304"/>
      <c r="DL121" s="304"/>
      <c r="DM121" s="304"/>
      <c r="DN121" s="304"/>
      <c r="DO121" s="304"/>
      <c r="DP121" s="304"/>
      <c r="DQ121" s="304"/>
      <c r="DR121" s="304"/>
      <c r="DS121" s="304"/>
      <c r="DT121" s="304"/>
    </row>
    <row r="122" spans="1:124">
      <c r="DG122" s="81"/>
      <c r="DH122" s="4"/>
    </row>
  </sheetData>
  <phoneticPr fontId="3"/>
  <pageMargins left="0.98425196850393704" right="0.98425196850393704" top="0.98425196850393704" bottom="0.98425196850393704" header="0.78740157480314965" footer="0.78740157480314965"/>
  <pageSetup paperSize="8" scale="42" fitToWidth="0" orientation="landscape" cellComments="asDisplayed" r:id="rId1"/>
  <headerFooter scaleWithDoc="0">
    <oddHeader>&amp;L&amp;A</oddHeader>
    <oddFooter>&amp;R&amp;F&amp;A</oddFooter>
  </headerFooter>
  <colBreaks count="3" manualBreakCount="3">
    <brk id="32" max="120" man="1"/>
    <brk id="62" max="120" man="1"/>
    <brk id="93" max="12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G113"/>
  <sheetViews>
    <sheetView view="pageBreakPreview" zoomScaleNormal="100" zoomScaleSheetLayoutView="100" workbookViewId="0">
      <pane xSplit="2" ySplit="4" topLeftCell="C5" activePane="bottomRight" state="frozen"/>
      <selection activeCell="R48" sqref="R48"/>
      <selection pane="topRight" activeCell="R48" sqref="R48"/>
      <selection pane="bottomLeft" activeCell="R48" sqref="R48"/>
      <selection pane="bottomRight"/>
    </sheetView>
  </sheetViews>
  <sheetFormatPr defaultColWidth="9.140625" defaultRowHeight="12.75"/>
  <cols>
    <col min="1" max="1" width="9.140625" style="45"/>
    <col min="2" max="2" width="35.7109375" style="2" customWidth="1"/>
    <col min="3" max="112" width="12.7109375" style="1" customWidth="1"/>
    <col min="113" max="16384" width="9.140625" style="1"/>
  </cols>
  <sheetData>
    <row r="1" spans="1:111" ht="17.25">
      <c r="C1" s="46" t="str">
        <f>与件データ!$A$1</f>
        <v>平成２７年（２０１５年）岐阜県産業連関表による経済波及効果分析システム（Ripple2022）</v>
      </c>
    </row>
    <row r="2" spans="1:111" ht="17.25">
      <c r="C2" s="46" t="s">
        <v>671</v>
      </c>
    </row>
    <row r="3" spans="1:111" s="45" customFormat="1" ht="13.5">
      <c r="A3" s="376"/>
      <c r="B3" s="377"/>
      <c r="C3" s="378" t="s">
        <v>272</v>
      </c>
      <c r="D3" s="379" t="s">
        <v>273</v>
      </c>
      <c r="E3" s="379" t="s">
        <v>274</v>
      </c>
      <c r="F3" s="379" t="s">
        <v>275</v>
      </c>
      <c r="G3" s="379" t="s">
        <v>276</v>
      </c>
      <c r="H3" s="379" t="s">
        <v>277</v>
      </c>
      <c r="I3" s="379" t="s">
        <v>278</v>
      </c>
      <c r="J3" s="379" t="s">
        <v>279</v>
      </c>
      <c r="K3" s="379" t="s">
        <v>280</v>
      </c>
      <c r="L3" s="379" t="s">
        <v>281</v>
      </c>
      <c r="M3" s="379" t="s">
        <v>282</v>
      </c>
      <c r="N3" s="379" t="s">
        <v>283</v>
      </c>
      <c r="O3" s="379" t="s">
        <v>284</v>
      </c>
      <c r="P3" s="379" t="s">
        <v>285</v>
      </c>
      <c r="Q3" s="379" t="s">
        <v>286</v>
      </c>
      <c r="R3" s="379" t="s">
        <v>287</v>
      </c>
      <c r="S3" s="379" t="s">
        <v>288</v>
      </c>
      <c r="T3" s="379" t="s">
        <v>289</v>
      </c>
      <c r="U3" s="379" t="s">
        <v>290</v>
      </c>
      <c r="V3" s="379" t="s">
        <v>291</v>
      </c>
      <c r="W3" s="379" t="s">
        <v>292</v>
      </c>
      <c r="X3" s="379" t="s">
        <v>293</v>
      </c>
      <c r="Y3" s="379" t="s">
        <v>294</v>
      </c>
      <c r="Z3" s="379" t="s">
        <v>295</v>
      </c>
      <c r="AA3" s="379" t="s">
        <v>296</v>
      </c>
      <c r="AB3" s="379" t="s">
        <v>297</v>
      </c>
      <c r="AC3" s="379" t="s">
        <v>298</v>
      </c>
      <c r="AD3" s="379" t="s">
        <v>299</v>
      </c>
      <c r="AE3" s="379" t="s">
        <v>300</v>
      </c>
      <c r="AF3" s="379" t="s">
        <v>301</v>
      </c>
      <c r="AG3" s="379" t="s">
        <v>302</v>
      </c>
      <c r="AH3" s="379" t="s">
        <v>303</v>
      </c>
      <c r="AI3" s="379" t="s">
        <v>304</v>
      </c>
      <c r="AJ3" s="379" t="s">
        <v>305</v>
      </c>
      <c r="AK3" s="379" t="s">
        <v>306</v>
      </c>
      <c r="AL3" s="379" t="s">
        <v>307</v>
      </c>
      <c r="AM3" s="379" t="s">
        <v>308</v>
      </c>
      <c r="AN3" s="379" t="s">
        <v>309</v>
      </c>
      <c r="AO3" s="379" t="s">
        <v>310</v>
      </c>
      <c r="AP3" s="379" t="s">
        <v>311</v>
      </c>
      <c r="AQ3" s="379" t="s">
        <v>312</v>
      </c>
      <c r="AR3" s="379" t="s">
        <v>313</v>
      </c>
      <c r="AS3" s="379" t="s">
        <v>314</v>
      </c>
      <c r="AT3" s="379" t="s">
        <v>315</v>
      </c>
      <c r="AU3" s="379" t="s">
        <v>316</v>
      </c>
      <c r="AV3" s="379" t="s">
        <v>317</v>
      </c>
      <c r="AW3" s="379" t="s">
        <v>318</v>
      </c>
      <c r="AX3" s="379" t="s">
        <v>319</v>
      </c>
      <c r="AY3" s="379" t="s">
        <v>320</v>
      </c>
      <c r="AZ3" s="379" t="s">
        <v>321</v>
      </c>
      <c r="BA3" s="379" t="s">
        <v>322</v>
      </c>
      <c r="BB3" s="379" t="s">
        <v>323</v>
      </c>
      <c r="BC3" s="379" t="s">
        <v>324</v>
      </c>
      <c r="BD3" s="379" t="s">
        <v>325</v>
      </c>
      <c r="BE3" s="379" t="s">
        <v>326</v>
      </c>
      <c r="BF3" s="379" t="s">
        <v>327</v>
      </c>
      <c r="BG3" s="379" t="s">
        <v>328</v>
      </c>
      <c r="BH3" s="379" t="s">
        <v>329</v>
      </c>
      <c r="BI3" s="379" t="s">
        <v>330</v>
      </c>
      <c r="BJ3" s="379" t="s">
        <v>331</v>
      </c>
      <c r="BK3" s="379" t="s">
        <v>332</v>
      </c>
      <c r="BL3" s="379" t="s">
        <v>333</v>
      </c>
      <c r="BM3" s="379" t="s">
        <v>334</v>
      </c>
      <c r="BN3" s="379" t="s">
        <v>335</v>
      </c>
      <c r="BO3" s="379" t="s">
        <v>336</v>
      </c>
      <c r="BP3" s="379" t="s">
        <v>337</v>
      </c>
      <c r="BQ3" s="379" t="s">
        <v>338</v>
      </c>
      <c r="BR3" s="379" t="s">
        <v>339</v>
      </c>
      <c r="BS3" s="379" t="s">
        <v>340</v>
      </c>
      <c r="BT3" s="379" t="s">
        <v>341</v>
      </c>
      <c r="BU3" s="379" t="s">
        <v>342</v>
      </c>
      <c r="BV3" s="379" t="s">
        <v>343</v>
      </c>
      <c r="BW3" s="379" t="s">
        <v>344</v>
      </c>
      <c r="BX3" s="379" t="s">
        <v>345</v>
      </c>
      <c r="BY3" s="379" t="s">
        <v>346</v>
      </c>
      <c r="BZ3" s="379" t="s">
        <v>347</v>
      </c>
      <c r="CA3" s="379" t="s">
        <v>348</v>
      </c>
      <c r="CB3" s="379" t="s">
        <v>349</v>
      </c>
      <c r="CC3" s="379" t="s">
        <v>350</v>
      </c>
      <c r="CD3" s="379" t="s">
        <v>351</v>
      </c>
      <c r="CE3" s="379" t="s">
        <v>352</v>
      </c>
      <c r="CF3" s="379" t="s">
        <v>353</v>
      </c>
      <c r="CG3" s="379" t="s">
        <v>354</v>
      </c>
      <c r="CH3" s="379" t="s">
        <v>355</v>
      </c>
      <c r="CI3" s="379" t="s">
        <v>356</v>
      </c>
      <c r="CJ3" s="379" t="s">
        <v>357</v>
      </c>
      <c r="CK3" s="379" t="s">
        <v>358</v>
      </c>
      <c r="CL3" s="379" t="s">
        <v>359</v>
      </c>
      <c r="CM3" s="379" t="s">
        <v>360</v>
      </c>
      <c r="CN3" s="379" t="s">
        <v>361</v>
      </c>
      <c r="CO3" s="379" t="s">
        <v>362</v>
      </c>
      <c r="CP3" s="379" t="s">
        <v>363</v>
      </c>
      <c r="CQ3" s="379" t="s">
        <v>364</v>
      </c>
      <c r="CR3" s="379" t="s">
        <v>365</v>
      </c>
      <c r="CS3" s="379" t="s">
        <v>366</v>
      </c>
      <c r="CT3" s="379" t="s">
        <v>367</v>
      </c>
      <c r="CU3" s="379" t="s">
        <v>368</v>
      </c>
      <c r="CV3" s="379" t="s">
        <v>369</v>
      </c>
      <c r="CW3" s="379" t="s">
        <v>370</v>
      </c>
      <c r="CX3" s="379" t="s">
        <v>371</v>
      </c>
      <c r="CY3" s="379" t="s">
        <v>372</v>
      </c>
      <c r="CZ3" s="379" t="s">
        <v>373</v>
      </c>
      <c r="DA3" s="379" t="s">
        <v>374</v>
      </c>
      <c r="DB3" s="379" t="s">
        <v>375</v>
      </c>
      <c r="DC3" s="379" t="s">
        <v>376</v>
      </c>
      <c r="DD3" s="379" t="s">
        <v>377</v>
      </c>
      <c r="DE3" s="380" t="s">
        <v>378</v>
      </c>
      <c r="DF3" s="381"/>
      <c r="DG3" s="381"/>
    </row>
    <row r="4" spans="1:111" s="47" customFormat="1" ht="67.5">
      <c r="A4" s="382"/>
      <c r="B4" s="383"/>
      <c r="C4" s="384" t="s">
        <v>527</v>
      </c>
      <c r="D4" s="385" t="s">
        <v>528</v>
      </c>
      <c r="E4" s="385" t="s">
        <v>529</v>
      </c>
      <c r="F4" s="385" t="s">
        <v>530</v>
      </c>
      <c r="G4" s="385" t="s">
        <v>531</v>
      </c>
      <c r="H4" s="385" t="s">
        <v>532</v>
      </c>
      <c r="I4" s="385" t="s">
        <v>533</v>
      </c>
      <c r="J4" s="385" t="s">
        <v>534</v>
      </c>
      <c r="K4" s="385" t="s">
        <v>535</v>
      </c>
      <c r="L4" s="385" t="s">
        <v>536</v>
      </c>
      <c r="M4" s="385" t="s">
        <v>8</v>
      </c>
      <c r="N4" s="385" t="s">
        <v>537</v>
      </c>
      <c r="O4" s="385" t="s">
        <v>538</v>
      </c>
      <c r="P4" s="385" t="s">
        <v>539</v>
      </c>
      <c r="Q4" s="385" t="s">
        <v>540</v>
      </c>
      <c r="R4" s="385" t="s">
        <v>541</v>
      </c>
      <c r="S4" s="385" t="s">
        <v>542</v>
      </c>
      <c r="T4" s="385" t="s">
        <v>543</v>
      </c>
      <c r="U4" s="385" t="s">
        <v>544</v>
      </c>
      <c r="V4" s="385" t="s">
        <v>545</v>
      </c>
      <c r="W4" s="385" t="s">
        <v>546</v>
      </c>
      <c r="X4" s="385" t="s">
        <v>547</v>
      </c>
      <c r="Y4" s="385" t="s">
        <v>548</v>
      </c>
      <c r="Z4" s="385" t="s">
        <v>549</v>
      </c>
      <c r="AA4" s="385" t="s">
        <v>550</v>
      </c>
      <c r="AB4" s="385" t="s">
        <v>551</v>
      </c>
      <c r="AC4" s="385" t="s">
        <v>552</v>
      </c>
      <c r="AD4" s="385" t="s">
        <v>553</v>
      </c>
      <c r="AE4" s="385" t="s">
        <v>554</v>
      </c>
      <c r="AF4" s="385" t="s">
        <v>555</v>
      </c>
      <c r="AG4" s="385" t="s">
        <v>556</v>
      </c>
      <c r="AH4" s="385" t="s">
        <v>557</v>
      </c>
      <c r="AI4" s="385" t="s">
        <v>558</v>
      </c>
      <c r="AJ4" s="385" t="s">
        <v>559</v>
      </c>
      <c r="AK4" s="385" t="s">
        <v>560</v>
      </c>
      <c r="AL4" s="385" t="s">
        <v>561</v>
      </c>
      <c r="AM4" s="385" t="s">
        <v>562</v>
      </c>
      <c r="AN4" s="385" t="s">
        <v>563</v>
      </c>
      <c r="AO4" s="385" t="s">
        <v>564</v>
      </c>
      <c r="AP4" s="385" t="s">
        <v>565</v>
      </c>
      <c r="AQ4" s="385" t="s">
        <v>566</v>
      </c>
      <c r="AR4" s="385" t="s">
        <v>567</v>
      </c>
      <c r="AS4" s="385" t="s">
        <v>568</v>
      </c>
      <c r="AT4" s="385" t="s">
        <v>569</v>
      </c>
      <c r="AU4" s="385" t="s">
        <v>570</v>
      </c>
      <c r="AV4" s="385" t="s">
        <v>571</v>
      </c>
      <c r="AW4" s="385" t="s">
        <v>572</v>
      </c>
      <c r="AX4" s="385" t="s">
        <v>573</v>
      </c>
      <c r="AY4" s="385" t="s">
        <v>574</v>
      </c>
      <c r="AZ4" s="385" t="s">
        <v>575</v>
      </c>
      <c r="BA4" s="385" t="s">
        <v>576</v>
      </c>
      <c r="BB4" s="385" t="s">
        <v>577</v>
      </c>
      <c r="BC4" s="385" t="s">
        <v>578</v>
      </c>
      <c r="BD4" s="385" t="s">
        <v>579</v>
      </c>
      <c r="BE4" s="385" t="s">
        <v>580</v>
      </c>
      <c r="BF4" s="385" t="s">
        <v>581</v>
      </c>
      <c r="BG4" s="385" t="s">
        <v>582</v>
      </c>
      <c r="BH4" s="385" t="s">
        <v>583</v>
      </c>
      <c r="BI4" s="385" t="s">
        <v>584</v>
      </c>
      <c r="BJ4" s="385" t="s">
        <v>585</v>
      </c>
      <c r="BK4" s="385" t="s">
        <v>586</v>
      </c>
      <c r="BL4" s="385" t="s">
        <v>587</v>
      </c>
      <c r="BM4" s="385" t="s">
        <v>588</v>
      </c>
      <c r="BN4" s="385" t="s">
        <v>589</v>
      </c>
      <c r="BO4" s="385" t="s">
        <v>590</v>
      </c>
      <c r="BP4" s="385" t="s">
        <v>591</v>
      </c>
      <c r="BQ4" s="385" t="s">
        <v>592</v>
      </c>
      <c r="BR4" s="385" t="s">
        <v>593</v>
      </c>
      <c r="BS4" s="385" t="s">
        <v>594</v>
      </c>
      <c r="BT4" s="385" t="s">
        <v>595</v>
      </c>
      <c r="BU4" s="385" t="s">
        <v>596</v>
      </c>
      <c r="BV4" s="385" t="s">
        <v>597</v>
      </c>
      <c r="BW4" s="385" t="s">
        <v>598</v>
      </c>
      <c r="BX4" s="385" t="s">
        <v>599</v>
      </c>
      <c r="BY4" s="385" t="s">
        <v>600</v>
      </c>
      <c r="BZ4" s="385" t="s">
        <v>601</v>
      </c>
      <c r="CA4" s="385" t="s">
        <v>602</v>
      </c>
      <c r="CB4" s="385" t="s">
        <v>603</v>
      </c>
      <c r="CC4" s="385" t="s">
        <v>604</v>
      </c>
      <c r="CD4" s="385" t="s">
        <v>605</v>
      </c>
      <c r="CE4" s="385" t="s">
        <v>606</v>
      </c>
      <c r="CF4" s="385" t="s">
        <v>607</v>
      </c>
      <c r="CG4" s="385" t="s">
        <v>608</v>
      </c>
      <c r="CH4" s="385" t="s">
        <v>609</v>
      </c>
      <c r="CI4" s="385" t="s">
        <v>610</v>
      </c>
      <c r="CJ4" s="385" t="s">
        <v>611</v>
      </c>
      <c r="CK4" s="385" t="s">
        <v>612</v>
      </c>
      <c r="CL4" s="385" t="s">
        <v>613</v>
      </c>
      <c r="CM4" s="385" t="s">
        <v>614</v>
      </c>
      <c r="CN4" s="385" t="s">
        <v>615</v>
      </c>
      <c r="CO4" s="385" t="s">
        <v>616</v>
      </c>
      <c r="CP4" s="385" t="s">
        <v>617</v>
      </c>
      <c r="CQ4" s="385" t="s">
        <v>618</v>
      </c>
      <c r="CR4" s="385" t="s">
        <v>619</v>
      </c>
      <c r="CS4" s="385" t="s">
        <v>620</v>
      </c>
      <c r="CT4" s="385" t="s">
        <v>632</v>
      </c>
      <c r="CU4" s="385" t="s">
        <v>621</v>
      </c>
      <c r="CV4" s="385" t="s">
        <v>622</v>
      </c>
      <c r="CW4" s="385" t="s">
        <v>623</v>
      </c>
      <c r="CX4" s="385" t="s">
        <v>624</v>
      </c>
      <c r="CY4" s="385" t="s">
        <v>625</v>
      </c>
      <c r="CZ4" s="385" t="s">
        <v>626</v>
      </c>
      <c r="DA4" s="385" t="s">
        <v>627</v>
      </c>
      <c r="DB4" s="385" t="s">
        <v>628</v>
      </c>
      <c r="DC4" s="385" t="s">
        <v>629</v>
      </c>
      <c r="DD4" s="385" t="s">
        <v>630</v>
      </c>
      <c r="DE4" s="386" t="s">
        <v>631</v>
      </c>
      <c r="DF4" s="387" t="s">
        <v>417</v>
      </c>
      <c r="DG4" s="387" t="s">
        <v>418</v>
      </c>
    </row>
    <row r="5" spans="1:111" s="53" customFormat="1" ht="13.5">
      <c r="A5" s="48" t="s">
        <v>272</v>
      </c>
      <c r="B5" s="49" t="s">
        <v>527</v>
      </c>
      <c r="C5" s="50">
        <v>1.0159641559366333</v>
      </c>
      <c r="D5" s="51">
        <v>3.7850342921192923E-2</v>
      </c>
      <c r="E5" s="51">
        <v>4.7920555558403858E-3</v>
      </c>
      <c r="F5" s="51">
        <v>1.0176994170500004E-3</v>
      </c>
      <c r="G5" s="51">
        <v>2.7263382155650242E-3</v>
      </c>
      <c r="H5" s="51">
        <v>0</v>
      </c>
      <c r="I5" s="51">
        <v>2.309895096128234E-5</v>
      </c>
      <c r="J5" s="51">
        <v>4.8342820526970649E-2</v>
      </c>
      <c r="K5" s="51">
        <v>1.2614408742771603E-2</v>
      </c>
      <c r="L5" s="51">
        <v>0.10291098191946721</v>
      </c>
      <c r="M5" s="51">
        <v>0</v>
      </c>
      <c r="N5" s="51">
        <v>1.6929697290543885E-2</v>
      </c>
      <c r="O5" s="51">
        <v>2.963903820389907E-3</v>
      </c>
      <c r="P5" s="51">
        <v>1.7572190625287235E-4</v>
      </c>
      <c r="Q5" s="51">
        <v>7.4212444743888893E-5</v>
      </c>
      <c r="R5" s="51">
        <v>1.853476199776884E-4</v>
      </c>
      <c r="S5" s="51">
        <v>1.0197786064184862E-4</v>
      </c>
      <c r="T5" s="51">
        <v>2.5784595112625861E-5</v>
      </c>
      <c r="U5" s="51">
        <v>8.9646332174393079E-6</v>
      </c>
      <c r="V5" s="51">
        <v>3.6079937786950957E-5</v>
      </c>
      <c r="W5" s="51">
        <v>1.7392703347697848E-6</v>
      </c>
      <c r="X5" s="51">
        <v>2.1707914073027239E-4</v>
      </c>
      <c r="Y5" s="51">
        <v>1.3871578622119019E-5</v>
      </c>
      <c r="Z5" s="51">
        <v>4.0693439105897176E-5</v>
      </c>
      <c r="AA5" s="51">
        <v>2.5901999294950856E-3</v>
      </c>
      <c r="AB5" s="51">
        <v>6.7122478977096444E-4</v>
      </c>
      <c r="AC5" s="51">
        <v>1.4015776009818513E-6</v>
      </c>
      <c r="AD5" s="51">
        <v>1.2994621080664576E-5</v>
      </c>
      <c r="AE5" s="51">
        <v>1.3414600573241902E-5</v>
      </c>
      <c r="AF5" s="51">
        <v>8.6729342878438791E-3</v>
      </c>
      <c r="AG5" s="51">
        <v>2.7111988997733104E-4</v>
      </c>
      <c r="AH5" s="51">
        <v>3.7309414133437963E-5</v>
      </c>
      <c r="AI5" s="51">
        <v>2.1619292272571987E-5</v>
      </c>
      <c r="AJ5" s="51">
        <v>3.6661824243628367E-5</v>
      </c>
      <c r="AK5" s="51">
        <v>4.5130458624662869E-4</v>
      </c>
      <c r="AL5" s="51">
        <v>1.074257815124825E-5</v>
      </c>
      <c r="AM5" s="51">
        <v>5.645885622818494E-6</v>
      </c>
      <c r="AN5" s="51">
        <v>1.5624353448663144E-5</v>
      </c>
      <c r="AO5" s="51">
        <v>7.6248367178796364E-6</v>
      </c>
      <c r="AP5" s="51">
        <v>7.987882320662431E-6</v>
      </c>
      <c r="AQ5" s="51">
        <v>9.8358805904590904E-6</v>
      </c>
      <c r="AR5" s="51">
        <v>1.5946585955751367E-5</v>
      </c>
      <c r="AS5" s="51">
        <v>1.1720267790094129E-5</v>
      </c>
      <c r="AT5" s="51">
        <v>2.5826054809115549E-5</v>
      </c>
      <c r="AU5" s="51">
        <v>2.378399266592954E-5</v>
      </c>
      <c r="AV5" s="51">
        <v>2.6466244431564901E-5</v>
      </c>
      <c r="AW5" s="51">
        <v>1.4182154096467969E-5</v>
      </c>
      <c r="AX5" s="51">
        <v>1.4341984779543993E-5</v>
      </c>
      <c r="AY5" s="51">
        <v>2.2520714103872847E-5</v>
      </c>
      <c r="AZ5" s="51">
        <v>3.8033807738239386E-5</v>
      </c>
      <c r="BA5" s="51">
        <v>9.6741967138603321E-6</v>
      </c>
      <c r="BB5" s="51">
        <v>1.9294781292667419E-5</v>
      </c>
      <c r="BC5" s="51">
        <v>1.8966139887581151E-5</v>
      </c>
      <c r="BD5" s="51">
        <v>1.0226607954978152E-5</v>
      </c>
      <c r="BE5" s="51">
        <v>0</v>
      </c>
      <c r="BF5" s="51">
        <v>3.7500926527460118E-5</v>
      </c>
      <c r="BG5" s="51">
        <v>2.1970001730916966E-5</v>
      </c>
      <c r="BH5" s="51">
        <v>1.9356227695306314E-5</v>
      </c>
      <c r="BI5" s="51">
        <v>9.9251958608842796E-6</v>
      </c>
      <c r="BJ5" s="51">
        <v>2.7365728315756153E-3</v>
      </c>
      <c r="BK5" s="51">
        <v>1.760880414486318E-5</v>
      </c>
      <c r="BL5" s="51">
        <v>3.8884746055809464E-4</v>
      </c>
      <c r="BM5" s="51">
        <v>3.9549057631641189E-5</v>
      </c>
      <c r="BN5" s="51">
        <v>1.2499037691438434E-3</v>
      </c>
      <c r="BO5" s="51">
        <v>9.4020665403276801E-4</v>
      </c>
      <c r="BP5" s="51">
        <v>8.4838869597959569E-6</v>
      </c>
      <c r="BQ5" s="51">
        <v>9.4230976070175335E-6</v>
      </c>
      <c r="BR5" s="51">
        <v>2.4339938141688284E-5</v>
      </c>
      <c r="BS5" s="51">
        <v>2.5505557231348097E-5</v>
      </c>
      <c r="BT5" s="51">
        <v>8.7571450010357163E-5</v>
      </c>
      <c r="BU5" s="51">
        <v>9.4648759417736465E-6</v>
      </c>
      <c r="BV5" s="51">
        <v>9.2916610770521523E-6</v>
      </c>
      <c r="BW5" s="51">
        <v>5.9128408415947346E-6</v>
      </c>
      <c r="BX5" s="51">
        <v>4.7741393793908222E-6</v>
      </c>
      <c r="BY5" s="51">
        <v>2.1004196667321853E-5</v>
      </c>
      <c r="BZ5" s="51">
        <v>1.0943502272294375E-5</v>
      </c>
      <c r="CA5" s="51">
        <v>3.7161132579234319E-5</v>
      </c>
      <c r="CB5" s="51">
        <v>4.2827653311942334E-5</v>
      </c>
      <c r="CC5" s="51">
        <v>1.0868674719508529E-5</v>
      </c>
      <c r="CD5" s="51">
        <v>1.6121708647181443E-5</v>
      </c>
      <c r="CE5" s="51">
        <v>1.5150669164360266E-5</v>
      </c>
      <c r="CF5" s="51">
        <v>1.6055039094975505E-5</v>
      </c>
      <c r="CG5" s="51">
        <v>6.0431108017063767E-6</v>
      </c>
      <c r="CH5" s="51">
        <v>1.901208684419398E-5</v>
      </c>
      <c r="CI5" s="51">
        <v>4.8918971352542618E-5</v>
      </c>
      <c r="CJ5" s="51">
        <v>2.5073059057462553E-5</v>
      </c>
      <c r="CK5" s="51">
        <v>3.1415177335424106E-5</v>
      </c>
      <c r="CL5" s="51">
        <v>5.207604186972065E-5</v>
      </c>
      <c r="CM5" s="51">
        <v>2.778488960101098E-5</v>
      </c>
      <c r="CN5" s="51">
        <v>1.9048632050664587E-3</v>
      </c>
      <c r="CO5" s="51">
        <v>1.5649338394172071E-4</v>
      </c>
      <c r="CP5" s="51">
        <v>7.9605834763194936E-4</v>
      </c>
      <c r="CQ5" s="51">
        <v>2.5085824485588866E-5</v>
      </c>
      <c r="CR5" s="51">
        <v>2.2766159296340703E-3</v>
      </c>
      <c r="CS5" s="51">
        <v>3.1648761886430726E-3</v>
      </c>
      <c r="CT5" s="51">
        <v>1.2235918797145957E-3</v>
      </c>
      <c r="CU5" s="51">
        <v>6.8785119201474523E-5</v>
      </c>
      <c r="CV5" s="51">
        <v>3.8717540469869856E-5</v>
      </c>
      <c r="CW5" s="51">
        <v>7.3047762396842767E-5</v>
      </c>
      <c r="CX5" s="51">
        <v>1.4205714941565561E-5</v>
      </c>
      <c r="CY5" s="51">
        <v>7.2302296105615131E-3</v>
      </c>
      <c r="CZ5" s="51">
        <v>1.6818847165441773E-2</v>
      </c>
      <c r="DA5" s="51">
        <v>6.3507821776415065E-5</v>
      </c>
      <c r="DB5" s="51">
        <v>1.0257334518864595E-3</v>
      </c>
      <c r="DC5" s="51">
        <v>3.856194508756493E-3</v>
      </c>
      <c r="DD5" s="51">
        <v>1.9354014388904675E-4</v>
      </c>
      <c r="DE5" s="52">
        <v>2.5364770774946211E-5</v>
      </c>
      <c r="DF5" s="388">
        <v>1.3050880281448471</v>
      </c>
      <c r="DG5" s="388">
        <v>0.99125138285123093</v>
      </c>
    </row>
    <row r="6" spans="1:111" s="53" customFormat="1" ht="13.5">
      <c r="A6" s="54" t="s">
        <v>273</v>
      </c>
      <c r="B6" s="55" t="s">
        <v>528</v>
      </c>
      <c r="C6" s="56">
        <v>3.5533469865487687E-3</v>
      </c>
      <c r="D6" s="57">
        <v>1.0503162937951209</v>
      </c>
      <c r="E6" s="57">
        <v>1.0975568883996225E-2</v>
      </c>
      <c r="F6" s="57">
        <v>1.5842085163247005E-4</v>
      </c>
      <c r="G6" s="57">
        <v>2.8543794819110369E-4</v>
      </c>
      <c r="H6" s="57">
        <v>0</v>
      </c>
      <c r="I6" s="57">
        <v>6.6604971527868325E-7</v>
      </c>
      <c r="J6" s="57">
        <v>5.2337380504691354E-2</v>
      </c>
      <c r="K6" s="57">
        <v>1.5788559443016608E-3</v>
      </c>
      <c r="L6" s="57">
        <v>6.7397037808531483E-3</v>
      </c>
      <c r="M6" s="57">
        <v>0</v>
      </c>
      <c r="N6" s="57">
        <v>1.4754284092510287E-3</v>
      </c>
      <c r="O6" s="57">
        <v>4.9063227567358472E-4</v>
      </c>
      <c r="P6" s="57">
        <v>4.230296055989557E-5</v>
      </c>
      <c r="Q6" s="57">
        <v>7.3477669297041037E-6</v>
      </c>
      <c r="R6" s="57">
        <v>7.5690313177810401E-5</v>
      </c>
      <c r="S6" s="57">
        <v>1.6305639895092148E-5</v>
      </c>
      <c r="T6" s="57">
        <v>6.1471952827378892E-6</v>
      </c>
      <c r="U6" s="57">
        <v>7.1858902733254502E-7</v>
      </c>
      <c r="V6" s="57">
        <v>9.8213243907747938E-6</v>
      </c>
      <c r="W6" s="57">
        <v>1.5921710962774349E-7</v>
      </c>
      <c r="X6" s="57">
        <v>2.7659493735655595E-5</v>
      </c>
      <c r="Y6" s="57">
        <v>2.4638613660167527E-6</v>
      </c>
      <c r="Z6" s="57">
        <v>3.7497104219412923E-6</v>
      </c>
      <c r="AA6" s="57">
        <v>1.7130561679160725E-4</v>
      </c>
      <c r="AB6" s="57">
        <v>1.8199608026910635E-4</v>
      </c>
      <c r="AC6" s="57">
        <v>7.9941941340921232E-8</v>
      </c>
      <c r="AD6" s="57">
        <v>1.1637391231037195E-6</v>
      </c>
      <c r="AE6" s="57">
        <v>1.2876999854898311E-6</v>
      </c>
      <c r="AF6" s="57">
        <v>3.9180382625144528E-5</v>
      </c>
      <c r="AG6" s="57">
        <v>2.3073379069510144E-5</v>
      </c>
      <c r="AH6" s="57">
        <v>1.5320150732765444E-5</v>
      </c>
      <c r="AI6" s="57">
        <v>1.1533761577829816E-6</v>
      </c>
      <c r="AJ6" s="57">
        <v>1.5442634350101536E-5</v>
      </c>
      <c r="AK6" s="57">
        <v>2.5426320003305968E-5</v>
      </c>
      <c r="AL6" s="57">
        <v>4.6189477418606023E-7</v>
      </c>
      <c r="AM6" s="57">
        <v>2.0284769718509581E-7</v>
      </c>
      <c r="AN6" s="57">
        <v>8.8165524142839095E-7</v>
      </c>
      <c r="AO6" s="57">
        <v>2.2588647469121627E-7</v>
      </c>
      <c r="AP6" s="57">
        <v>3.3752162765815153E-7</v>
      </c>
      <c r="AQ6" s="57">
        <v>4.6126303908892057E-7</v>
      </c>
      <c r="AR6" s="57">
        <v>7.9925723775347986E-7</v>
      </c>
      <c r="AS6" s="57">
        <v>6.6726601924074331E-7</v>
      </c>
      <c r="AT6" s="57">
        <v>8.9139147618452935E-7</v>
      </c>
      <c r="AU6" s="57">
        <v>7.1944258983619554E-7</v>
      </c>
      <c r="AV6" s="57">
        <v>8.7346269650894417E-7</v>
      </c>
      <c r="AW6" s="57">
        <v>1.0859529178546214E-6</v>
      </c>
      <c r="AX6" s="57">
        <v>1.8557128432876958E-6</v>
      </c>
      <c r="AY6" s="57">
        <v>9.9657018509329059E-7</v>
      </c>
      <c r="AZ6" s="57">
        <v>2.582845807686573E-6</v>
      </c>
      <c r="BA6" s="57">
        <v>6.4896080962881606E-7</v>
      </c>
      <c r="BB6" s="57">
        <v>1.1355916061368844E-6</v>
      </c>
      <c r="BC6" s="57">
        <v>1.0736327350598416E-6</v>
      </c>
      <c r="BD6" s="57">
        <v>7.3439494401695367E-7</v>
      </c>
      <c r="BE6" s="57">
        <v>0</v>
      </c>
      <c r="BF6" s="57">
        <v>6.3120793271860524E-7</v>
      </c>
      <c r="BG6" s="57">
        <v>7.7275002222028501E-7</v>
      </c>
      <c r="BH6" s="57">
        <v>8.1340946456863761E-7</v>
      </c>
      <c r="BI6" s="57">
        <v>4.0686194747014908E-7</v>
      </c>
      <c r="BJ6" s="57">
        <v>6.134729655726546E-5</v>
      </c>
      <c r="BK6" s="57">
        <v>4.6383365073714064E-7</v>
      </c>
      <c r="BL6" s="57">
        <v>3.2194048109447767E-6</v>
      </c>
      <c r="BM6" s="57">
        <v>2.4143786773406336E-6</v>
      </c>
      <c r="BN6" s="57">
        <v>5.2726279391151871E-6</v>
      </c>
      <c r="BO6" s="57">
        <v>4.0861015944215846E-6</v>
      </c>
      <c r="BP6" s="57">
        <v>4.8563787768741671E-7</v>
      </c>
      <c r="BQ6" s="57">
        <v>4.3022267913996687E-7</v>
      </c>
      <c r="BR6" s="57">
        <v>9.1321785114922471E-7</v>
      </c>
      <c r="BS6" s="57">
        <v>7.232551200077879E-7</v>
      </c>
      <c r="BT6" s="57">
        <v>1.1651573054856367E-6</v>
      </c>
      <c r="BU6" s="57">
        <v>5.7579742730463513E-7</v>
      </c>
      <c r="BV6" s="57">
        <v>5.6091722504510664E-7</v>
      </c>
      <c r="BW6" s="57">
        <v>3.2289563069922029E-7</v>
      </c>
      <c r="BX6" s="57">
        <v>1.3238469739319771E-7</v>
      </c>
      <c r="BY6" s="57">
        <v>2.313949660050972E-6</v>
      </c>
      <c r="BZ6" s="57">
        <v>4.6862749777466611E-7</v>
      </c>
      <c r="CA6" s="57">
        <v>7.6688501350764375E-7</v>
      </c>
      <c r="CB6" s="57">
        <v>3.0453076987639509E-6</v>
      </c>
      <c r="CC6" s="57">
        <v>7.4871620201761324E-7</v>
      </c>
      <c r="CD6" s="57">
        <v>1.0162861786477627E-6</v>
      </c>
      <c r="CE6" s="57">
        <v>9.5843888642645677E-7</v>
      </c>
      <c r="CF6" s="57">
        <v>1.6702519006201343E-6</v>
      </c>
      <c r="CG6" s="57">
        <v>4.437422747178867E-7</v>
      </c>
      <c r="CH6" s="57">
        <v>1.9728950567392409E-6</v>
      </c>
      <c r="CI6" s="57">
        <v>2.1200823756964753E-6</v>
      </c>
      <c r="CJ6" s="57">
        <v>2.2261156247722176E-6</v>
      </c>
      <c r="CK6" s="57">
        <v>2.8489484733427319E-6</v>
      </c>
      <c r="CL6" s="57">
        <v>5.0833091093776429E-6</v>
      </c>
      <c r="CM6" s="57">
        <v>5.7891215706209585E-6</v>
      </c>
      <c r="CN6" s="57">
        <v>2.6877024382529322E-4</v>
      </c>
      <c r="CO6" s="57">
        <v>9.5844304776000332E-4</v>
      </c>
      <c r="CP6" s="57">
        <v>1.5919227680576608E-4</v>
      </c>
      <c r="CQ6" s="57">
        <v>2.1374698781553828E-6</v>
      </c>
      <c r="CR6" s="57">
        <v>4.9796340074281071E-4</v>
      </c>
      <c r="CS6" s="57">
        <v>8.2109011948351359E-4</v>
      </c>
      <c r="CT6" s="57">
        <v>2.6473994353896137E-5</v>
      </c>
      <c r="CU6" s="57">
        <v>1.137483686969393E-6</v>
      </c>
      <c r="CV6" s="57">
        <v>2.4660399961329583E-6</v>
      </c>
      <c r="CW6" s="57">
        <v>9.0009639391956894E-7</v>
      </c>
      <c r="CX6" s="57">
        <v>1.0282388831383354E-6</v>
      </c>
      <c r="CY6" s="57">
        <v>1.8119265409876346E-3</v>
      </c>
      <c r="CZ6" s="57">
        <v>6.2600129686814004E-3</v>
      </c>
      <c r="DA6" s="57">
        <v>2.1061872918614749E-6</v>
      </c>
      <c r="DB6" s="57">
        <v>1.9872231981970657E-5</v>
      </c>
      <c r="DC6" s="57">
        <v>2.6035855360777239E-4</v>
      </c>
      <c r="DD6" s="57">
        <v>1.6812905018641613E-5</v>
      </c>
      <c r="DE6" s="58">
        <v>2.6109020840069781E-6</v>
      </c>
      <c r="DF6" s="389">
        <v>1.1398256791110417</v>
      </c>
      <c r="DG6" s="389">
        <v>0.86572994025102268</v>
      </c>
    </row>
    <row r="7" spans="1:111" s="53" customFormat="1" ht="13.5">
      <c r="A7" s="54" t="s">
        <v>274</v>
      </c>
      <c r="B7" s="55" t="s">
        <v>529</v>
      </c>
      <c r="C7" s="56">
        <v>6.9240818786560104E-2</v>
      </c>
      <c r="D7" s="57">
        <v>6.1476457980148939E-2</v>
      </c>
      <c r="E7" s="57">
        <v>1.0009413694586058</v>
      </c>
      <c r="F7" s="57">
        <v>1.3420064853981477E-4</v>
      </c>
      <c r="G7" s="57">
        <v>2.0135359400898757E-4</v>
      </c>
      <c r="H7" s="57">
        <v>0</v>
      </c>
      <c r="I7" s="57">
        <v>1.7417685502532273E-6</v>
      </c>
      <c r="J7" s="57">
        <v>6.2206716430114571E-3</v>
      </c>
      <c r="K7" s="57">
        <v>9.4589030506065015E-4</v>
      </c>
      <c r="L7" s="57">
        <v>7.3715711086804513E-3</v>
      </c>
      <c r="M7" s="57">
        <v>0</v>
      </c>
      <c r="N7" s="57">
        <v>1.2332922169793628E-3</v>
      </c>
      <c r="O7" s="57">
        <v>2.2901864441560556E-4</v>
      </c>
      <c r="P7" s="57">
        <v>1.9231861109610568E-5</v>
      </c>
      <c r="Q7" s="57">
        <v>5.6779294616305808E-6</v>
      </c>
      <c r="R7" s="57">
        <v>1.7034262615948075E-5</v>
      </c>
      <c r="S7" s="57">
        <v>7.9386035974626163E-6</v>
      </c>
      <c r="T7" s="57">
        <v>2.1747639760959969E-6</v>
      </c>
      <c r="U7" s="57">
        <v>8.3523078143357321E-7</v>
      </c>
      <c r="V7" s="57">
        <v>3.1937953642649082E-6</v>
      </c>
      <c r="W7" s="57">
        <v>1.362212946294044E-7</v>
      </c>
      <c r="X7" s="57">
        <v>1.6475978473016306E-5</v>
      </c>
      <c r="Y7" s="57">
        <v>1.3115063516739906E-6</v>
      </c>
      <c r="Z7" s="57">
        <v>3.0504798963575938E-6</v>
      </c>
      <c r="AA7" s="57">
        <v>1.8593519404768938E-4</v>
      </c>
      <c r="AB7" s="57">
        <v>5.6218726582411556E-5</v>
      </c>
      <c r="AC7" s="57">
        <v>1.2138225944344476E-7</v>
      </c>
      <c r="AD7" s="57">
        <v>1.0034618192576218E-6</v>
      </c>
      <c r="AE7" s="57">
        <v>1.1125970901637499E-6</v>
      </c>
      <c r="AF7" s="57">
        <v>5.9168667861913497E-4</v>
      </c>
      <c r="AG7" s="57">
        <v>1.9919597010099465E-5</v>
      </c>
      <c r="AH7" s="57">
        <v>3.5413556809519336E-6</v>
      </c>
      <c r="AI7" s="57">
        <v>1.7958520009721403E-6</v>
      </c>
      <c r="AJ7" s="57">
        <v>4.104470910273174E-6</v>
      </c>
      <c r="AK7" s="57">
        <v>3.2309182973267605E-5</v>
      </c>
      <c r="AL7" s="57">
        <v>8.4208115896412255E-7</v>
      </c>
      <c r="AM7" s="57">
        <v>4.3582357964492576E-7</v>
      </c>
      <c r="AN7" s="57">
        <v>1.4288519007551599E-6</v>
      </c>
      <c r="AO7" s="57">
        <v>5.6950790048481961E-7</v>
      </c>
      <c r="AP7" s="57">
        <v>6.2461755891334851E-7</v>
      </c>
      <c r="AQ7" s="57">
        <v>7.7601541301604965E-7</v>
      </c>
      <c r="AR7" s="57">
        <v>1.4828549409155942E-6</v>
      </c>
      <c r="AS7" s="57">
        <v>9.9099891814371503E-7</v>
      </c>
      <c r="AT7" s="57">
        <v>2.1552370295352809E-6</v>
      </c>
      <c r="AU7" s="57">
        <v>1.8714226180537748E-6</v>
      </c>
      <c r="AV7" s="57">
        <v>2.0756217842697867E-6</v>
      </c>
      <c r="AW7" s="57">
        <v>1.7004721289582687E-6</v>
      </c>
      <c r="AX7" s="57">
        <v>2.1328454788205117E-6</v>
      </c>
      <c r="AY7" s="57">
        <v>2.0614894703994067E-6</v>
      </c>
      <c r="AZ7" s="57">
        <v>3.6671512874994375E-6</v>
      </c>
      <c r="BA7" s="57">
        <v>1.1958693320732298E-6</v>
      </c>
      <c r="BB7" s="57">
        <v>1.8043604139542524E-6</v>
      </c>
      <c r="BC7" s="57">
        <v>2.2743424088169769E-6</v>
      </c>
      <c r="BD7" s="57">
        <v>1.0658048241997299E-6</v>
      </c>
      <c r="BE7" s="57">
        <v>0</v>
      </c>
      <c r="BF7" s="57">
        <v>2.708196609802831E-6</v>
      </c>
      <c r="BG7" s="57">
        <v>1.6457710602957177E-6</v>
      </c>
      <c r="BH7" s="57">
        <v>2.0315313434225939E-6</v>
      </c>
      <c r="BI7" s="57">
        <v>7.6205877549470677E-7</v>
      </c>
      <c r="BJ7" s="57">
        <v>1.9014710122991764E-4</v>
      </c>
      <c r="BK7" s="57">
        <v>1.3218510452494281E-6</v>
      </c>
      <c r="BL7" s="57">
        <v>2.686481912089198E-5</v>
      </c>
      <c r="BM7" s="57">
        <v>2.9763400587576714E-6</v>
      </c>
      <c r="BN7" s="57">
        <v>8.5393452670163181E-5</v>
      </c>
      <c r="BO7" s="57">
        <v>6.4275887949569047E-5</v>
      </c>
      <c r="BP7" s="57">
        <v>1.0212806342213974E-6</v>
      </c>
      <c r="BQ7" s="57">
        <v>8.9378527049096058E-7</v>
      </c>
      <c r="BR7" s="57">
        <v>1.8726266575532422E-6</v>
      </c>
      <c r="BS7" s="57">
        <v>1.9369095293219015E-6</v>
      </c>
      <c r="BT7" s="57">
        <v>6.2392392547230974E-6</v>
      </c>
      <c r="BU7" s="57">
        <v>9.3760021339918583E-7</v>
      </c>
      <c r="BV7" s="57">
        <v>7.6870318917772696E-7</v>
      </c>
      <c r="BW7" s="57">
        <v>5.0310194982380061E-7</v>
      </c>
      <c r="BX7" s="57">
        <v>3.4889105535946137E-7</v>
      </c>
      <c r="BY7" s="57">
        <v>4.4019118364981438E-6</v>
      </c>
      <c r="BZ7" s="57">
        <v>9.2928719736708161E-7</v>
      </c>
      <c r="CA7" s="57">
        <v>2.8014146948370987E-6</v>
      </c>
      <c r="CB7" s="57">
        <v>3.2244373869766937E-6</v>
      </c>
      <c r="CC7" s="57">
        <v>9.359690317421562E-7</v>
      </c>
      <c r="CD7" s="57">
        <v>1.2394139533484836E-6</v>
      </c>
      <c r="CE7" s="57">
        <v>1.369752579772259E-6</v>
      </c>
      <c r="CF7" s="57">
        <v>1.3924075788888217E-6</v>
      </c>
      <c r="CG7" s="57">
        <v>6.2360566091674105E-7</v>
      </c>
      <c r="CH7" s="57">
        <v>4.1401842027525361E-6</v>
      </c>
      <c r="CI7" s="57">
        <v>2.4917024389827982E-5</v>
      </c>
      <c r="CJ7" s="57">
        <v>3.6193095389474393E-6</v>
      </c>
      <c r="CK7" s="57">
        <v>9.0973301771630706E-6</v>
      </c>
      <c r="CL7" s="57">
        <v>1.5915277986487774E-5</v>
      </c>
      <c r="CM7" s="57">
        <v>2.3681858198017903E-6</v>
      </c>
      <c r="CN7" s="57">
        <v>5.7930199182177429E-4</v>
      </c>
      <c r="CO7" s="57">
        <v>6.4602031923250789E-5</v>
      </c>
      <c r="CP7" s="57">
        <v>6.3142366663469741E-5</v>
      </c>
      <c r="CQ7" s="57">
        <v>1.9117441420963022E-6</v>
      </c>
      <c r="CR7" s="57">
        <v>1.8281567566099549E-4</v>
      </c>
      <c r="CS7" s="57">
        <v>2.6119950582999182E-4</v>
      </c>
      <c r="CT7" s="57">
        <v>8.4884451836842256E-5</v>
      </c>
      <c r="CU7" s="57">
        <v>4.9792854561346567E-6</v>
      </c>
      <c r="CV7" s="57">
        <v>1.1686281241453797E-5</v>
      </c>
      <c r="CW7" s="57">
        <v>5.1049428195051955E-6</v>
      </c>
      <c r="CX7" s="57">
        <v>1.330099613073788E-6</v>
      </c>
      <c r="CY7" s="57">
        <v>5.9467199161050569E-4</v>
      </c>
      <c r="CZ7" s="57">
        <v>1.494610216003109E-3</v>
      </c>
      <c r="DA7" s="57">
        <v>5.0585608516934071E-6</v>
      </c>
      <c r="DB7" s="57">
        <v>8.1384615515525227E-4</v>
      </c>
      <c r="DC7" s="57">
        <v>2.7760816810424416E-4</v>
      </c>
      <c r="DD7" s="57">
        <v>1.4202832770907774E-5</v>
      </c>
      <c r="DE7" s="58">
        <v>2.5162039691294889E-6</v>
      </c>
      <c r="DF7" s="389">
        <v>1.1539334478197518</v>
      </c>
      <c r="DG7" s="389">
        <v>0.87644519082406835</v>
      </c>
    </row>
    <row r="8" spans="1:111" s="53" customFormat="1" ht="13.5">
      <c r="A8" s="54" t="s">
        <v>275</v>
      </c>
      <c r="B8" s="55" t="s">
        <v>530</v>
      </c>
      <c r="C8" s="56">
        <v>2.6652325625495439E-4</v>
      </c>
      <c r="D8" s="57">
        <v>1.7301300707771997E-4</v>
      </c>
      <c r="E8" s="57">
        <v>1.7516564661637001E-5</v>
      </c>
      <c r="F8" s="57">
        <v>1.0879085391156249</v>
      </c>
      <c r="G8" s="57">
        <v>2.0657093482964758E-4</v>
      </c>
      <c r="H8" s="57">
        <v>0</v>
      </c>
      <c r="I8" s="57">
        <v>2.7561214204032634E-5</v>
      </c>
      <c r="J8" s="57">
        <v>7.4570903948688761E-4</v>
      </c>
      <c r="K8" s="57">
        <v>4.4586223055151535E-5</v>
      </c>
      <c r="L8" s="57">
        <v>1.0258569767713107E-3</v>
      </c>
      <c r="M8" s="57">
        <v>0</v>
      </c>
      <c r="N8" s="57">
        <v>3.4931972809895161E-5</v>
      </c>
      <c r="O8" s="57">
        <v>2.0828992878132651E-5</v>
      </c>
      <c r="P8" s="57">
        <v>9.349964822632427E-2</v>
      </c>
      <c r="Q8" s="57">
        <v>2.8335417433381304E-3</v>
      </c>
      <c r="R8" s="57">
        <v>2.9960074917967302E-4</v>
      </c>
      <c r="S8" s="57">
        <v>1.356063648438157E-4</v>
      </c>
      <c r="T8" s="57">
        <v>3.0065928711242473E-5</v>
      </c>
      <c r="U8" s="57">
        <v>1.1911849105643107E-5</v>
      </c>
      <c r="V8" s="57">
        <v>5.9097055176609702E-4</v>
      </c>
      <c r="W8" s="57">
        <v>2.1325364153640755E-6</v>
      </c>
      <c r="X8" s="57">
        <v>8.2924400337352503E-6</v>
      </c>
      <c r="Y8" s="57">
        <v>1.0390006847588809E-5</v>
      </c>
      <c r="Z8" s="57">
        <v>8.8735809422205154E-6</v>
      </c>
      <c r="AA8" s="57">
        <v>1.3241373210452459E-5</v>
      </c>
      <c r="AB8" s="57">
        <v>1.2461113338660744E-3</v>
      </c>
      <c r="AC8" s="57">
        <v>6.0498874804499574E-7</v>
      </c>
      <c r="AD8" s="57">
        <v>9.9561047055371644E-6</v>
      </c>
      <c r="AE8" s="57">
        <v>1.0389332731368196E-5</v>
      </c>
      <c r="AF8" s="57">
        <v>1.2334828242063047E-5</v>
      </c>
      <c r="AG8" s="57">
        <v>2.7026536927378889E-3</v>
      </c>
      <c r="AH8" s="57">
        <v>8.1253209944148508E-5</v>
      </c>
      <c r="AI8" s="57">
        <v>1.4991026021046711E-5</v>
      </c>
      <c r="AJ8" s="57">
        <v>5.616914677568219E-4</v>
      </c>
      <c r="AK8" s="57">
        <v>7.3820983561923321E-5</v>
      </c>
      <c r="AL8" s="57">
        <v>6.5005171737783684E-6</v>
      </c>
      <c r="AM8" s="57">
        <v>6.9423050434713715E-6</v>
      </c>
      <c r="AN8" s="57">
        <v>1.7893202288826718E-5</v>
      </c>
      <c r="AO8" s="57">
        <v>3.0830977265698924E-6</v>
      </c>
      <c r="AP8" s="57">
        <v>5.8333799824549655E-6</v>
      </c>
      <c r="AQ8" s="57">
        <v>2.8871049215128167E-5</v>
      </c>
      <c r="AR8" s="57">
        <v>4.0137457859559049E-5</v>
      </c>
      <c r="AS8" s="57">
        <v>1.8192392816888163E-5</v>
      </c>
      <c r="AT8" s="57">
        <v>8.8034810799853205E-6</v>
      </c>
      <c r="AU8" s="57">
        <v>1.2593179857600477E-5</v>
      </c>
      <c r="AV8" s="57">
        <v>4.2881822160335619E-5</v>
      </c>
      <c r="AW8" s="57">
        <v>1.1315241233053973E-5</v>
      </c>
      <c r="AX8" s="57">
        <v>3.396281753947859E-5</v>
      </c>
      <c r="AY8" s="57">
        <v>1.2334385112292234E-5</v>
      </c>
      <c r="AZ8" s="57">
        <v>1.4656093800271732E-5</v>
      </c>
      <c r="BA8" s="57">
        <v>6.7077729149551459E-6</v>
      </c>
      <c r="BB8" s="57">
        <v>1.3455220260011645E-5</v>
      </c>
      <c r="BC8" s="57">
        <v>6.7074504219042104E-6</v>
      </c>
      <c r="BD8" s="57">
        <v>8.3520577755196038E-6</v>
      </c>
      <c r="BE8" s="57">
        <v>0</v>
      </c>
      <c r="BF8" s="57">
        <v>1.5574781776238936E-5</v>
      </c>
      <c r="BG8" s="57">
        <v>1.106649296422482E-5</v>
      </c>
      <c r="BH8" s="57">
        <v>3.7114531552213962E-6</v>
      </c>
      <c r="BI8" s="57">
        <v>4.6402661091715132E-6</v>
      </c>
      <c r="BJ8" s="57">
        <v>9.5048887774419047E-4</v>
      </c>
      <c r="BK8" s="57">
        <v>6.3718721050545827E-6</v>
      </c>
      <c r="BL8" s="57">
        <v>1.547424905661915E-3</v>
      </c>
      <c r="BM8" s="57">
        <v>3.9613704446493972E-4</v>
      </c>
      <c r="BN8" s="57">
        <v>1.4603041399053704E-4</v>
      </c>
      <c r="BO8" s="57">
        <v>1.3077000372966338E-4</v>
      </c>
      <c r="BP8" s="57">
        <v>1.1256751398776831E-5</v>
      </c>
      <c r="BQ8" s="57">
        <v>8.6148248643685234E-6</v>
      </c>
      <c r="BR8" s="57">
        <v>1.4714633001616235E-5</v>
      </c>
      <c r="BS8" s="57">
        <v>7.5363872946417421E-6</v>
      </c>
      <c r="BT8" s="57">
        <v>2.0756772128313258E-5</v>
      </c>
      <c r="BU8" s="57">
        <v>6.7850359416936964E-6</v>
      </c>
      <c r="BV8" s="57">
        <v>3.7409001858894771E-6</v>
      </c>
      <c r="BW8" s="57">
        <v>4.7015031571795762E-6</v>
      </c>
      <c r="BX8" s="57">
        <v>2.5494525140297146E-6</v>
      </c>
      <c r="BY8" s="57">
        <v>1.8341708484793622E-5</v>
      </c>
      <c r="BZ8" s="57">
        <v>1.1003551661781021E-5</v>
      </c>
      <c r="CA8" s="57">
        <v>4.5590652014600394E-5</v>
      </c>
      <c r="CB8" s="57">
        <v>4.4173866586156802E-5</v>
      </c>
      <c r="CC8" s="57">
        <v>8.975817661090822E-5</v>
      </c>
      <c r="CD8" s="57">
        <v>1.5671567450991086E-5</v>
      </c>
      <c r="CE8" s="57">
        <v>2.1655618749426019E-5</v>
      </c>
      <c r="CF8" s="57">
        <v>3.2927543665229334E-4</v>
      </c>
      <c r="CG8" s="57">
        <v>3.9722008000589927E-6</v>
      </c>
      <c r="CH8" s="57">
        <v>7.6932831978981908E-6</v>
      </c>
      <c r="CI8" s="57">
        <v>1.5109090164633784E-5</v>
      </c>
      <c r="CJ8" s="57">
        <v>8.4990767104407079E-6</v>
      </c>
      <c r="CK8" s="57">
        <v>1.0225477971408512E-5</v>
      </c>
      <c r="CL8" s="57">
        <v>2.0753188998611469E-5</v>
      </c>
      <c r="CM8" s="57">
        <v>1.0105143436783783E-5</v>
      </c>
      <c r="CN8" s="57">
        <v>1.0924360229283186E-4</v>
      </c>
      <c r="CO8" s="57">
        <v>1.4134605214188949E-5</v>
      </c>
      <c r="CP8" s="57">
        <v>1.8523893152250393E-5</v>
      </c>
      <c r="CQ8" s="57">
        <v>1.7664295051341631E-5</v>
      </c>
      <c r="CR8" s="57">
        <v>1.2914038419057313E-4</v>
      </c>
      <c r="CS8" s="57">
        <v>2.0829214421280468E-4</v>
      </c>
      <c r="CT8" s="57">
        <v>1.9278378944516581E-5</v>
      </c>
      <c r="CU8" s="57">
        <v>7.6918723906821885E-6</v>
      </c>
      <c r="CV8" s="57">
        <v>1.0173114472809127E-5</v>
      </c>
      <c r="CW8" s="57">
        <v>6.2644778192956357E-6</v>
      </c>
      <c r="CX8" s="57">
        <v>9.9195036560771624E-6</v>
      </c>
      <c r="CY8" s="57">
        <v>9.0836612583917358E-4</v>
      </c>
      <c r="CZ8" s="57">
        <v>1.7382494660196954E-3</v>
      </c>
      <c r="DA8" s="57">
        <v>1.6638936800729006E-5</v>
      </c>
      <c r="DB8" s="57">
        <v>2.4010799999284481E-5</v>
      </c>
      <c r="DC8" s="57">
        <v>1.3028855941347957E-4</v>
      </c>
      <c r="DD8" s="57">
        <v>6.1767861331834016E-5</v>
      </c>
      <c r="DE8" s="58">
        <v>1.3300409734907706E-5</v>
      </c>
      <c r="DF8" s="389">
        <v>1.2003165913831646</v>
      </c>
      <c r="DG8" s="389">
        <v>0.91167450425480756</v>
      </c>
    </row>
    <row r="9" spans="1:111" s="53" customFormat="1" ht="13.5">
      <c r="A9" s="59" t="s">
        <v>276</v>
      </c>
      <c r="B9" s="60" t="s">
        <v>531</v>
      </c>
      <c r="C9" s="61">
        <v>9.4957640017388012E-7</v>
      </c>
      <c r="D9" s="62">
        <v>4.7617291771164651E-5</v>
      </c>
      <c r="E9" s="62">
        <v>2.3311702699859136E-6</v>
      </c>
      <c r="F9" s="62">
        <v>9.9838657551559547E-6</v>
      </c>
      <c r="G9" s="62">
        <v>1.0195198530605527</v>
      </c>
      <c r="H9" s="62">
        <v>0</v>
      </c>
      <c r="I9" s="62">
        <v>1.4858328911216457E-7</v>
      </c>
      <c r="J9" s="62">
        <v>3.3810646534140438E-3</v>
      </c>
      <c r="K9" s="62">
        <v>9.9593563606915228E-5</v>
      </c>
      <c r="L9" s="62">
        <v>3.8942971071593283E-4</v>
      </c>
      <c r="M9" s="62">
        <v>0</v>
      </c>
      <c r="N9" s="62">
        <v>3.2413054790510579E-7</v>
      </c>
      <c r="O9" s="62">
        <v>5.5245032295663135E-6</v>
      </c>
      <c r="P9" s="62">
        <v>2.8219523167430301E-6</v>
      </c>
      <c r="Q9" s="62">
        <v>7.6326360276144372E-7</v>
      </c>
      <c r="R9" s="62">
        <v>4.8807983925389188E-6</v>
      </c>
      <c r="S9" s="62">
        <v>8.2135052665298562E-7</v>
      </c>
      <c r="T9" s="62">
        <v>4.2422432033044685E-7</v>
      </c>
      <c r="U9" s="62">
        <v>1.1205302858963311E-7</v>
      </c>
      <c r="V9" s="62">
        <v>6.7090045994924778E-7</v>
      </c>
      <c r="W9" s="62">
        <v>1.4286841921494674E-8</v>
      </c>
      <c r="X9" s="62">
        <v>1.8453765344418697E-6</v>
      </c>
      <c r="Y9" s="62">
        <v>1.8882354336958123E-7</v>
      </c>
      <c r="Z9" s="62">
        <v>9.2587883201791618E-8</v>
      </c>
      <c r="AA9" s="62">
        <v>3.0822436947361604E-5</v>
      </c>
      <c r="AB9" s="62">
        <v>1.1698854329938064E-5</v>
      </c>
      <c r="AC9" s="62">
        <v>1.5111821620199985E-8</v>
      </c>
      <c r="AD9" s="62">
        <v>9.6914100500427789E-8</v>
      </c>
      <c r="AE9" s="62">
        <v>9.8659347894035439E-8</v>
      </c>
      <c r="AF9" s="62">
        <v>9.4574224803412857E-8</v>
      </c>
      <c r="AG9" s="62">
        <v>2.9163006407265207E-7</v>
      </c>
      <c r="AH9" s="62">
        <v>1.0693136146317791E-6</v>
      </c>
      <c r="AI9" s="62">
        <v>1.3276327259213317E-7</v>
      </c>
      <c r="AJ9" s="62">
        <v>1.335493878974645E-6</v>
      </c>
      <c r="AK9" s="62">
        <v>1.6736536758765156E-6</v>
      </c>
      <c r="AL9" s="62">
        <v>4.7620069548074473E-8</v>
      </c>
      <c r="AM9" s="62">
        <v>2.2406501627757422E-8</v>
      </c>
      <c r="AN9" s="62">
        <v>3.0060403558849944E-7</v>
      </c>
      <c r="AO9" s="62">
        <v>3.8213974237912032E-8</v>
      </c>
      <c r="AP9" s="62">
        <v>4.8077253068316746E-8</v>
      </c>
      <c r="AQ9" s="62">
        <v>1.7121837743828731E-7</v>
      </c>
      <c r="AR9" s="62">
        <v>7.9975790208656965E-8</v>
      </c>
      <c r="AS9" s="62">
        <v>7.5475320641176772E-8</v>
      </c>
      <c r="AT9" s="62">
        <v>9.9741862464496612E-8</v>
      </c>
      <c r="AU9" s="62">
        <v>3.212469372919505E-7</v>
      </c>
      <c r="AV9" s="62">
        <v>1.6019134264418963E-7</v>
      </c>
      <c r="AW9" s="62">
        <v>1.6615799177801241E-7</v>
      </c>
      <c r="AX9" s="62">
        <v>2.8040388600371049E-7</v>
      </c>
      <c r="AY9" s="62">
        <v>1.7301417268365385E-7</v>
      </c>
      <c r="AZ9" s="62">
        <v>1.3493940538847623E-7</v>
      </c>
      <c r="BA9" s="62">
        <v>2.3961318593486277E-7</v>
      </c>
      <c r="BB9" s="62">
        <v>1.3494115852365229E-7</v>
      </c>
      <c r="BC9" s="62">
        <v>1.9118852864143144E-7</v>
      </c>
      <c r="BD9" s="62">
        <v>7.9194879924819834E-8</v>
      </c>
      <c r="BE9" s="62">
        <v>0</v>
      </c>
      <c r="BF9" s="62">
        <v>8.6030806744409422E-8</v>
      </c>
      <c r="BG9" s="62">
        <v>9.2050032239064677E-8</v>
      </c>
      <c r="BH9" s="62">
        <v>1.1524358792298255E-7</v>
      </c>
      <c r="BI9" s="62">
        <v>4.8296419369778482E-8</v>
      </c>
      <c r="BJ9" s="62">
        <v>5.6858818533550527E-4</v>
      </c>
      <c r="BK9" s="62">
        <v>7.0034384522403276E-8</v>
      </c>
      <c r="BL9" s="62">
        <v>2.4586506732658961E-7</v>
      </c>
      <c r="BM9" s="62">
        <v>4.3474501383474654E-7</v>
      </c>
      <c r="BN9" s="62">
        <v>3.3545860557139449E-7</v>
      </c>
      <c r="BO9" s="62">
        <v>3.4093849154224446E-7</v>
      </c>
      <c r="BP9" s="62">
        <v>7.6063424442815617E-8</v>
      </c>
      <c r="BQ9" s="62">
        <v>5.4503031474332225E-8</v>
      </c>
      <c r="BR9" s="62">
        <v>1.8218372441300132E-7</v>
      </c>
      <c r="BS9" s="62">
        <v>1.4678755531367528E-7</v>
      </c>
      <c r="BT9" s="62">
        <v>1.5530595537383664E-7</v>
      </c>
      <c r="BU9" s="62">
        <v>1.3144866719727409E-7</v>
      </c>
      <c r="BV9" s="62">
        <v>1.6599094075872761E-7</v>
      </c>
      <c r="BW9" s="62">
        <v>9.0032388619745513E-8</v>
      </c>
      <c r="BX9" s="62">
        <v>3.3292407022007887E-8</v>
      </c>
      <c r="BY9" s="62">
        <v>2.5744797794793854E-7</v>
      </c>
      <c r="BZ9" s="62">
        <v>9.542143648057985E-8</v>
      </c>
      <c r="CA9" s="62">
        <v>1.3974640837867816E-7</v>
      </c>
      <c r="CB9" s="62">
        <v>4.1087659603993556E-7</v>
      </c>
      <c r="CC9" s="62">
        <v>1.1687727016345219E-7</v>
      </c>
      <c r="CD9" s="62">
        <v>1.2054990572568947E-7</v>
      </c>
      <c r="CE9" s="62">
        <v>1.2597495493511422E-7</v>
      </c>
      <c r="CF9" s="62">
        <v>1.5857994748187289E-7</v>
      </c>
      <c r="CG9" s="62">
        <v>1.0045732514842295E-7</v>
      </c>
      <c r="CH9" s="62">
        <v>3.6379494519574359E-7</v>
      </c>
      <c r="CI9" s="62">
        <v>5.7906729365259731E-7</v>
      </c>
      <c r="CJ9" s="62">
        <v>7.5412149559232861E-7</v>
      </c>
      <c r="CK9" s="62">
        <v>4.9834399964902682E-7</v>
      </c>
      <c r="CL9" s="62">
        <v>1.0106339577383912E-6</v>
      </c>
      <c r="CM9" s="62">
        <v>1.290392718029028E-6</v>
      </c>
      <c r="CN9" s="62">
        <v>2.8185687843536857E-5</v>
      </c>
      <c r="CO9" s="62">
        <v>1.4287871295938283E-6</v>
      </c>
      <c r="CP9" s="62">
        <v>4.6104106513720157E-5</v>
      </c>
      <c r="CQ9" s="62">
        <v>1.9347342591425119E-7</v>
      </c>
      <c r="CR9" s="62">
        <v>1.3113448923837096E-4</v>
      </c>
      <c r="CS9" s="62">
        <v>2.512307295317883E-4</v>
      </c>
      <c r="CT9" s="62">
        <v>1.92016412411368E-6</v>
      </c>
      <c r="CU9" s="62">
        <v>5.5268930818462426E-7</v>
      </c>
      <c r="CV9" s="62">
        <v>7.1185939727376667E-7</v>
      </c>
      <c r="CW9" s="62">
        <v>2.2102904189562064E-7</v>
      </c>
      <c r="CX9" s="62">
        <v>3.692767035029852E-7</v>
      </c>
      <c r="CY9" s="62">
        <v>6.1468495472625443E-4</v>
      </c>
      <c r="CZ9" s="62">
        <v>1.1698711523189579E-3</v>
      </c>
      <c r="DA9" s="62">
        <v>5.5280035133322088E-7</v>
      </c>
      <c r="DB9" s="62">
        <v>4.0044327160799402E-6</v>
      </c>
      <c r="DC9" s="62">
        <v>8.3355802663425272E-5</v>
      </c>
      <c r="DD9" s="62">
        <v>9.7908045623733973E-6</v>
      </c>
      <c r="DE9" s="63">
        <v>5.1249148559188819E-7</v>
      </c>
      <c r="DF9" s="390">
        <v>1.0264417888301081</v>
      </c>
      <c r="DG9" s="390">
        <v>0.77961165887057793</v>
      </c>
    </row>
    <row r="10" spans="1:111" s="53" customFormat="1" ht="13.5">
      <c r="A10" s="54" t="s">
        <v>277</v>
      </c>
      <c r="B10" s="55" t="s">
        <v>532</v>
      </c>
      <c r="C10" s="56">
        <v>0</v>
      </c>
      <c r="D10" s="57">
        <v>0</v>
      </c>
      <c r="E10" s="57">
        <v>0</v>
      </c>
      <c r="F10" s="57">
        <v>0</v>
      </c>
      <c r="G10" s="57">
        <v>0</v>
      </c>
      <c r="H10" s="57">
        <v>1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>
        <v>0</v>
      </c>
      <c r="CB10" s="57">
        <v>0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57">
        <v>0</v>
      </c>
      <c r="CU10" s="57">
        <v>0</v>
      </c>
      <c r="CV10" s="57">
        <v>0</v>
      </c>
      <c r="CW10" s="57">
        <v>0</v>
      </c>
      <c r="CX10" s="57">
        <v>0</v>
      </c>
      <c r="CY10" s="57">
        <v>0</v>
      </c>
      <c r="CZ10" s="57">
        <v>0</v>
      </c>
      <c r="DA10" s="57">
        <v>0</v>
      </c>
      <c r="DB10" s="57">
        <v>0</v>
      </c>
      <c r="DC10" s="57">
        <v>0</v>
      </c>
      <c r="DD10" s="57">
        <v>0</v>
      </c>
      <c r="DE10" s="58">
        <v>0</v>
      </c>
      <c r="DF10" s="389">
        <v>1</v>
      </c>
      <c r="DG10" s="389">
        <v>0.75952837009797125</v>
      </c>
    </row>
    <row r="11" spans="1:111" s="53" customFormat="1" ht="13.5">
      <c r="A11" s="54" t="s">
        <v>278</v>
      </c>
      <c r="B11" s="55" t="s">
        <v>533</v>
      </c>
      <c r="C11" s="56">
        <v>6.2012353274029308E-5</v>
      </c>
      <c r="D11" s="57">
        <v>4.5804177970426947E-5</v>
      </c>
      <c r="E11" s="57">
        <v>5.3936324556843613E-5</v>
      </c>
      <c r="F11" s="57">
        <v>9.6518729941440855E-5</v>
      </c>
      <c r="G11" s="57">
        <v>2.641021962578772E-5</v>
      </c>
      <c r="H11" s="57">
        <v>0</v>
      </c>
      <c r="I11" s="57">
        <v>1.000745502399635</v>
      </c>
      <c r="J11" s="57">
        <v>3.0435926259742642E-5</v>
      </c>
      <c r="K11" s="57">
        <v>7.8693900413343942E-5</v>
      </c>
      <c r="L11" s="57">
        <v>1.549774268709389E-4</v>
      </c>
      <c r="M11" s="57">
        <v>0</v>
      </c>
      <c r="N11" s="57">
        <v>4.3854096675474074E-5</v>
      </c>
      <c r="O11" s="57">
        <v>2.2301641549675504E-5</v>
      </c>
      <c r="P11" s="57">
        <v>2.9656478689463074E-5</v>
      </c>
      <c r="Q11" s="57">
        <v>1.3488283394037169E-4</v>
      </c>
      <c r="R11" s="57">
        <v>9.5118859121538942E-4</v>
      </c>
      <c r="S11" s="57">
        <v>1.5450179126762529E-4</v>
      </c>
      <c r="T11" s="57">
        <v>7.160906789936297E-5</v>
      </c>
      <c r="U11" s="57">
        <v>3.2052889347359762E-4</v>
      </c>
      <c r="V11" s="57">
        <v>1.5092302039002753E-2</v>
      </c>
      <c r="W11" s="57">
        <v>2.2965362968270696E-5</v>
      </c>
      <c r="X11" s="57">
        <v>4.0891334028008949E-4</v>
      </c>
      <c r="Y11" s="57">
        <v>2.8653064019291415E-4</v>
      </c>
      <c r="Z11" s="57">
        <v>4.5524867549684875E-5</v>
      </c>
      <c r="AA11" s="57">
        <v>1.6980802686360143E-4</v>
      </c>
      <c r="AB11" s="57">
        <v>2.6962740479029773E-4</v>
      </c>
      <c r="AC11" s="57">
        <v>-4.4844942855097212E-4</v>
      </c>
      <c r="AD11" s="57">
        <v>2.7978795647008291E-2</v>
      </c>
      <c r="AE11" s="57">
        <v>5.4921113222446099E-5</v>
      </c>
      <c r="AF11" s="57">
        <v>1.4278753434138392E-4</v>
      </c>
      <c r="AG11" s="57">
        <v>1.0075660669931927E-5</v>
      </c>
      <c r="AH11" s="57">
        <v>2.3904210254493054E-2</v>
      </c>
      <c r="AI11" s="57">
        <v>2.6957502826875503E-2</v>
      </c>
      <c r="AJ11" s="57">
        <v>1.6547201180123903E-2</v>
      </c>
      <c r="AK11" s="57">
        <v>1.9450328636808331E-2</v>
      </c>
      <c r="AL11" s="57">
        <v>9.7654399641947218E-4</v>
      </c>
      <c r="AM11" s="57">
        <v>2.6076896966843992E-4</v>
      </c>
      <c r="AN11" s="57">
        <v>5.7041979561874565E-4</v>
      </c>
      <c r="AO11" s="57">
        <v>1.9531379954154409E-5</v>
      </c>
      <c r="AP11" s="57">
        <v>0.12630360891477979</v>
      </c>
      <c r="AQ11" s="57">
        <v>2.9395129960367626E-3</v>
      </c>
      <c r="AR11" s="57">
        <v>1.4023935837529264E-4</v>
      </c>
      <c r="AS11" s="57">
        <v>2.0477825852832963E-4</v>
      </c>
      <c r="AT11" s="57">
        <v>1.9688881345493917E-4</v>
      </c>
      <c r="AU11" s="57">
        <v>1.5708039180595463E-4</v>
      </c>
      <c r="AV11" s="57">
        <v>1.7053556604513896E-4</v>
      </c>
      <c r="AW11" s="57">
        <v>3.5175257557934665E-4</v>
      </c>
      <c r="AX11" s="57">
        <v>7.0849525917317854E-4</v>
      </c>
      <c r="AY11" s="57">
        <v>2.2411193723358643E-4</v>
      </c>
      <c r="AZ11" s="57">
        <v>7.9857429663013547E-5</v>
      </c>
      <c r="BA11" s="57">
        <v>1.0515593787464622E-4</v>
      </c>
      <c r="BB11" s="57">
        <v>5.0685172233447826E-4</v>
      </c>
      <c r="BC11" s="57">
        <v>1.1471163938332902E-4</v>
      </c>
      <c r="BD11" s="57">
        <v>7.6950531526836732E-5</v>
      </c>
      <c r="BE11" s="57">
        <v>0</v>
      </c>
      <c r="BF11" s="57">
        <v>4.6457195709628231E-5</v>
      </c>
      <c r="BG11" s="57">
        <v>6.0535039561010117E-5</v>
      </c>
      <c r="BH11" s="57">
        <v>7.7433991905275447E-5</v>
      </c>
      <c r="BI11" s="57">
        <v>7.5419222636351023E-5</v>
      </c>
      <c r="BJ11" s="57">
        <v>4.1023094145586599E-4</v>
      </c>
      <c r="BK11" s="57">
        <v>1.8466306123617506E-5</v>
      </c>
      <c r="BL11" s="57">
        <v>1.5346185539910062E-3</v>
      </c>
      <c r="BM11" s="57">
        <v>9.7239910071316609E-4</v>
      </c>
      <c r="BN11" s="57">
        <v>7.2728013141779109E-3</v>
      </c>
      <c r="BO11" s="57">
        <v>6.7877593341730191E-3</v>
      </c>
      <c r="BP11" s="57">
        <v>2.659957010295623E-4</v>
      </c>
      <c r="BQ11" s="57">
        <v>2.1681263741265353E-5</v>
      </c>
      <c r="BR11" s="57">
        <v>1.1936284985717518E-4</v>
      </c>
      <c r="BS11" s="57">
        <v>4.7060140493689423E-5</v>
      </c>
      <c r="BT11" s="57">
        <v>1.2667005993363154E-5</v>
      </c>
      <c r="BU11" s="57">
        <v>6.9637019745602112E-6</v>
      </c>
      <c r="BV11" s="57">
        <v>1.0287673816614335E-5</v>
      </c>
      <c r="BW11" s="57">
        <v>9.8931659268760496E-6</v>
      </c>
      <c r="BX11" s="57">
        <v>6.9178543731621203E-6</v>
      </c>
      <c r="BY11" s="57">
        <v>2.7272239051944675E-5</v>
      </c>
      <c r="BZ11" s="57">
        <v>7.5893155131097358E-6</v>
      </c>
      <c r="CA11" s="57">
        <v>2.4344274090353711E-5</v>
      </c>
      <c r="CB11" s="57">
        <v>1.4750373474753767E-5</v>
      </c>
      <c r="CC11" s="57">
        <v>2.2019012009814974E-5</v>
      </c>
      <c r="CD11" s="57">
        <v>8.4028189133748914E-6</v>
      </c>
      <c r="CE11" s="57">
        <v>2.6371531194442056E-5</v>
      </c>
      <c r="CF11" s="57">
        <v>2.1638014292210527E-5</v>
      </c>
      <c r="CG11" s="57">
        <v>5.1945981335409196E-6</v>
      </c>
      <c r="CH11" s="57">
        <v>9.9303656058608204E-6</v>
      </c>
      <c r="CI11" s="57">
        <v>2.825352108695808E-5</v>
      </c>
      <c r="CJ11" s="57">
        <v>8.2602010708525615E-6</v>
      </c>
      <c r="CK11" s="57">
        <v>1.4350545507186108E-5</v>
      </c>
      <c r="CL11" s="57">
        <v>4.7179419732588906E-5</v>
      </c>
      <c r="CM11" s="57">
        <v>1.9391043569303589E-5</v>
      </c>
      <c r="CN11" s="57">
        <v>3.0190618180053558E-5</v>
      </c>
      <c r="CO11" s="57">
        <v>4.123559534823405E-5</v>
      </c>
      <c r="CP11" s="57">
        <v>1.5428544055333434E-5</v>
      </c>
      <c r="CQ11" s="57">
        <v>6.3605158213502465E-5</v>
      </c>
      <c r="CR11" s="57">
        <v>2.3818401683316246E-5</v>
      </c>
      <c r="CS11" s="57">
        <v>1.6184426563242136E-5</v>
      </c>
      <c r="CT11" s="57">
        <v>1.6340936629702887E-5</v>
      </c>
      <c r="CU11" s="57">
        <v>1.0772899080260318E-5</v>
      </c>
      <c r="CV11" s="57">
        <v>1.7119071398105676E-5</v>
      </c>
      <c r="CW11" s="57">
        <v>6.1062082123380097E-5</v>
      </c>
      <c r="CX11" s="57">
        <v>6.124302797293102E-6</v>
      </c>
      <c r="CY11" s="57">
        <v>1.2061543894653764E-5</v>
      </c>
      <c r="CZ11" s="57">
        <v>2.2185019023391483E-5</v>
      </c>
      <c r="DA11" s="57">
        <v>2.0805017288323549E-5</v>
      </c>
      <c r="DB11" s="57">
        <v>3.3227439804103759E-5</v>
      </c>
      <c r="DC11" s="57">
        <v>5.8251900354855905E-5</v>
      </c>
      <c r="DD11" s="57">
        <v>1.7595767205565754E-4</v>
      </c>
      <c r="DE11" s="58">
        <v>1.6915472775812682E-4</v>
      </c>
      <c r="DF11" s="389">
        <v>1.2868590784205043</v>
      </c>
      <c r="DG11" s="389">
        <v>0.97740597837850296</v>
      </c>
    </row>
    <row r="12" spans="1:111" s="53" customFormat="1" ht="13.5">
      <c r="A12" s="54" t="s">
        <v>279</v>
      </c>
      <c r="B12" s="55" t="s">
        <v>534</v>
      </c>
      <c r="C12" s="56">
        <v>1.8958431511798124E-4</v>
      </c>
      <c r="D12" s="57">
        <v>1.0716899659630208E-2</v>
      </c>
      <c r="E12" s="57">
        <v>4.3589957907283185E-4</v>
      </c>
      <c r="F12" s="57">
        <v>3.0960566789402033E-3</v>
      </c>
      <c r="G12" s="57">
        <v>4.2492902440128908E-3</v>
      </c>
      <c r="H12" s="57">
        <v>0</v>
      </c>
      <c r="I12" s="57">
        <v>7.0190075135273709E-6</v>
      </c>
      <c r="J12" s="57">
        <v>1.0748577112616209</v>
      </c>
      <c r="K12" s="57">
        <v>3.1618894559789154E-2</v>
      </c>
      <c r="L12" s="57">
        <v>7.5359467865864144E-2</v>
      </c>
      <c r="M12" s="57">
        <v>0</v>
      </c>
      <c r="N12" s="57">
        <v>6.6581964373171128E-5</v>
      </c>
      <c r="O12" s="57">
        <v>1.3715952920913053E-3</v>
      </c>
      <c r="P12" s="57">
        <v>8.4346988155190137E-4</v>
      </c>
      <c r="Q12" s="57">
        <v>5.4016786479760474E-5</v>
      </c>
      <c r="R12" s="57">
        <v>1.5249793362184037E-3</v>
      </c>
      <c r="S12" s="57">
        <v>2.4239578991590001E-4</v>
      </c>
      <c r="T12" s="57">
        <v>1.1641019333881697E-4</v>
      </c>
      <c r="U12" s="57">
        <v>1.1143703510841347E-5</v>
      </c>
      <c r="V12" s="57">
        <v>1.9568492883035993E-4</v>
      </c>
      <c r="W12" s="57">
        <v>2.8918137885387113E-6</v>
      </c>
      <c r="X12" s="57">
        <v>5.5184343236124706E-4</v>
      </c>
      <c r="Y12" s="57">
        <v>4.6720413516658422E-5</v>
      </c>
      <c r="Z12" s="57">
        <v>2.0597762575111191E-5</v>
      </c>
      <c r="AA12" s="57">
        <v>3.117283831738542E-3</v>
      </c>
      <c r="AB12" s="57">
        <v>3.69616466907238E-3</v>
      </c>
      <c r="AC12" s="57">
        <v>1.0518237234559024E-6</v>
      </c>
      <c r="AD12" s="57">
        <v>2.0887214568589338E-5</v>
      </c>
      <c r="AE12" s="57">
        <v>1.6452295474585592E-5</v>
      </c>
      <c r="AF12" s="57">
        <v>1.723110445463233E-5</v>
      </c>
      <c r="AG12" s="57">
        <v>1.2480652548149402E-5</v>
      </c>
      <c r="AH12" s="57">
        <v>2.9417011654333044E-4</v>
      </c>
      <c r="AI12" s="57">
        <v>1.641444131750625E-5</v>
      </c>
      <c r="AJ12" s="57">
        <v>3.0280218973932545E-4</v>
      </c>
      <c r="AK12" s="57">
        <v>4.6331147070541366E-4</v>
      </c>
      <c r="AL12" s="57">
        <v>6.9976674768507388E-6</v>
      </c>
      <c r="AM12" s="57">
        <v>2.3924719809440076E-6</v>
      </c>
      <c r="AN12" s="57">
        <v>1.1786210181354819E-5</v>
      </c>
      <c r="AO12" s="57">
        <v>2.0638020521295091E-6</v>
      </c>
      <c r="AP12" s="57">
        <v>4.7015406609221058E-6</v>
      </c>
      <c r="AQ12" s="57">
        <v>4.1869466256765935E-6</v>
      </c>
      <c r="AR12" s="57">
        <v>8.7978856541753052E-6</v>
      </c>
      <c r="AS12" s="57">
        <v>6.2474275222307625E-6</v>
      </c>
      <c r="AT12" s="57">
        <v>1.0481036259636713E-5</v>
      </c>
      <c r="AU12" s="57">
        <v>8.4003847338066833E-6</v>
      </c>
      <c r="AV12" s="57">
        <v>9.615853998184432E-6</v>
      </c>
      <c r="AW12" s="57">
        <v>1.2940469109300175E-5</v>
      </c>
      <c r="AX12" s="57">
        <v>2.5282692845594474E-5</v>
      </c>
      <c r="AY12" s="57">
        <v>1.207766385130429E-5</v>
      </c>
      <c r="AZ12" s="57">
        <v>1.33076017038197E-5</v>
      </c>
      <c r="BA12" s="57">
        <v>7.648077653462113E-6</v>
      </c>
      <c r="BB12" s="57">
        <v>1.2575612769789436E-5</v>
      </c>
      <c r="BC12" s="57">
        <v>1.2147800440139039E-5</v>
      </c>
      <c r="BD12" s="57">
        <v>9.6396176826942913E-6</v>
      </c>
      <c r="BE12" s="57">
        <v>0</v>
      </c>
      <c r="BF12" s="57">
        <v>6.618060886126551E-6</v>
      </c>
      <c r="BG12" s="57">
        <v>7.3803279059954079E-6</v>
      </c>
      <c r="BH12" s="57">
        <v>9.4116647844083404E-6</v>
      </c>
      <c r="BI12" s="57">
        <v>3.7998195214671095E-6</v>
      </c>
      <c r="BJ12" s="57">
        <v>3.6437647387797454E-4</v>
      </c>
      <c r="BK12" s="57">
        <v>4.110050459845265E-6</v>
      </c>
      <c r="BL12" s="57">
        <v>2.7593858019101581E-5</v>
      </c>
      <c r="BM12" s="57">
        <v>1.8659917629010167E-5</v>
      </c>
      <c r="BN12" s="57">
        <v>1.0636232190887361E-5</v>
      </c>
      <c r="BO12" s="57">
        <v>1.0660191152253473E-5</v>
      </c>
      <c r="BP12" s="57">
        <v>4.9192815473000654E-6</v>
      </c>
      <c r="BQ12" s="57">
        <v>5.2252619628500895E-6</v>
      </c>
      <c r="BR12" s="57">
        <v>1.0353372165573755E-5</v>
      </c>
      <c r="BS12" s="57">
        <v>7.4641529208749723E-6</v>
      </c>
      <c r="BT12" s="57">
        <v>6.567145310561048E-6</v>
      </c>
      <c r="BU12" s="57">
        <v>6.023887399631539E-6</v>
      </c>
      <c r="BV12" s="57">
        <v>5.115096984500591E-6</v>
      </c>
      <c r="BW12" s="57">
        <v>3.035496345995687E-6</v>
      </c>
      <c r="BX12" s="57">
        <v>1.1162591789049007E-6</v>
      </c>
      <c r="BY12" s="57">
        <v>2.097112289004997E-5</v>
      </c>
      <c r="BZ12" s="57">
        <v>4.3708469108497441E-6</v>
      </c>
      <c r="CA12" s="57">
        <v>6.4276572782252097E-6</v>
      </c>
      <c r="CB12" s="57">
        <v>8.2883922069270505E-6</v>
      </c>
      <c r="CC12" s="57">
        <v>8.9430992859098843E-6</v>
      </c>
      <c r="CD12" s="57">
        <v>4.6244148472883354E-6</v>
      </c>
      <c r="CE12" s="57">
        <v>9.7538202987378269E-6</v>
      </c>
      <c r="CF12" s="57">
        <v>1.9012649105824904E-5</v>
      </c>
      <c r="CG12" s="57">
        <v>3.7115916909587349E-6</v>
      </c>
      <c r="CH12" s="57">
        <v>1.9860346596107313E-5</v>
      </c>
      <c r="CI12" s="57">
        <v>1.8437446767156056E-5</v>
      </c>
      <c r="CJ12" s="57">
        <v>2.1728476329317335E-5</v>
      </c>
      <c r="CK12" s="57">
        <v>2.810359528428983E-5</v>
      </c>
      <c r="CL12" s="57">
        <v>7.5645321157039695E-5</v>
      </c>
      <c r="CM12" s="57">
        <v>8.7525211201538842E-5</v>
      </c>
      <c r="CN12" s="57">
        <v>2.7208969373205051E-3</v>
      </c>
      <c r="CO12" s="57">
        <v>9.9112472013077328E-5</v>
      </c>
      <c r="CP12" s="57">
        <v>1.3886973147650044E-3</v>
      </c>
      <c r="CQ12" s="57">
        <v>1.642030606234653E-5</v>
      </c>
      <c r="CR12" s="57">
        <v>3.9106727056749061E-3</v>
      </c>
      <c r="CS12" s="57">
        <v>6.3528064609995154E-3</v>
      </c>
      <c r="CT12" s="57">
        <v>4.2033395051307933E-4</v>
      </c>
      <c r="CU12" s="57">
        <v>8.0770022087636446E-6</v>
      </c>
      <c r="CV12" s="57">
        <v>2.672586160847363E-5</v>
      </c>
      <c r="CW12" s="57">
        <v>7.7109629848981445E-6</v>
      </c>
      <c r="CX12" s="57">
        <v>9.5789580253859952E-6</v>
      </c>
      <c r="CY12" s="57">
        <v>1.5177248583960377E-2</v>
      </c>
      <c r="CZ12" s="57">
        <v>5.363117865263739E-2</v>
      </c>
      <c r="DA12" s="57">
        <v>2.1917857618979953E-5</v>
      </c>
      <c r="DB12" s="57">
        <v>4.0596656080601938E-5</v>
      </c>
      <c r="DC12" s="57">
        <v>2.1236815170078299E-3</v>
      </c>
      <c r="DD12" s="57">
        <v>1.4420333689391235E-4</v>
      </c>
      <c r="DE12" s="58">
        <v>3.7645432378852689E-5</v>
      </c>
      <c r="DF12" s="389">
        <v>1.3007066705540491</v>
      </c>
      <c r="DG12" s="389">
        <v>0.98792361746147572</v>
      </c>
    </row>
    <row r="13" spans="1:111" s="53" customFormat="1" ht="13.5">
      <c r="A13" s="54" t="s">
        <v>280</v>
      </c>
      <c r="B13" s="55" t="s">
        <v>535</v>
      </c>
      <c r="C13" s="56">
        <v>1.6103227247672165E-6</v>
      </c>
      <c r="D13" s="57">
        <v>1.1124616370633102E-5</v>
      </c>
      <c r="E13" s="57">
        <v>7.9319291535888268E-7</v>
      </c>
      <c r="F13" s="57">
        <v>1.2394480013565978E-6</v>
      </c>
      <c r="G13" s="57">
        <v>9.3528105625892693E-5</v>
      </c>
      <c r="H13" s="57">
        <v>0</v>
      </c>
      <c r="I13" s="57">
        <v>1.5287621084940407E-6</v>
      </c>
      <c r="J13" s="57">
        <v>1.3907518690359593E-4</v>
      </c>
      <c r="K13" s="57">
        <v>1.0050001725734377</v>
      </c>
      <c r="L13" s="57">
        <v>1.3283200930979625E-5</v>
      </c>
      <c r="M13" s="57">
        <v>0</v>
      </c>
      <c r="N13" s="57">
        <v>8.8855012028276708E-7</v>
      </c>
      <c r="O13" s="57">
        <v>1.340848621252293E-6</v>
      </c>
      <c r="P13" s="57">
        <v>1.9532079662899238E-6</v>
      </c>
      <c r="Q13" s="57">
        <v>9.4881540351677215E-7</v>
      </c>
      <c r="R13" s="57">
        <v>1.2186250455957449E-6</v>
      </c>
      <c r="S13" s="57">
        <v>1.2197413479454081E-6</v>
      </c>
      <c r="T13" s="57">
        <v>9.1106123746580718E-7</v>
      </c>
      <c r="U13" s="57">
        <v>3.0434705473090651E-5</v>
      </c>
      <c r="V13" s="57">
        <v>6.1488197121072905E-7</v>
      </c>
      <c r="W13" s="57">
        <v>1.1733781024774443E-7</v>
      </c>
      <c r="X13" s="57">
        <v>1.5704595846110769E-6</v>
      </c>
      <c r="Y13" s="57">
        <v>8.1621068465635463E-7</v>
      </c>
      <c r="Z13" s="57">
        <v>1.0661270056845952E-6</v>
      </c>
      <c r="AA13" s="57">
        <v>4.3442533162530999E-6</v>
      </c>
      <c r="AB13" s="57">
        <v>1.3794863924089671E-6</v>
      </c>
      <c r="AC13" s="57">
        <v>4.6882098209202868E-6</v>
      </c>
      <c r="AD13" s="57">
        <v>1.5915137792471566E-6</v>
      </c>
      <c r="AE13" s="57">
        <v>6.8726677079711075E-7</v>
      </c>
      <c r="AF13" s="57">
        <v>1.4377267706988201E-6</v>
      </c>
      <c r="AG13" s="57">
        <v>1.0502969999965331E-6</v>
      </c>
      <c r="AH13" s="57">
        <v>2.4000950889763652E-6</v>
      </c>
      <c r="AI13" s="57">
        <v>2.3750098100192034E-6</v>
      </c>
      <c r="AJ13" s="57">
        <v>7.9670846884640661E-7</v>
      </c>
      <c r="AK13" s="57">
        <v>1.8023965774094196E-6</v>
      </c>
      <c r="AL13" s="57">
        <v>2.2484283637399756E-6</v>
      </c>
      <c r="AM13" s="57">
        <v>8.9835031137027686E-7</v>
      </c>
      <c r="AN13" s="57">
        <v>2.8798297614062635E-6</v>
      </c>
      <c r="AO13" s="57">
        <v>1.7790704383650385E-6</v>
      </c>
      <c r="AP13" s="57">
        <v>1.218569941291712E-6</v>
      </c>
      <c r="AQ13" s="57">
        <v>1.0193537923148127E-6</v>
      </c>
      <c r="AR13" s="57">
        <v>1.0071959642457046E-6</v>
      </c>
      <c r="AS13" s="57">
        <v>1.3346304572345273E-6</v>
      </c>
      <c r="AT13" s="57">
        <v>1.9897362433824376E-6</v>
      </c>
      <c r="AU13" s="57">
        <v>1.5485868733559139E-6</v>
      </c>
      <c r="AV13" s="57">
        <v>8.3937099490907502E-7</v>
      </c>
      <c r="AW13" s="57">
        <v>5.8982084858205719E-7</v>
      </c>
      <c r="AX13" s="57">
        <v>4.9187954850142025E-7</v>
      </c>
      <c r="AY13" s="57">
        <v>1.1535098959437743E-6</v>
      </c>
      <c r="AZ13" s="57">
        <v>5.6501393937909462E-7</v>
      </c>
      <c r="BA13" s="57">
        <v>4.9496448756710672E-7</v>
      </c>
      <c r="BB13" s="57">
        <v>1.0120771558125626E-6</v>
      </c>
      <c r="BC13" s="57">
        <v>6.923343938000608E-7</v>
      </c>
      <c r="BD13" s="57">
        <v>1.1162703915002679E-6</v>
      </c>
      <c r="BE13" s="57">
        <v>0</v>
      </c>
      <c r="BF13" s="57">
        <v>3.6557247720481584E-7</v>
      </c>
      <c r="BG13" s="57">
        <v>5.4015625919345467E-7</v>
      </c>
      <c r="BH13" s="57">
        <v>1.7452676986659021E-5</v>
      </c>
      <c r="BI13" s="57">
        <v>9.4636732480125431E-7</v>
      </c>
      <c r="BJ13" s="57">
        <v>1.0269580998174749E-6</v>
      </c>
      <c r="BK13" s="57">
        <v>1.544884629516539E-6</v>
      </c>
      <c r="BL13" s="57">
        <v>3.5148535345380275E-6</v>
      </c>
      <c r="BM13" s="57">
        <v>3.8923745922602614E-6</v>
      </c>
      <c r="BN13" s="57">
        <v>1.5037875738017843E-6</v>
      </c>
      <c r="BO13" s="57">
        <v>2.1423583482388808E-6</v>
      </c>
      <c r="BP13" s="57">
        <v>1.0389740931356446E-6</v>
      </c>
      <c r="BQ13" s="57">
        <v>6.3892157039244057E-7</v>
      </c>
      <c r="BR13" s="57">
        <v>2.532438104051264E-6</v>
      </c>
      <c r="BS13" s="57">
        <v>4.4407638709900167E-6</v>
      </c>
      <c r="BT13" s="57">
        <v>6.407215538133049E-6</v>
      </c>
      <c r="BU13" s="57">
        <v>1.1434754943036964E-6</v>
      </c>
      <c r="BV13" s="57">
        <v>1.7979909836801264E-6</v>
      </c>
      <c r="BW13" s="57">
        <v>5.510950586128335E-7</v>
      </c>
      <c r="BX13" s="57">
        <v>1.414382504546343E-7</v>
      </c>
      <c r="BY13" s="57">
        <v>2.20660280862289E-6</v>
      </c>
      <c r="BZ13" s="57">
        <v>2.4660671801348611E-6</v>
      </c>
      <c r="CA13" s="57">
        <v>1.1262259265536156E-6</v>
      </c>
      <c r="CB13" s="57">
        <v>3.4181514641160201E-6</v>
      </c>
      <c r="CC13" s="57">
        <v>1.6823629564710881E-5</v>
      </c>
      <c r="CD13" s="57">
        <v>5.807228899246159E-7</v>
      </c>
      <c r="CE13" s="57">
        <v>1.1066914987194622E-6</v>
      </c>
      <c r="CF13" s="57">
        <v>2.1540925025324267E-6</v>
      </c>
      <c r="CG13" s="57">
        <v>5.4307447897628382E-7</v>
      </c>
      <c r="CH13" s="57">
        <v>1.0860598768666087E-6</v>
      </c>
      <c r="CI13" s="57">
        <v>2.4966199422040092E-6</v>
      </c>
      <c r="CJ13" s="57">
        <v>8.0577362878409345E-7</v>
      </c>
      <c r="CK13" s="57">
        <v>1.3528492058727157E-6</v>
      </c>
      <c r="CL13" s="57">
        <v>1.2200598209797555E-6</v>
      </c>
      <c r="CM13" s="57">
        <v>1.9867698165244718E-6</v>
      </c>
      <c r="CN13" s="57">
        <v>2.6590143827917005E-5</v>
      </c>
      <c r="CO13" s="57">
        <v>2.2961126561329525E-6</v>
      </c>
      <c r="CP13" s="57">
        <v>3.7842153115152157E-5</v>
      </c>
      <c r="CQ13" s="57">
        <v>2.8838756684812226E-6</v>
      </c>
      <c r="CR13" s="57">
        <v>9.3479752692774879E-5</v>
      </c>
      <c r="CS13" s="57">
        <v>1.5978869652942266E-4</v>
      </c>
      <c r="CT13" s="57">
        <v>1.5011855158083494E-6</v>
      </c>
      <c r="CU13" s="57">
        <v>1.6153464948163362E-6</v>
      </c>
      <c r="CV13" s="57">
        <v>1.310330624824282E-6</v>
      </c>
      <c r="CW13" s="57">
        <v>8.4384622064987801E-7</v>
      </c>
      <c r="CX13" s="57">
        <v>1.8544660739301915E-6</v>
      </c>
      <c r="CY13" s="57">
        <v>1.4551272775794335E-3</v>
      </c>
      <c r="CZ13" s="57">
        <v>4.4503251839488975E-3</v>
      </c>
      <c r="DA13" s="57">
        <v>1.7753808239193378E-6</v>
      </c>
      <c r="DB13" s="57">
        <v>8.1526927470677031E-7</v>
      </c>
      <c r="DC13" s="57">
        <v>1.0805886082473302E-4</v>
      </c>
      <c r="DD13" s="57">
        <v>1.4734613272440568E-6</v>
      </c>
      <c r="DE13" s="58">
        <v>1.8718470592973718E-4</v>
      </c>
      <c r="DF13" s="389">
        <v>1.0119766496814133</v>
      </c>
      <c r="DG13" s="389">
        <v>0.7686249753097294</v>
      </c>
    </row>
    <row r="14" spans="1:111" s="53" customFormat="1" ht="13.5">
      <c r="A14" s="59" t="s">
        <v>281</v>
      </c>
      <c r="B14" s="60" t="s">
        <v>536</v>
      </c>
      <c r="C14" s="61">
        <v>2.0391838444217634E-3</v>
      </c>
      <c r="D14" s="62">
        <v>9.2257421321224942E-2</v>
      </c>
      <c r="E14" s="62">
        <v>5.0175607810639565E-3</v>
      </c>
      <c r="F14" s="62">
        <v>1.3003156829947545E-3</v>
      </c>
      <c r="G14" s="62">
        <v>2.5511393610811103E-2</v>
      </c>
      <c r="H14" s="62">
        <v>0</v>
      </c>
      <c r="I14" s="62">
        <v>6.1453507485875066E-7</v>
      </c>
      <c r="J14" s="62">
        <v>4.7615092256128927E-3</v>
      </c>
      <c r="K14" s="62">
        <v>1.630682298862088E-4</v>
      </c>
      <c r="L14" s="62">
        <v>1.0146811741504778</v>
      </c>
      <c r="M14" s="62">
        <v>0</v>
      </c>
      <c r="N14" s="62">
        <v>1.5608303450813661E-4</v>
      </c>
      <c r="O14" s="62">
        <v>4.8709004922797593E-5</v>
      </c>
      <c r="P14" s="62">
        <v>1.1494774529656796E-4</v>
      </c>
      <c r="Q14" s="62">
        <v>4.7185404751318595E-6</v>
      </c>
      <c r="R14" s="62">
        <v>8.114093730985925E-6</v>
      </c>
      <c r="S14" s="62">
        <v>2.5132331717378594E-6</v>
      </c>
      <c r="T14" s="62">
        <v>1.157859878373386E-6</v>
      </c>
      <c r="U14" s="62">
        <v>2.7493646857058442E-7</v>
      </c>
      <c r="V14" s="62">
        <v>1.986939059418042E-6</v>
      </c>
      <c r="W14" s="62">
        <v>9.7805498433526578E-8</v>
      </c>
      <c r="X14" s="62">
        <v>3.1817990590875504E-6</v>
      </c>
      <c r="Y14" s="62">
        <v>5.9861427488329631E-7</v>
      </c>
      <c r="Z14" s="62">
        <v>7.1518586721631287E-7</v>
      </c>
      <c r="AA14" s="62">
        <v>2.059873063349248E-5</v>
      </c>
      <c r="AB14" s="62">
        <v>1.9355866315147464E-5</v>
      </c>
      <c r="AC14" s="62">
        <v>7.9960052548905817E-8</v>
      </c>
      <c r="AD14" s="62">
        <v>5.0300763383413067E-7</v>
      </c>
      <c r="AE14" s="62">
        <v>6.1297482941346077E-7</v>
      </c>
      <c r="AF14" s="62">
        <v>1.8577144780738842E-5</v>
      </c>
      <c r="AG14" s="62">
        <v>6.2397115876828182E-6</v>
      </c>
      <c r="AH14" s="62">
        <v>1.8521980540224997E-6</v>
      </c>
      <c r="AI14" s="62">
        <v>5.0787267162773009E-7</v>
      </c>
      <c r="AJ14" s="62">
        <v>2.6305603015643007E-6</v>
      </c>
      <c r="AK14" s="62">
        <v>3.4996709249677886E-6</v>
      </c>
      <c r="AL14" s="62">
        <v>2.3348059860908948E-7</v>
      </c>
      <c r="AM14" s="62">
        <v>2.7983319888402123E-7</v>
      </c>
      <c r="AN14" s="62">
        <v>4.957971689928038E-7</v>
      </c>
      <c r="AO14" s="62">
        <v>5.909439478648344E-7</v>
      </c>
      <c r="AP14" s="62">
        <v>2.0683184860944297E-7</v>
      </c>
      <c r="AQ14" s="62">
        <v>5.4112657357363849E-7</v>
      </c>
      <c r="AR14" s="62">
        <v>6.4321800858491229E-7</v>
      </c>
      <c r="AS14" s="62">
        <v>4.6975841699307288E-7</v>
      </c>
      <c r="AT14" s="62">
        <v>5.5697173756358766E-7</v>
      </c>
      <c r="AU14" s="62">
        <v>5.2919563413801978E-7</v>
      </c>
      <c r="AV14" s="62">
        <v>6.1391927772749755E-7</v>
      </c>
      <c r="AW14" s="62">
        <v>6.8909991692997993E-7</v>
      </c>
      <c r="AX14" s="62">
        <v>7.5880991224357364E-7</v>
      </c>
      <c r="AY14" s="62">
        <v>6.5949993641172649E-7</v>
      </c>
      <c r="AZ14" s="62">
        <v>9.4030380742328435E-7</v>
      </c>
      <c r="BA14" s="62">
        <v>4.496561606534493E-7</v>
      </c>
      <c r="BB14" s="62">
        <v>6.2529698578767514E-7</v>
      </c>
      <c r="BC14" s="62">
        <v>7.0801005402567143E-7</v>
      </c>
      <c r="BD14" s="62">
        <v>4.310640850824766E-7</v>
      </c>
      <c r="BE14" s="62">
        <v>0</v>
      </c>
      <c r="BF14" s="62">
        <v>3.30629187725865E-7</v>
      </c>
      <c r="BG14" s="62">
        <v>5.3060527206467183E-7</v>
      </c>
      <c r="BH14" s="62">
        <v>4.8869377348556327E-7</v>
      </c>
      <c r="BI14" s="62">
        <v>2.4302569209564952E-7</v>
      </c>
      <c r="BJ14" s="62">
        <v>2.6160987034787637E-5</v>
      </c>
      <c r="BK14" s="62">
        <v>2.0458793627803622E-7</v>
      </c>
      <c r="BL14" s="62">
        <v>3.2708877637654129E-6</v>
      </c>
      <c r="BM14" s="62">
        <v>1.3239232873473651E-6</v>
      </c>
      <c r="BN14" s="62">
        <v>3.0667638655568537E-5</v>
      </c>
      <c r="BO14" s="62">
        <v>2.4697924966827898E-6</v>
      </c>
      <c r="BP14" s="62">
        <v>2.4106259145088341E-7</v>
      </c>
      <c r="BQ14" s="62">
        <v>3.0736470150175143E-7</v>
      </c>
      <c r="BR14" s="62">
        <v>3.818958181876571E-7</v>
      </c>
      <c r="BS14" s="62">
        <v>3.1162392847601234E-7</v>
      </c>
      <c r="BT14" s="62">
        <v>1.0667189788876211E-5</v>
      </c>
      <c r="BU14" s="62">
        <v>2.1443003516584618E-7</v>
      </c>
      <c r="BV14" s="62">
        <v>1.376583753866832E-7</v>
      </c>
      <c r="BW14" s="62">
        <v>1.0704816440170169E-7</v>
      </c>
      <c r="BX14" s="62">
        <v>3.973491318447739E-8</v>
      </c>
      <c r="BY14" s="62">
        <v>9.7417936392844057E-7</v>
      </c>
      <c r="BZ14" s="62">
        <v>2.1987481256970127E-7</v>
      </c>
      <c r="CA14" s="62">
        <v>1.1023213636176699E-6</v>
      </c>
      <c r="CB14" s="62">
        <v>6.4932241334196188E-7</v>
      </c>
      <c r="CC14" s="62">
        <v>2.9405984456541635E-7</v>
      </c>
      <c r="CD14" s="62">
        <v>2.3337740783774376E-7</v>
      </c>
      <c r="CE14" s="62">
        <v>2.8978578282403119E-7</v>
      </c>
      <c r="CF14" s="62">
        <v>7.4172207557021428E-7</v>
      </c>
      <c r="CG14" s="62">
        <v>1.7593278987418887E-7</v>
      </c>
      <c r="CH14" s="62">
        <v>9.351322510371237E-7</v>
      </c>
      <c r="CI14" s="62">
        <v>6.2081415911277145E-6</v>
      </c>
      <c r="CJ14" s="62">
        <v>8.1976726412098925E-7</v>
      </c>
      <c r="CK14" s="62">
        <v>2.1283294362205556E-6</v>
      </c>
      <c r="CL14" s="62">
        <v>4.1743883850533537E-6</v>
      </c>
      <c r="CM14" s="62">
        <v>7.51409713670591E-7</v>
      </c>
      <c r="CN14" s="62">
        <v>1.2801050216356118E-4</v>
      </c>
      <c r="CO14" s="62">
        <v>1.021483157365046E-3</v>
      </c>
      <c r="CP14" s="62">
        <v>2.61109605279908E-5</v>
      </c>
      <c r="CQ14" s="62">
        <v>4.337862134247615E-7</v>
      </c>
      <c r="CR14" s="62">
        <v>6.369856254598855E-5</v>
      </c>
      <c r="CS14" s="62">
        <v>9.1068434351413577E-5</v>
      </c>
      <c r="CT14" s="62">
        <v>4.8476031993238243E-6</v>
      </c>
      <c r="CU14" s="62">
        <v>4.4320510212529261E-7</v>
      </c>
      <c r="CV14" s="62">
        <v>2.8434984032023593E-6</v>
      </c>
      <c r="CW14" s="62">
        <v>6.9851548561848632E-7</v>
      </c>
      <c r="CX14" s="62">
        <v>3.0283138918106306E-7</v>
      </c>
      <c r="CY14" s="62">
        <v>1.8863313676379615E-4</v>
      </c>
      <c r="CZ14" s="62">
        <v>6.1031874205958879E-4</v>
      </c>
      <c r="DA14" s="62">
        <v>7.1437025445743885E-7</v>
      </c>
      <c r="DB14" s="62">
        <v>2.0584961164401305E-4</v>
      </c>
      <c r="DC14" s="62">
        <v>3.213386170306555E-5</v>
      </c>
      <c r="DD14" s="62">
        <v>3.8352987344139181E-6</v>
      </c>
      <c r="DE14" s="63">
        <v>6.0620589808721646E-7</v>
      </c>
      <c r="DF14" s="390">
        <v>1.1486400494965501</v>
      </c>
      <c r="DG14" s="390">
        <v>0.87242470462336763</v>
      </c>
    </row>
    <row r="15" spans="1:111" s="53" customFormat="1" ht="13.5">
      <c r="A15" s="64" t="s">
        <v>282</v>
      </c>
      <c r="B15" s="65" t="s">
        <v>798</v>
      </c>
      <c r="C15" s="66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1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8">
        <v>0</v>
      </c>
      <c r="DF15" s="391">
        <v>1</v>
      </c>
      <c r="DG15" s="391">
        <v>0.75952837009797125</v>
      </c>
    </row>
    <row r="16" spans="1:111" s="53" customFormat="1" ht="13.5">
      <c r="A16" s="54" t="s">
        <v>283</v>
      </c>
      <c r="B16" s="55" t="s">
        <v>537</v>
      </c>
      <c r="C16" s="56">
        <v>1.9221967265959476E-4</v>
      </c>
      <c r="D16" s="57">
        <v>7.7432667207709261E-5</v>
      </c>
      <c r="E16" s="57">
        <v>1.5140647707412568E-4</v>
      </c>
      <c r="F16" s="57">
        <v>3.8127768523642914E-4</v>
      </c>
      <c r="G16" s="57">
        <v>6.865514284457436E-4</v>
      </c>
      <c r="H16" s="57">
        <v>0</v>
      </c>
      <c r="I16" s="57">
        <v>8.4733261894152473E-5</v>
      </c>
      <c r="J16" s="57">
        <v>8.5616313829227445E-5</v>
      </c>
      <c r="K16" s="57">
        <v>1.0839767515293838E-4</v>
      </c>
      <c r="L16" s="57">
        <v>4.5605396850280957E-5</v>
      </c>
      <c r="M16" s="57">
        <v>0</v>
      </c>
      <c r="N16" s="57">
        <v>1.0841630544037304</v>
      </c>
      <c r="O16" s="57">
        <v>8.3905592010116478E-2</v>
      </c>
      <c r="P16" s="57">
        <v>2.1360809366911734E-4</v>
      </c>
      <c r="Q16" s="57">
        <v>3.2986409829572358E-3</v>
      </c>
      <c r="R16" s="57">
        <v>6.6965324392478313E-4</v>
      </c>
      <c r="S16" s="57">
        <v>3.1223074985801207E-3</v>
      </c>
      <c r="T16" s="57">
        <v>2.5177794282218584E-4</v>
      </c>
      <c r="U16" s="57">
        <v>2.8690355751013891E-5</v>
      </c>
      <c r="V16" s="57">
        <v>5.8707588767953349E-5</v>
      </c>
      <c r="W16" s="57">
        <v>3.8879673138474702E-6</v>
      </c>
      <c r="X16" s="57">
        <v>2.411969977394925E-5</v>
      </c>
      <c r="Y16" s="57">
        <v>2.9885394346858874E-5</v>
      </c>
      <c r="Z16" s="57">
        <v>1.9702614296399478E-3</v>
      </c>
      <c r="AA16" s="57">
        <v>7.2136563483858534E-5</v>
      </c>
      <c r="AB16" s="57">
        <v>8.6156548040335396E-5</v>
      </c>
      <c r="AC16" s="57">
        <v>4.9413319330085857E-6</v>
      </c>
      <c r="AD16" s="57">
        <v>3.1368327385847797E-5</v>
      </c>
      <c r="AE16" s="57">
        <v>2.7984755763446725E-4</v>
      </c>
      <c r="AF16" s="57">
        <v>6.1163928021108881E-3</v>
      </c>
      <c r="AG16" s="57">
        <v>1.6466098538782507E-2</v>
      </c>
      <c r="AH16" s="57">
        <v>5.289337845929776E-4</v>
      </c>
      <c r="AI16" s="57">
        <v>8.2034742430873094E-5</v>
      </c>
      <c r="AJ16" s="57">
        <v>1.440035102380224E-4</v>
      </c>
      <c r="AK16" s="57">
        <v>9.1339058118568707E-4</v>
      </c>
      <c r="AL16" s="57">
        <v>2.9359636655612047E-5</v>
      </c>
      <c r="AM16" s="57">
        <v>2.0389197713393191E-5</v>
      </c>
      <c r="AN16" s="57">
        <v>5.6913062740530926E-5</v>
      </c>
      <c r="AO16" s="57">
        <v>2.7611435396012701E-5</v>
      </c>
      <c r="AP16" s="57">
        <v>2.5136973926289481E-5</v>
      </c>
      <c r="AQ16" s="57">
        <v>9.8882987409802637E-5</v>
      </c>
      <c r="AR16" s="57">
        <v>1.099976978091372E-4</v>
      </c>
      <c r="AS16" s="57">
        <v>1.6504036648915996E-4</v>
      </c>
      <c r="AT16" s="57">
        <v>7.7576091999176104E-5</v>
      </c>
      <c r="AU16" s="57">
        <v>6.2819476482021857E-5</v>
      </c>
      <c r="AV16" s="57">
        <v>1.3687745053197223E-4</v>
      </c>
      <c r="AW16" s="57">
        <v>6.9973293446562353E-5</v>
      </c>
      <c r="AX16" s="57">
        <v>8.9273733809293641E-5</v>
      </c>
      <c r="AY16" s="57">
        <v>6.6219796469056653E-5</v>
      </c>
      <c r="AZ16" s="57">
        <v>1.0277487392203043E-3</v>
      </c>
      <c r="BA16" s="57">
        <v>3.2667363553727092E-5</v>
      </c>
      <c r="BB16" s="57">
        <v>1.8640471633495225E-4</v>
      </c>
      <c r="BC16" s="57">
        <v>4.9139984743332225E-5</v>
      </c>
      <c r="BD16" s="57">
        <v>4.648893192268335E-5</v>
      </c>
      <c r="BE16" s="57">
        <v>0</v>
      </c>
      <c r="BF16" s="57">
        <v>7.4188096726731092E-5</v>
      </c>
      <c r="BG16" s="57">
        <v>2.0330966258157377E-4</v>
      </c>
      <c r="BH16" s="57">
        <v>3.247968642227896E-5</v>
      </c>
      <c r="BI16" s="57">
        <v>1.0310931092213049E-4</v>
      </c>
      <c r="BJ16" s="57">
        <v>1.5304829362938858E-3</v>
      </c>
      <c r="BK16" s="57">
        <v>5.8982410792829961E-5</v>
      </c>
      <c r="BL16" s="57">
        <v>2.2556435612380691E-4</v>
      </c>
      <c r="BM16" s="57">
        <v>9.2175745774288683E-4</v>
      </c>
      <c r="BN16" s="57">
        <v>1.09646841250451E-4</v>
      </c>
      <c r="BO16" s="57">
        <v>7.363584718076774E-5</v>
      </c>
      <c r="BP16" s="57">
        <v>3.7092649395044964E-5</v>
      </c>
      <c r="BQ16" s="57">
        <v>3.2028331767013038E-5</v>
      </c>
      <c r="BR16" s="57">
        <v>1.2259654746029359E-4</v>
      </c>
      <c r="BS16" s="57">
        <v>9.9260846923336917E-5</v>
      </c>
      <c r="BT16" s="57">
        <v>1.7210384897581242E-4</v>
      </c>
      <c r="BU16" s="57">
        <v>6.9967951485580906E-5</v>
      </c>
      <c r="BV16" s="57">
        <v>3.4911754304634248E-5</v>
      </c>
      <c r="BW16" s="57">
        <v>2.3881846051334684E-5</v>
      </c>
      <c r="BX16" s="57">
        <v>9.0992763357094457E-6</v>
      </c>
      <c r="BY16" s="57">
        <v>2.1938752579935442E-4</v>
      </c>
      <c r="BZ16" s="57">
        <v>6.3102555913403913E-5</v>
      </c>
      <c r="CA16" s="57">
        <v>1.2063725826066365E-4</v>
      </c>
      <c r="CB16" s="57">
        <v>1.5522010124986111E-3</v>
      </c>
      <c r="CC16" s="57">
        <v>1.2438236681262187E-4</v>
      </c>
      <c r="CD16" s="57">
        <v>4.9889130156787864E-4</v>
      </c>
      <c r="CE16" s="57">
        <v>1.873837162057917E-4</v>
      </c>
      <c r="CF16" s="57">
        <v>3.9775545430535052E-4</v>
      </c>
      <c r="CG16" s="57">
        <v>7.6122703881038864E-5</v>
      </c>
      <c r="CH16" s="57">
        <v>5.9293261886462538E-5</v>
      </c>
      <c r="CI16" s="57">
        <v>9.7772269353000338E-5</v>
      </c>
      <c r="CJ16" s="57">
        <v>1.9253472790943369E-4</v>
      </c>
      <c r="CK16" s="57">
        <v>8.0610284313849579E-5</v>
      </c>
      <c r="CL16" s="57">
        <v>1.5999048883983007E-4</v>
      </c>
      <c r="CM16" s="57">
        <v>1.08328778944408E-4</v>
      </c>
      <c r="CN16" s="57">
        <v>3.4080295345507564E-5</v>
      </c>
      <c r="CO16" s="57">
        <v>1.0193427704332864E-4</v>
      </c>
      <c r="CP16" s="57">
        <v>8.1809929965855343E-5</v>
      </c>
      <c r="CQ16" s="57">
        <v>7.6248138027402057E-4</v>
      </c>
      <c r="CR16" s="57">
        <v>1.5231748755354949E-4</v>
      </c>
      <c r="CS16" s="57">
        <v>1.1625060456239985E-4</v>
      </c>
      <c r="CT16" s="57">
        <v>3.7688558800751587E-4</v>
      </c>
      <c r="CU16" s="57">
        <v>1.1445810379148672E-4</v>
      </c>
      <c r="CV16" s="57">
        <v>7.3077495127357142E-5</v>
      </c>
      <c r="CW16" s="57">
        <v>9.6003408073648165E-5</v>
      </c>
      <c r="CX16" s="57">
        <v>1.7131514246776801E-4</v>
      </c>
      <c r="CY16" s="57">
        <v>3.6384769527926313E-4</v>
      </c>
      <c r="CZ16" s="57">
        <v>5.6893307011050594E-5</v>
      </c>
      <c r="DA16" s="57">
        <v>1.5211289253769906E-4</v>
      </c>
      <c r="DB16" s="57">
        <v>7.2708745419736826E-4</v>
      </c>
      <c r="DC16" s="57">
        <v>2.1824908944296871E-4</v>
      </c>
      <c r="DD16" s="57">
        <v>6.4641714115538105E-3</v>
      </c>
      <c r="DE16" s="58">
        <v>1.1697559620212493E-4</v>
      </c>
      <c r="DF16" s="389">
        <v>1.2247096969378801</v>
      </c>
      <c r="DG16" s="389">
        <v>0.93020175995840837</v>
      </c>
    </row>
    <row r="17" spans="1:111" s="53" customFormat="1" ht="13.5">
      <c r="A17" s="54" t="s">
        <v>284</v>
      </c>
      <c r="B17" s="55" t="s">
        <v>538</v>
      </c>
      <c r="C17" s="56">
        <v>6.1770565601276654E-4</v>
      </c>
      <c r="D17" s="57">
        <v>1.9205755382691787E-4</v>
      </c>
      <c r="E17" s="57">
        <v>6.6846759670108162E-4</v>
      </c>
      <c r="F17" s="57">
        <v>3.9964367152901329E-5</v>
      </c>
      <c r="G17" s="57">
        <v>3.2159814190348704E-4</v>
      </c>
      <c r="H17" s="57">
        <v>0</v>
      </c>
      <c r="I17" s="57">
        <v>2.1933280586274449E-4</v>
      </c>
      <c r="J17" s="57">
        <v>2.2218212240551532E-4</v>
      </c>
      <c r="K17" s="57">
        <v>1.2701051276944983E-4</v>
      </c>
      <c r="L17" s="57">
        <v>1.1517098022624873E-4</v>
      </c>
      <c r="M17" s="57">
        <v>0</v>
      </c>
      <c r="N17" s="57">
        <v>2.6966572066306881E-4</v>
      </c>
      <c r="O17" s="57">
        <v>1.0013743540740025</v>
      </c>
      <c r="P17" s="57">
        <v>2.3231224395153536E-4</v>
      </c>
      <c r="Q17" s="57">
        <v>2.748420965266793E-4</v>
      </c>
      <c r="R17" s="57">
        <v>2.6394555856652839E-4</v>
      </c>
      <c r="S17" s="57">
        <v>2.231714850754957E-4</v>
      </c>
      <c r="T17" s="57">
        <v>9.507140830652715E-5</v>
      </c>
      <c r="U17" s="57">
        <v>4.782399771878663E-5</v>
      </c>
      <c r="V17" s="57">
        <v>1.6998361682898504E-4</v>
      </c>
      <c r="W17" s="57">
        <v>8.0416290335002517E-6</v>
      </c>
      <c r="X17" s="57">
        <v>7.1995781020939184E-5</v>
      </c>
      <c r="Y17" s="57">
        <v>7.5655861133456067E-5</v>
      </c>
      <c r="Z17" s="57">
        <v>3.2194275374225169E-5</v>
      </c>
      <c r="AA17" s="57">
        <v>1.4985928427536664E-4</v>
      </c>
      <c r="AB17" s="57">
        <v>1.4444252849547438E-4</v>
      </c>
      <c r="AC17" s="57">
        <v>9.0203780718724963E-6</v>
      </c>
      <c r="AD17" s="57">
        <v>1.1718262994484002E-4</v>
      </c>
      <c r="AE17" s="57">
        <v>7.6257065521566293E-5</v>
      </c>
      <c r="AF17" s="57">
        <v>2.5348646517482149E-4</v>
      </c>
      <c r="AG17" s="57">
        <v>4.2310197470245606E-5</v>
      </c>
      <c r="AH17" s="57">
        <v>4.9049664865882911E-4</v>
      </c>
      <c r="AI17" s="57">
        <v>2.1945119933599274E-4</v>
      </c>
      <c r="AJ17" s="57">
        <v>5.7116256488026567E-4</v>
      </c>
      <c r="AK17" s="57">
        <v>2.6126311332732861E-4</v>
      </c>
      <c r="AL17" s="57">
        <v>3.7299335795965994E-5</v>
      </c>
      <c r="AM17" s="57">
        <v>7.2030008300556856E-5</v>
      </c>
      <c r="AN17" s="57">
        <v>1.7232989393314827E-4</v>
      </c>
      <c r="AO17" s="57">
        <v>9.8829955402001679E-5</v>
      </c>
      <c r="AP17" s="57">
        <v>4.7843864357033582E-5</v>
      </c>
      <c r="AQ17" s="57">
        <v>1.4369424829624054E-4</v>
      </c>
      <c r="AR17" s="57">
        <v>1.6300202429982751E-4</v>
      </c>
      <c r="AS17" s="57">
        <v>1.4133965461914994E-4</v>
      </c>
      <c r="AT17" s="57">
        <v>1.9733665047891153E-4</v>
      </c>
      <c r="AU17" s="57">
        <v>1.5921086880758787E-4</v>
      </c>
      <c r="AV17" s="57">
        <v>1.3638374495038907E-4</v>
      </c>
      <c r="AW17" s="57">
        <v>3.3587373212039549E-4</v>
      </c>
      <c r="AX17" s="57">
        <v>4.0374629737236395E-4</v>
      </c>
      <c r="AY17" s="57">
        <v>2.5392779583623517E-4</v>
      </c>
      <c r="AZ17" s="57">
        <v>5.3441926076687202E-4</v>
      </c>
      <c r="BA17" s="57">
        <v>1.1924397535617931E-4</v>
      </c>
      <c r="BB17" s="57">
        <v>1.991825891939875E-4</v>
      </c>
      <c r="BC17" s="57">
        <v>1.7499473292974531E-4</v>
      </c>
      <c r="BD17" s="57">
        <v>2.1241368046407796E-4</v>
      </c>
      <c r="BE17" s="57">
        <v>0</v>
      </c>
      <c r="BF17" s="57">
        <v>1.0415918920350409E-4</v>
      </c>
      <c r="BG17" s="57">
        <v>7.890108770808798E-5</v>
      </c>
      <c r="BH17" s="57">
        <v>4.7011235866891598E-5</v>
      </c>
      <c r="BI17" s="57">
        <v>7.2048765987524222E-5</v>
      </c>
      <c r="BJ17" s="57">
        <v>8.4465638209776678E-4</v>
      </c>
      <c r="BK17" s="57">
        <v>2.3778030453641138E-4</v>
      </c>
      <c r="BL17" s="57">
        <v>4.0285843408550259E-4</v>
      </c>
      <c r="BM17" s="57">
        <v>2.5202650675356373E-4</v>
      </c>
      <c r="BN17" s="57">
        <v>1.9478730938385694E-4</v>
      </c>
      <c r="BO17" s="57">
        <v>2.202014056410507E-4</v>
      </c>
      <c r="BP17" s="57">
        <v>6.9450530928090874E-5</v>
      </c>
      <c r="BQ17" s="57">
        <v>7.1685378900229838E-5</v>
      </c>
      <c r="BR17" s="57">
        <v>1.7983590368339313E-4</v>
      </c>
      <c r="BS17" s="57">
        <v>2.3101476974793193E-4</v>
      </c>
      <c r="BT17" s="57">
        <v>4.1576658913198785E-4</v>
      </c>
      <c r="BU17" s="57">
        <v>1.9460150615922833E-4</v>
      </c>
      <c r="BV17" s="57">
        <v>5.920465377925824E-5</v>
      </c>
      <c r="BW17" s="57">
        <v>3.167226385644571E-5</v>
      </c>
      <c r="BX17" s="57">
        <v>1.3223103543540751E-5</v>
      </c>
      <c r="BY17" s="57">
        <v>1.6609274026985538E-4</v>
      </c>
      <c r="BZ17" s="57">
        <v>1.4208078492979051E-4</v>
      </c>
      <c r="CA17" s="57">
        <v>1.7721332432262056E-4</v>
      </c>
      <c r="CB17" s="57">
        <v>1.2971207585919017E-3</v>
      </c>
      <c r="CC17" s="57">
        <v>8.9875842749094782E-5</v>
      </c>
      <c r="CD17" s="57">
        <v>7.5228282987642683E-5</v>
      </c>
      <c r="CE17" s="57">
        <v>1.7895326733883177E-4</v>
      </c>
      <c r="CF17" s="57">
        <v>1.9677233513129834E-4</v>
      </c>
      <c r="CG17" s="57">
        <v>2.0077428662472837E-4</v>
      </c>
      <c r="CH17" s="57">
        <v>8.5385818873543595E-5</v>
      </c>
      <c r="CI17" s="57">
        <v>1.4317731244281145E-4</v>
      </c>
      <c r="CJ17" s="57">
        <v>1.4723067779627805E-4</v>
      </c>
      <c r="CK17" s="57">
        <v>1.6983547566129195E-4</v>
      </c>
      <c r="CL17" s="57">
        <v>2.4283902686610126E-4</v>
      </c>
      <c r="CM17" s="57">
        <v>4.3190905141056397E-4</v>
      </c>
      <c r="CN17" s="57">
        <v>3.5918789242501713E-5</v>
      </c>
      <c r="CO17" s="57">
        <v>1.4330452717886626E-4</v>
      </c>
      <c r="CP17" s="57">
        <v>2.800835102806285E-4</v>
      </c>
      <c r="CQ17" s="57">
        <v>5.6755552297517171E-4</v>
      </c>
      <c r="CR17" s="57">
        <v>6.4080128917431436E-4</v>
      </c>
      <c r="CS17" s="57">
        <v>3.2460304806902009E-4</v>
      </c>
      <c r="CT17" s="57">
        <v>2.9424579712693934E-3</v>
      </c>
      <c r="CU17" s="57">
        <v>3.7145297492920218E-4</v>
      </c>
      <c r="CV17" s="57">
        <v>1.2367257362035642E-4</v>
      </c>
      <c r="CW17" s="57">
        <v>1.5369750592521039E-4</v>
      </c>
      <c r="CX17" s="57">
        <v>2.0422192604194049E-4</v>
      </c>
      <c r="CY17" s="57">
        <v>1.0632230449436272E-3</v>
      </c>
      <c r="CZ17" s="57">
        <v>1.5015774554179775E-4</v>
      </c>
      <c r="DA17" s="57">
        <v>6.3001068106553694E-4</v>
      </c>
      <c r="DB17" s="57">
        <v>3.6629277277134317E-4</v>
      </c>
      <c r="DC17" s="57">
        <v>5.9650711251224304E-4</v>
      </c>
      <c r="DD17" s="57">
        <v>4.5417019892943298E-4</v>
      </c>
      <c r="DE17" s="58">
        <v>2.0439679251502715E-4</v>
      </c>
      <c r="DF17" s="389">
        <v>1.028318484167476</v>
      </c>
      <c r="DG17" s="389">
        <v>0.7810370622213394</v>
      </c>
    </row>
    <row r="18" spans="1:111" s="53" customFormat="1" ht="13.5">
      <c r="A18" s="54" t="s">
        <v>285</v>
      </c>
      <c r="B18" s="55" t="s">
        <v>539</v>
      </c>
      <c r="C18" s="56">
        <v>1.2180932645785E-4</v>
      </c>
      <c r="D18" s="57">
        <v>1.1376429623477719E-3</v>
      </c>
      <c r="E18" s="57">
        <v>1.3113457586113304E-4</v>
      </c>
      <c r="F18" s="57">
        <v>8.5176470430114776E-4</v>
      </c>
      <c r="G18" s="57">
        <v>1.4874934674827099E-4</v>
      </c>
      <c r="H18" s="57">
        <v>0</v>
      </c>
      <c r="I18" s="57">
        <v>2.9231141215625169E-4</v>
      </c>
      <c r="J18" s="57">
        <v>1.9513041443378992E-4</v>
      </c>
      <c r="K18" s="57">
        <v>2.0746153920837983E-4</v>
      </c>
      <c r="L18" s="57">
        <v>3.9405691367579918E-3</v>
      </c>
      <c r="M18" s="57">
        <v>0</v>
      </c>
      <c r="N18" s="57">
        <v>6.812535930090728E-5</v>
      </c>
      <c r="O18" s="57">
        <v>1.6114287062433545E-4</v>
      </c>
      <c r="P18" s="57">
        <v>1.049148940049544</v>
      </c>
      <c r="Q18" s="57">
        <v>3.1485629048527961E-2</v>
      </c>
      <c r="R18" s="57">
        <v>2.6638086888370448E-3</v>
      </c>
      <c r="S18" s="57">
        <v>1.38858445492499E-3</v>
      </c>
      <c r="T18" s="57">
        <v>2.3631820235427007E-4</v>
      </c>
      <c r="U18" s="57">
        <v>3.4314467848018061E-5</v>
      </c>
      <c r="V18" s="57">
        <v>7.4138212239848974E-5</v>
      </c>
      <c r="W18" s="57">
        <v>5.0455888825225013E-6</v>
      </c>
      <c r="X18" s="57">
        <v>3.9683408793333371E-5</v>
      </c>
      <c r="Y18" s="57">
        <v>7.7794534413193841E-5</v>
      </c>
      <c r="Z18" s="57">
        <v>6.0737494132297557E-5</v>
      </c>
      <c r="AA18" s="57">
        <v>6.2530501537900768E-5</v>
      </c>
      <c r="AB18" s="57">
        <v>1.370631033243702E-4</v>
      </c>
      <c r="AC18" s="57">
        <v>6.138557043702481E-6</v>
      </c>
      <c r="AD18" s="57">
        <v>4.1886810614396616E-5</v>
      </c>
      <c r="AE18" s="57">
        <v>9.7797931605237153E-5</v>
      </c>
      <c r="AF18" s="57">
        <v>6.7517115069760142E-5</v>
      </c>
      <c r="AG18" s="57">
        <v>4.6213527033344503E-5</v>
      </c>
      <c r="AH18" s="57">
        <v>8.7735529102732509E-4</v>
      </c>
      <c r="AI18" s="57">
        <v>1.4070774989533683E-4</v>
      </c>
      <c r="AJ18" s="57">
        <v>6.2670774602310861E-3</v>
      </c>
      <c r="AK18" s="57">
        <v>7.7808454270155661E-4</v>
      </c>
      <c r="AL18" s="57">
        <v>5.7438374270290745E-5</v>
      </c>
      <c r="AM18" s="57">
        <v>6.8607313914770875E-5</v>
      </c>
      <c r="AN18" s="57">
        <v>1.8203258787068965E-4</v>
      </c>
      <c r="AO18" s="57">
        <v>3.1898136183245587E-5</v>
      </c>
      <c r="AP18" s="57">
        <v>6.0205521258875409E-5</v>
      </c>
      <c r="AQ18" s="57">
        <v>3.1573772922583989E-4</v>
      </c>
      <c r="AR18" s="57">
        <v>4.2985112593240028E-4</v>
      </c>
      <c r="AS18" s="57">
        <v>1.9261950361296561E-4</v>
      </c>
      <c r="AT18" s="57">
        <v>8.7705605696741502E-5</v>
      </c>
      <c r="AU18" s="57">
        <v>1.2893883925835684E-4</v>
      </c>
      <c r="AV18" s="57">
        <v>4.6295748767188449E-4</v>
      </c>
      <c r="AW18" s="57">
        <v>1.1105347461223593E-4</v>
      </c>
      <c r="AX18" s="57">
        <v>3.6089899254504205E-4</v>
      </c>
      <c r="AY18" s="57">
        <v>1.2495017517817958E-4</v>
      </c>
      <c r="AZ18" s="57">
        <v>1.5099652043068593E-4</v>
      </c>
      <c r="BA18" s="57">
        <v>6.3912837034570556E-5</v>
      </c>
      <c r="BB18" s="57">
        <v>1.2774727162511936E-4</v>
      </c>
      <c r="BC18" s="57">
        <v>5.8894168320268113E-5</v>
      </c>
      <c r="BD18" s="57">
        <v>7.7362202459476873E-5</v>
      </c>
      <c r="BE18" s="57">
        <v>0</v>
      </c>
      <c r="BF18" s="57">
        <v>1.5677824118985961E-4</v>
      </c>
      <c r="BG18" s="57">
        <v>1.0409481857582409E-4</v>
      </c>
      <c r="BH18" s="57">
        <v>3.427535368156449E-5</v>
      </c>
      <c r="BI18" s="57">
        <v>4.490720107092509E-5</v>
      </c>
      <c r="BJ18" s="57">
        <v>6.2012989469902302E-3</v>
      </c>
      <c r="BK18" s="57">
        <v>6.7516875910146167E-5</v>
      </c>
      <c r="BL18" s="57">
        <v>1.7272091629304997E-2</v>
      </c>
      <c r="BM18" s="57">
        <v>3.9919844281499778E-3</v>
      </c>
      <c r="BN18" s="57">
        <v>4.8223024919297067E-4</v>
      </c>
      <c r="BO18" s="57">
        <v>1.2040875610254066E-3</v>
      </c>
      <c r="BP18" s="57">
        <v>1.139069874219683E-4</v>
      </c>
      <c r="BQ18" s="57">
        <v>8.3250501463985683E-5</v>
      </c>
      <c r="BR18" s="57">
        <v>1.4141877327246896E-4</v>
      </c>
      <c r="BS18" s="57">
        <v>6.9827594701379593E-5</v>
      </c>
      <c r="BT18" s="57">
        <v>2.2755752343721805E-4</v>
      </c>
      <c r="BU18" s="57">
        <v>7.1270535063072774E-5</v>
      </c>
      <c r="BV18" s="57">
        <v>3.6944138892765667E-5</v>
      </c>
      <c r="BW18" s="57">
        <v>4.7776275447541855E-5</v>
      </c>
      <c r="BX18" s="57">
        <v>2.5689964142297064E-5</v>
      </c>
      <c r="BY18" s="57">
        <v>1.9106063409878672E-4</v>
      </c>
      <c r="BZ18" s="57">
        <v>1.1967671232458214E-4</v>
      </c>
      <c r="CA18" s="57">
        <v>5.01013229333595E-4</v>
      </c>
      <c r="CB18" s="57">
        <v>4.862052074107235E-4</v>
      </c>
      <c r="CC18" s="57">
        <v>1.0011494064096728E-3</v>
      </c>
      <c r="CD18" s="57">
        <v>1.709807637006794E-4</v>
      </c>
      <c r="CE18" s="57">
        <v>2.3265986950194535E-4</v>
      </c>
      <c r="CF18" s="57">
        <v>3.6820405811688974E-3</v>
      </c>
      <c r="CG18" s="57">
        <v>4.1468477743463642E-5</v>
      </c>
      <c r="CH18" s="57">
        <v>7.3829684442083739E-5</v>
      </c>
      <c r="CI18" s="57">
        <v>1.4941553893694782E-4</v>
      </c>
      <c r="CJ18" s="57">
        <v>7.8992142880897305E-5</v>
      </c>
      <c r="CK18" s="57">
        <v>9.5992250677272775E-5</v>
      </c>
      <c r="CL18" s="57">
        <v>1.8098405540805431E-4</v>
      </c>
      <c r="CM18" s="57">
        <v>6.9253814906663534E-5</v>
      </c>
      <c r="CN18" s="57">
        <v>6.0472556005394049E-5</v>
      </c>
      <c r="CO18" s="57">
        <v>1.1663259723113548E-4</v>
      </c>
      <c r="CP18" s="57">
        <v>4.7316767417345992E-5</v>
      </c>
      <c r="CQ18" s="57">
        <v>1.6698202676605826E-4</v>
      </c>
      <c r="CR18" s="57">
        <v>1.188262036425878E-4</v>
      </c>
      <c r="CS18" s="57">
        <v>7.2168344224588914E-5</v>
      </c>
      <c r="CT18" s="57">
        <v>1.9288660715451731E-4</v>
      </c>
      <c r="CU18" s="57">
        <v>7.3533359176184646E-5</v>
      </c>
      <c r="CV18" s="57">
        <v>8.6880242596774546E-5</v>
      </c>
      <c r="CW18" s="57">
        <v>5.372616152815946E-5</v>
      </c>
      <c r="CX18" s="57">
        <v>9.9364991989287527E-5</v>
      </c>
      <c r="CY18" s="57">
        <v>3.7428758797994149E-4</v>
      </c>
      <c r="CZ18" s="57">
        <v>3.3184214149723764E-4</v>
      </c>
      <c r="DA18" s="57">
        <v>1.3411116858223383E-4</v>
      </c>
      <c r="DB18" s="57">
        <v>2.49952869945237E-4</v>
      </c>
      <c r="DC18" s="57">
        <v>2.298360464095484E-4</v>
      </c>
      <c r="DD18" s="57">
        <v>5.3750358762071526E-4</v>
      </c>
      <c r="DE18" s="58">
        <v>1.3048402596581199E-4</v>
      </c>
      <c r="DF18" s="389">
        <v>1.1446154535094919</v>
      </c>
      <c r="DG18" s="389">
        <v>0.86936790979301448</v>
      </c>
    </row>
    <row r="19" spans="1:111" s="53" customFormat="1" ht="13.5">
      <c r="A19" s="59" t="s">
        <v>286</v>
      </c>
      <c r="B19" s="60" t="s">
        <v>540</v>
      </c>
      <c r="C19" s="61">
        <v>8.4182857230895333E-5</v>
      </c>
      <c r="D19" s="62">
        <v>6.2987082354141205E-5</v>
      </c>
      <c r="E19" s="62">
        <v>1.0208563626694717E-4</v>
      </c>
      <c r="F19" s="62">
        <v>4.623063122245205E-5</v>
      </c>
      <c r="G19" s="62">
        <v>2.4261647425215125E-4</v>
      </c>
      <c r="H19" s="62">
        <v>0</v>
      </c>
      <c r="I19" s="62">
        <v>2.5102073915696043E-4</v>
      </c>
      <c r="J19" s="62">
        <v>1.6609510148390329E-4</v>
      </c>
      <c r="K19" s="62">
        <v>3.2794609786777825E-4</v>
      </c>
      <c r="L19" s="62">
        <v>6.6666495394849358E-5</v>
      </c>
      <c r="M19" s="62">
        <v>0</v>
      </c>
      <c r="N19" s="62">
        <v>3.5153625849922057E-4</v>
      </c>
      <c r="O19" s="62">
        <v>2.8003473586076536E-4</v>
      </c>
      <c r="P19" s="62">
        <v>1.6951964151930467E-4</v>
      </c>
      <c r="Q19" s="62">
        <v>1.0081098497065559</v>
      </c>
      <c r="R19" s="62">
        <v>4.3214726111129792E-4</v>
      </c>
      <c r="S19" s="62">
        <v>3.5562243847140371E-4</v>
      </c>
      <c r="T19" s="62">
        <v>2.1311528030550097E-4</v>
      </c>
      <c r="U19" s="62">
        <v>8.9954375590449055E-5</v>
      </c>
      <c r="V19" s="62">
        <v>4.1754814868014199E-4</v>
      </c>
      <c r="W19" s="62">
        <v>1.3788951577688087E-5</v>
      </c>
      <c r="X19" s="62">
        <v>2.306853368803666E-4</v>
      </c>
      <c r="Y19" s="62">
        <v>1.5834891947542009E-4</v>
      </c>
      <c r="Z19" s="62">
        <v>1.1210261952679024E-4</v>
      </c>
      <c r="AA19" s="62">
        <v>5.0642055315257793E-4</v>
      </c>
      <c r="AB19" s="62">
        <v>2.3402720575503659E-4</v>
      </c>
      <c r="AC19" s="62">
        <v>1.5671042765794279E-5</v>
      </c>
      <c r="AD19" s="62">
        <v>1.2621101603378656E-4</v>
      </c>
      <c r="AE19" s="62">
        <v>3.1885817401761194E-4</v>
      </c>
      <c r="AF19" s="62">
        <v>4.5665062723345199E-4</v>
      </c>
      <c r="AG19" s="62">
        <v>6.2322814855088072E-5</v>
      </c>
      <c r="AH19" s="62">
        <v>1.8033018087789686E-4</v>
      </c>
      <c r="AI19" s="62">
        <v>3.785413733432737E-4</v>
      </c>
      <c r="AJ19" s="62">
        <v>1.4234037352937096E-3</v>
      </c>
      <c r="AK19" s="62">
        <v>4.8132194791148183E-4</v>
      </c>
      <c r="AL19" s="62">
        <v>1.4361549610742441E-4</v>
      </c>
      <c r="AM19" s="62">
        <v>1.3286606514095715E-4</v>
      </c>
      <c r="AN19" s="62">
        <v>4.025074767640663E-4</v>
      </c>
      <c r="AO19" s="62">
        <v>5.8578052507335415E-5</v>
      </c>
      <c r="AP19" s="62">
        <v>9.9540102055062669E-5</v>
      </c>
      <c r="AQ19" s="62">
        <v>2.5464542602442327E-4</v>
      </c>
      <c r="AR19" s="62">
        <v>1.8193271329902414E-4</v>
      </c>
      <c r="AS19" s="62">
        <v>1.4392296481795388E-4</v>
      </c>
      <c r="AT19" s="62">
        <v>1.9429308722912445E-4</v>
      </c>
      <c r="AU19" s="62">
        <v>1.8598527704331735E-4</v>
      </c>
      <c r="AV19" s="62">
        <v>1.9828875082841588E-4</v>
      </c>
      <c r="AW19" s="62">
        <v>4.4309072475051317E-4</v>
      </c>
      <c r="AX19" s="62">
        <v>4.4439005555556738E-4</v>
      </c>
      <c r="AY19" s="62">
        <v>3.0546576459339363E-4</v>
      </c>
      <c r="AZ19" s="62">
        <v>4.0659607382959896E-4</v>
      </c>
      <c r="BA19" s="62">
        <v>3.078759939593E-4</v>
      </c>
      <c r="BB19" s="62">
        <v>2.9300844573791358E-4</v>
      </c>
      <c r="BC19" s="62">
        <v>3.4301783683586182E-4</v>
      </c>
      <c r="BD19" s="62">
        <v>1.0020624361643873E-3</v>
      </c>
      <c r="BE19" s="62">
        <v>0</v>
      </c>
      <c r="BF19" s="62">
        <v>1.3500853278132168E-4</v>
      </c>
      <c r="BG19" s="62">
        <v>1.6543130926651085E-4</v>
      </c>
      <c r="BH19" s="62">
        <v>8.0886831304008213E-5</v>
      </c>
      <c r="BI19" s="62">
        <v>1.3518651163045044E-4</v>
      </c>
      <c r="BJ19" s="62">
        <v>9.5270823077071517E-4</v>
      </c>
      <c r="BK19" s="62">
        <v>1.5954732056423497E-4</v>
      </c>
      <c r="BL19" s="62">
        <v>2.9417910215398186E-3</v>
      </c>
      <c r="BM19" s="62">
        <v>6.2662546154660988E-3</v>
      </c>
      <c r="BN19" s="62">
        <v>1.3682966099650966E-4</v>
      </c>
      <c r="BO19" s="62">
        <v>1.3218741020291214E-4</v>
      </c>
      <c r="BP19" s="62">
        <v>4.3432425311761615E-4</v>
      </c>
      <c r="BQ19" s="62">
        <v>2.3638817043581168E-4</v>
      </c>
      <c r="BR19" s="62">
        <v>1.1628969193511543E-3</v>
      </c>
      <c r="BS19" s="62">
        <v>7.563989471702677E-4</v>
      </c>
      <c r="BT19" s="62">
        <v>3.7440880848524767E-4</v>
      </c>
      <c r="BU19" s="62">
        <v>7.2212939482079277E-4</v>
      </c>
      <c r="BV19" s="62">
        <v>2.4116794020591652E-4</v>
      </c>
      <c r="BW19" s="62">
        <v>4.2191060376660773E-4</v>
      </c>
      <c r="BX19" s="62">
        <v>1.0795344640408117E-4</v>
      </c>
      <c r="BY19" s="62">
        <v>2.565027130814611E-4</v>
      </c>
      <c r="BZ19" s="62">
        <v>1.6182943893171061E-4</v>
      </c>
      <c r="CA19" s="62">
        <v>2.3829864988586058E-4</v>
      </c>
      <c r="CB19" s="62">
        <v>1.1737959734738151E-3</v>
      </c>
      <c r="CC19" s="62">
        <v>1.9995134824052918E-4</v>
      </c>
      <c r="CD19" s="62">
        <v>1.6723190973078471E-4</v>
      </c>
      <c r="CE19" s="62">
        <v>7.4556600104956909E-4</v>
      </c>
      <c r="CF19" s="62">
        <v>5.5364999772489632E-4</v>
      </c>
      <c r="CG19" s="62">
        <v>1.2808583562303979E-4</v>
      </c>
      <c r="CH19" s="62">
        <v>8.9647589519856034E-4</v>
      </c>
      <c r="CI19" s="62">
        <v>5.0277771754071927E-4</v>
      </c>
      <c r="CJ19" s="62">
        <v>1.0529949065135789E-3</v>
      </c>
      <c r="CK19" s="62">
        <v>1.1555046401068678E-3</v>
      </c>
      <c r="CL19" s="62">
        <v>5.6091157003031449E-4</v>
      </c>
      <c r="CM19" s="62">
        <v>3.8899381239394234E-4</v>
      </c>
      <c r="CN19" s="62">
        <v>4.8700735300626937E-4</v>
      </c>
      <c r="CO19" s="62">
        <v>1.0984291409543276E-3</v>
      </c>
      <c r="CP19" s="62">
        <v>5.2357256758733318E-4</v>
      </c>
      <c r="CQ19" s="62">
        <v>2.9064053665280113E-4</v>
      </c>
      <c r="CR19" s="62">
        <v>2.0518255545261222E-3</v>
      </c>
      <c r="CS19" s="62">
        <v>9.1734222522115415E-4</v>
      </c>
      <c r="CT19" s="62">
        <v>3.7365616279939691E-3</v>
      </c>
      <c r="CU19" s="62">
        <v>4.4714049723362114E-4</v>
      </c>
      <c r="CV19" s="62">
        <v>4.1630939344184314E-4</v>
      </c>
      <c r="CW19" s="62">
        <v>1.4668635494010214E-4</v>
      </c>
      <c r="CX19" s="62">
        <v>6.0040242060806312E-4</v>
      </c>
      <c r="CY19" s="62">
        <v>9.476287540596119E-4</v>
      </c>
      <c r="CZ19" s="62">
        <v>8.313239241683854E-4</v>
      </c>
      <c r="DA19" s="62">
        <v>3.2992563968649221E-4</v>
      </c>
      <c r="DB19" s="62">
        <v>1.2849207069053085E-3</v>
      </c>
      <c r="DC19" s="62">
        <v>9.5953584291918234E-4</v>
      </c>
      <c r="DD19" s="62">
        <v>1.8082249763089745E-4</v>
      </c>
      <c r="DE19" s="63">
        <v>3.1733910171859511E-4</v>
      </c>
      <c r="DF19" s="390">
        <v>1.0613229206808275</v>
      </c>
      <c r="DG19" s="390">
        <v>0.80610486809232729</v>
      </c>
    </row>
    <row r="20" spans="1:111" s="53" customFormat="1" ht="13.5">
      <c r="A20" s="64" t="s">
        <v>287</v>
      </c>
      <c r="B20" s="65" t="s">
        <v>541</v>
      </c>
      <c r="C20" s="66">
        <v>3.3901091315584331E-3</v>
      </c>
      <c r="D20" s="67">
        <v>2.1587293481355255E-3</v>
      </c>
      <c r="E20" s="67">
        <v>3.4296019001349809E-3</v>
      </c>
      <c r="F20" s="67">
        <v>5.4069404831564671E-4</v>
      </c>
      <c r="G20" s="67">
        <v>3.4334771281357263E-4</v>
      </c>
      <c r="H20" s="67">
        <v>0</v>
      </c>
      <c r="I20" s="67">
        <v>9.4925451612452741E-4</v>
      </c>
      <c r="J20" s="67">
        <v>2.7309566702748995E-3</v>
      </c>
      <c r="K20" s="67">
        <v>3.1135522102476161E-3</v>
      </c>
      <c r="L20" s="67">
        <v>8.9583341111950038E-4</v>
      </c>
      <c r="M20" s="67">
        <v>0</v>
      </c>
      <c r="N20" s="67">
        <v>1.1096586401168696E-3</v>
      </c>
      <c r="O20" s="67">
        <v>3.3498161108716203E-3</v>
      </c>
      <c r="P20" s="67">
        <v>7.3606450819672002E-3</v>
      </c>
      <c r="Q20" s="67">
        <v>1.0349678075830517E-2</v>
      </c>
      <c r="R20" s="67">
        <v>1.1991915778805953</v>
      </c>
      <c r="S20" s="67">
        <v>0.16822843045795965</v>
      </c>
      <c r="T20" s="67">
        <v>7.9148842089265689E-2</v>
      </c>
      <c r="U20" s="67">
        <v>4.6183033093277135E-4</v>
      </c>
      <c r="V20" s="67">
        <v>5.8074039421980182E-4</v>
      </c>
      <c r="W20" s="67">
        <v>4.1727740597447255E-5</v>
      </c>
      <c r="X20" s="67">
        <v>2.9968671921686935E-4</v>
      </c>
      <c r="Y20" s="67">
        <v>4.0763318501040686E-3</v>
      </c>
      <c r="Z20" s="67">
        <v>2.1604607357930982E-3</v>
      </c>
      <c r="AA20" s="67">
        <v>3.3981500885121199E-3</v>
      </c>
      <c r="AB20" s="67">
        <v>3.2683154035162017E-3</v>
      </c>
      <c r="AC20" s="67">
        <v>4.8947859824986442E-5</v>
      </c>
      <c r="AD20" s="67">
        <v>2.6157305780045368E-4</v>
      </c>
      <c r="AE20" s="67">
        <v>2.7658755016714063E-3</v>
      </c>
      <c r="AF20" s="67">
        <v>3.2072586763038655E-3</v>
      </c>
      <c r="AG20" s="67">
        <v>1.747723537182616E-3</v>
      </c>
      <c r="AH20" s="67">
        <v>4.2439289578971402E-3</v>
      </c>
      <c r="AI20" s="67">
        <v>7.4604668066773083E-4</v>
      </c>
      <c r="AJ20" s="67">
        <v>1.1726773107942767E-2</v>
      </c>
      <c r="AK20" s="67">
        <v>3.9193119789949875E-3</v>
      </c>
      <c r="AL20" s="67">
        <v>1.933778415068903E-4</v>
      </c>
      <c r="AM20" s="67">
        <v>2.9321260339703936E-4</v>
      </c>
      <c r="AN20" s="67">
        <v>3.459864373375188E-4</v>
      </c>
      <c r="AO20" s="67">
        <v>4.0555647346025397E-4</v>
      </c>
      <c r="AP20" s="67">
        <v>2.3025288020482284E-4</v>
      </c>
      <c r="AQ20" s="67">
        <v>5.2690489411198543E-4</v>
      </c>
      <c r="AR20" s="67">
        <v>4.352268813062433E-4</v>
      </c>
      <c r="AS20" s="67">
        <v>7.6979305515073029E-4</v>
      </c>
      <c r="AT20" s="67">
        <v>7.620648436235701E-4</v>
      </c>
      <c r="AU20" s="67">
        <v>7.3664434344758868E-4</v>
      </c>
      <c r="AV20" s="67">
        <v>1.1832036293212003E-3</v>
      </c>
      <c r="AW20" s="67">
        <v>1.7089959671286901E-3</v>
      </c>
      <c r="AX20" s="67">
        <v>3.8184029755914221E-3</v>
      </c>
      <c r="AY20" s="67">
        <v>2.810599464812488E-3</v>
      </c>
      <c r="AZ20" s="67">
        <v>2.4021787623736061E-3</v>
      </c>
      <c r="BA20" s="67">
        <v>6.5172705140630429E-4</v>
      </c>
      <c r="BB20" s="67">
        <v>1.5503630845609671E-3</v>
      </c>
      <c r="BC20" s="67">
        <v>1.2878688429737676E-3</v>
      </c>
      <c r="BD20" s="67">
        <v>1.8938242637735036E-3</v>
      </c>
      <c r="BE20" s="67">
        <v>0</v>
      </c>
      <c r="BF20" s="67">
        <v>2.094472615716329E-4</v>
      </c>
      <c r="BG20" s="67">
        <v>4.2035454880584133E-4</v>
      </c>
      <c r="BH20" s="67">
        <v>3.7629721119437638E-4</v>
      </c>
      <c r="BI20" s="67">
        <v>4.0570401820800222E-4</v>
      </c>
      <c r="BJ20" s="67">
        <v>7.8043747661424743E-3</v>
      </c>
      <c r="BK20" s="67">
        <v>8.8954303439494915E-4</v>
      </c>
      <c r="BL20" s="67">
        <v>2.9999509946703807E-3</v>
      </c>
      <c r="BM20" s="67">
        <v>2.1733492864759144E-3</v>
      </c>
      <c r="BN20" s="67">
        <v>7.3292535570526087E-4</v>
      </c>
      <c r="BO20" s="67">
        <v>3.9944771998382954E-4</v>
      </c>
      <c r="BP20" s="67">
        <v>2.9701636210093159E-4</v>
      </c>
      <c r="BQ20" s="67">
        <v>3.277529321240837E-4</v>
      </c>
      <c r="BR20" s="67">
        <v>7.5542274244465052E-4</v>
      </c>
      <c r="BS20" s="67">
        <v>9.2906663357734682E-4</v>
      </c>
      <c r="BT20" s="67">
        <v>9.9187044147633721E-4</v>
      </c>
      <c r="BU20" s="67">
        <v>1.6922817478093272E-3</v>
      </c>
      <c r="BV20" s="67">
        <v>5.3183998927277881E-4</v>
      </c>
      <c r="BW20" s="67">
        <v>3.2549979226490389E-4</v>
      </c>
      <c r="BX20" s="67">
        <v>1.555163977252864E-4</v>
      </c>
      <c r="BY20" s="67">
        <v>8.5627643904383167E-4</v>
      </c>
      <c r="BZ20" s="67">
        <v>8.3115914625248673E-4</v>
      </c>
      <c r="CA20" s="67">
        <v>1.5455128172571649E-3</v>
      </c>
      <c r="CB20" s="67">
        <v>2.8734991223588295E-3</v>
      </c>
      <c r="CC20" s="67">
        <v>2.7229010432220321E-3</v>
      </c>
      <c r="CD20" s="67">
        <v>2.0293690499966891E-3</v>
      </c>
      <c r="CE20" s="67">
        <v>3.2495917914576117E-3</v>
      </c>
      <c r="CF20" s="67">
        <v>9.5363991978968127E-3</v>
      </c>
      <c r="CG20" s="67">
        <v>1.0510332977583517E-3</v>
      </c>
      <c r="CH20" s="67">
        <v>1.2754138261734404E-3</v>
      </c>
      <c r="CI20" s="67">
        <v>4.2255392660556397E-3</v>
      </c>
      <c r="CJ20" s="67">
        <v>4.3178748408651242E-3</v>
      </c>
      <c r="CK20" s="67">
        <v>2.0805423573496675E-3</v>
      </c>
      <c r="CL20" s="67">
        <v>4.5661321436665479E-2</v>
      </c>
      <c r="CM20" s="67">
        <v>1.1225483858415548E-3</v>
      </c>
      <c r="CN20" s="67">
        <v>1.5306092617355144E-3</v>
      </c>
      <c r="CO20" s="67">
        <v>4.8602069903377109E-3</v>
      </c>
      <c r="CP20" s="67">
        <v>6.3486020962324455E-4</v>
      </c>
      <c r="CQ20" s="67">
        <v>2.7999632778373594E-3</v>
      </c>
      <c r="CR20" s="67">
        <v>2.4973737298002725E-3</v>
      </c>
      <c r="CS20" s="67">
        <v>1.6758970587190264E-3</v>
      </c>
      <c r="CT20" s="67">
        <v>4.0989218732343461E-3</v>
      </c>
      <c r="CU20" s="67">
        <v>5.1972401708458825E-4</v>
      </c>
      <c r="CV20" s="67">
        <v>6.9664285913670953E-3</v>
      </c>
      <c r="CW20" s="67">
        <v>6.2666352104119886E-4</v>
      </c>
      <c r="CX20" s="67">
        <v>2.1867910200014957E-3</v>
      </c>
      <c r="CY20" s="67">
        <v>1.9424674679333598E-3</v>
      </c>
      <c r="CZ20" s="67">
        <v>9.1795709160966447E-4</v>
      </c>
      <c r="DA20" s="67">
        <v>1.2019846760460396E-3</v>
      </c>
      <c r="DB20" s="67">
        <v>1.5044367786292241E-3</v>
      </c>
      <c r="DC20" s="67">
        <v>8.4884241927795073E-4</v>
      </c>
      <c r="DD20" s="67">
        <v>9.8789014245509135E-2</v>
      </c>
      <c r="DE20" s="68">
        <v>1.2735720288265049E-3</v>
      </c>
      <c r="DF20" s="391">
        <v>1.7919239517147543</v>
      </c>
      <c r="DG20" s="391">
        <v>1.361017078385423</v>
      </c>
    </row>
    <row r="21" spans="1:111" s="53" customFormat="1" ht="13.5">
      <c r="A21" s="54" t="s">
        <v>288</v>
      </c>
      <c r="B21" s="55" t="s">
        <v>542</v>
      </c>
      <c r="C21" s="56">
        <v>1.8662040096551969E-2</v>
      </c>
      <c r="D21" s="57">
        <v>1.148411983150982E-2</v>
      </c>
      <c r="E21" s="57">
        <v>1.7563857401158896E-2</v>
      </c>
      <c r="F21" s="57">
        <v>1.672528291692895E-3</v>
      </c>
      <c r="G21" s="57">
        <v>9.2085395526135387E-4</v>
      </c>
      <c r="H21" s="57">
        <v>0</v>
      </c>
      <c r="I21" s="57">
        <v>9.4645514211788291E-4</v>
      </c>
      <c r="J21" s="57">
        <v>1.1648394553869736E-2</v>
      </c>
      <c r="K21" s="57">
        <v>1.6075972357754199E-2</v>
      </c>
      <c r="L21" s="57">
        <v>3.677391868372625E-3</v>
      </c>
      <c r="M21" s="57">
        <v>0</v>
      </c>
      <c r="N21" s="57">
        <v>1.9991709416402343E-3</v>
      </c>
      <c r="O21" s="57">
        <v>2.9949619019042787E-3</v>
      </c>
      <c r="P21" s="57">
        <v>1.2536442398459833E-3</v>
      </c>
      <c r="Q21" s="57">
        <v>6.1246857140908537E-3</v>
      </c>
      <c r="R21" s="57">
        <v>1.1141976360040022E-3</v>
      </c>
      <c r="S21" s="57">
        <v>1.0058550653504397</v>
      </c>
      <c r="T21" s="57">
        <v>1.1740245322097729E-3</v>
      </c>
      <c r="U21" s="57">
        <v>2.2146726852154689E-4</v>
      </c>
      <c r="V21" s="57">
        <v>1.1304928490648302E-3</v>
      </c>
      <c r="W21" s="57">
        <v>6.0441587451246732E-5</v>
      </c>
      <c r="X21" s="57">
        <v>1.1197105318515811E-3</v>
      </c>
      <c r="Y21" s="57">
        <v>7.1522747774822079E-4</v>
      </c>
      <c r="Z21" s="57">
        <v>5.2676133930812212E-3</v>
      </c>
      <c r="AA21" s="57">
        <v>1.1056305983658197E-2</v>
      </c>
      <c r="AB21" s="57">
        <v>1.2611251011152909E-2</v>
      </c>
      <c r="AC21" s="57">
        <v>4.9273852736946736E-5</v>
      </c>
      <c r="AD21" s="57">
        <v>3.7350103192073845E-4</v>
      </c>
      <c r="AE21" s="57">
        <v>1.4872705960250201E-3</v>
      </c>
      <c r="AF21" s="57">
        <v>1.083456202621221E-3</v>
      </c>
      <c r="AG21" s="57">
        <v>7.4254379449731032E-3</v>
      </c>
      <c r="AH21" s="57">
        <v>6.5273903745340757E-3</v>
      </c>
      <c r="AI21" s="57">
        <v>1.981853610994263E-3</v>
      </c>
      <c r="AJ21" s="57">
        <v>1.3661595804054582E-2</v>
      </c>
      <c r="AK21" s="57">
        <v>2.6615881972868122E-3</v>
      </c>
      <c r="AL21" s="57">
        <v>1.6422703616028389E-4</v>
      </c>
      <c r="AM21" s="57">
        <v>1.839807907744458E-4</v>
      </c>
      <c r="AN21" s="57">
        <v>3.0755450615257106E-4</v>
      </c>
      <c r="AO21" s="57">
        <v>4.6108692109959372E-4</v>
      </c>
      <c r="AP21" s="57">
        <v>2.2184187248720967E-4</v>
      </c>
      <c r="AQ21" s="57">
        <v>3.8544330430195306E-4</v>
      </c>
      <c r="AR21" s="57">
        <v>3.8960651564383381E-4</v>
      </c>
      <c r="AS21" s="57">
        <v>1.7263046407807482E-3</v>
      </c>
      <c r="AT21" s="57">
        <v>7.9038328593378758E-4</v>
      </c>
      <c r="AU21" s="57">
        <v>8.1829522254521091E-4</v>
      </c>
      <c r="AV21" s="57">
        <v>2.4515210211070648E-3</v>
      </c>
      <c r="AW21" s="57">
        <v>1.1324613374772878E-3</v>
      </c>
      <c r="AX21" s="57">
        <v>2.4304847668494586E-3</v>
      </c>
      <c r="AY21" s="57">
        <v>1.8002958177287195E-3</v>
      </c>
      <c r="AZ21" s="57">
        <v>2.873538468161648E-3</v>
      </c>
      <c r="BA21" s="57">
        <v>7.5114503042167532E-4</v>
      </c>
      <c r="BB21" s="57">
        <v>1.9891818208745741E-3</v>
      </c>
      <c r="BC21" s="57">
        <v>1.1838989889599789E-3</v>
      </c>
      <c r="BD21" s="57">
        <v>9.2572138129993922E-4</v>
      </c>
      <c r="BE21" s="57">
        <v>0</v>
      </c>
      <c r="BF21" s="57">
        <v>2.0092453024567232E-4</v>
      </c>
      <c r="BG21" s="57">
        <v>3.6005137890823201E-4</v>
      </c>
      <c r="BH21" s="57">
        <v>2.4196784535207786E-4</v>
      </c>
      <c r="BI21" s="57">
        <v>3.9445979248421253E-4</v>
      </c>
      <c r="BJ21" s="57">
        <v>3.0990071535024143E-3</v>
      </c>
      <c r="BK21" s="57">
        <v>1.0669903592411998E-3</v>
      </c>
      <c r="BL21" s="57">
        <v>5.8453632313738705E-4</v>
      </c>
      <c r="BM21" s="57">
        <v>1.5990367833702264E-3</v>
      </c>
      <c r="BN21" s="57">
        <v>8.9131129460305895E-4</v>
      </c>
      <c r="BO21" s="57">
        <v>4.3029632567349955E-4</v>
      </c>
      <c r="BP21" s="57">
        <v>1.740958638524345E-4</v>
      </c>
      <c r="BQ21" s="57">
        <v>1.854391367410601E-4</v>
      </c>
      <c r="BR21" s="57">
        <v>5.5672301261830838E-4</v>
      </c>
      <c r="BS21" s="57">
        <v>1.1241198760759716E-3</v>
      </c>
      <c r="BT21" s="57">
        <v>3.5550297834760019E-3</v>
      </c>
      <c r="BU21" s="57">
        <v>1.561931765949105E-3</v>
      </c>
      <c r="BV21" s="57">
        <v>5.1461855137212601E-4</v>
      </c>
      <c r="BW21" s="57">
        <v>2.8442252344065047E-4</v>
      </c>
      <c r="BX21" s="57">
        <v>1.0338841621997334E-4</v>
      </c>
      <c r="BY21" s="57">
        <v>8.0829196139536375E-4</v>
      </c>
      <c r="BZ21" s="57">
        <v>7.8100036725256929E-4</v>
      </c>
      <c r="CA21" s="57">
        <v>1.3813181956376802E-3</v>
      </c>
      <c r="CB21" s="57">
        <v>4.703967319185722E-3</v>
      </c>
      <c r="CC21" s="57">
        <v>1.7749417819171956E-3</v>
      </c>
      <c r="CD21" s="57">
        <v>1.4059643460557388E-3</v>
      </c>
      <c r="CE21" s="57">
        <v>1.5439084459563494E-3</v>
      </c>
      <c r="CF21" s="57">
        <v>6.2170991987862845E-3</v>
      </c>
      <c r="CG21" s="57">
        <v>1.0859130156130952E-3</v>
      </c>
      <c r="CH21" s="57">
        <v>9.0384286020959439E-4</v>
      </c>
      <c r="CI21" s="57">
        <v>1.0581998843368281E-3</v>
      </c>
      <c r="CJ21" s="57">
        <v>9.1353388804558901E-4</v>
      </c>
      <c r="CK21" s="57">
        <v>1.0815699983295331E-3</v>
      </c>
      <c r="CL21" s="57">
        <v>1.2025648357188721E-3</v>
      </c>
      <c r="CM21" s="57">
        <v>8.9664862625302524E-4</v>
      </c>
      <c r="CN21" s="57">
        <v>8.4929563836616149E-4</v>
      </c>
      <c r="CO21" s="57">
        <v>2.4048763694581349E-3</v>
      </c>
      <c r="CP21" s="57">
        <v>1.2280879569110986E-3</v>
      </c>
      <c r="CQ21" s="57">
        <v>2.3986393017307842E-3</v>
      </c>
      <c r="CR21" s="57">
        <v>4.5036318486391599E-3</v>
      </c>
      <c r="CS21" s="57">
        <v>3.2532095801742463E-3</v>
      </c>
      <c r="CT21" s="57">
        <v>2.3189673139511939E-3</v>
      </c>
      <c r="CU21" s="57">
        <v>4.5229074488463764E-4</v>
      </c>
      <c r="CV21" s="57">
        <v>1.0342298973263111E-3</v>
      </c>
      <c r="CW21" s="57">
        <v>6.2219361245296687E-4</v>
      </c>
      <c r="CX21" s="57">
        <v>1.0541956362003439E-3</v>
      </c>
      <c r="CY21" s="57">
        <v>1.8370998552804836E-3</v>
      </c>
      <c r="CZ21" s="57">
        <v>3.1031505750585249E-3</v>
      </c>
      <c r="DA21" s="57">
        <v>1.2183689892889399E-3</v>
      </c>
      <c r="DB21" s="57">
        <v>1.0362781265712154E-3</v>
      </c>
      <c r="DC21" s="57">
        <v>1.4801801706387791E-3</v>
      </c>
      <c r="DD21" s="57">
        <v>0.16271042471515373</v>
      </c>
      <c r="DE21" s="58">
        <v>8.577060287706861E-4</v>
      </c>
      <c r="DF21" s="389">
        <v>1.4266381560626751</v>
      </c>
      <c r="DG21" s="389">
        <v>1.0835721533938587</v>
      </c>
    </row>
    <row r="22" spans="1:111" s="53" customFormat="1" ht="13.5">
      <c r="A22" s="54" t="s">
        <v>289</v>
      </c>
      <c r="B22" s="55" t="s">
        <v>543</v>
      </c>
      <c r="C22" s="56">
        <v>5.3343940632473506E-4</v>
      </c>
      <c r="D22" s="57">
        <v>4.425663948162566E-4</v>
      </c>
      <c r="E22" s="57">
        <v>6.5850919255179671E-4</v>
      </c>
      <c r="F22" s="57">
        <v>1.9833135025086471E-4</v>
      </c>
      <c r="G22" s="57">
        <v>5.7342478832394584E-4</v>
      </c>
      <c r="H22" s="57">
        <v>0</v>
      </c>
      <c r="I22" s="57">
        <v>7.2928415237961757E-4</v>
      </c>
      <c r="J22" s="57">
        <v>4.8487821680682792E-3</v>
      </c>
      <c r="K22" s="57">
        <v>1.589868699523098E-3</v>
      </c>
      <c r="L22" s="57">
        <v>6.7096598417580925E-4</v>
      </c>
      <c r="M22" s="57">
        <v>0</v>
      </c>
      <c r="N22" s="57">
        <v>5.5527607942692028E-4</v>
      </c>
      <c r="O22" s="57">
        <v>2.070400125271835E-3</v>
      </c>
      <c r="P22" s="57">
        <v>8.9603581567669871E-4</v>
      </c>
      <c r="Q22" s="57">
        <v>2.0870544716167319E-3</v>
      </c>
      <c r="R22" s="57">
        <v>6.3174670809774394E-4</v>
      </c>
      <c r="S22" s="57">
        <v>8.386933398075681E-3</v>
      </c>
      <c r="T22" s="57">
        <v>1.0225959299805762</v>
      </c>
      <c r="U22" s="57">
        <v>5.6801313747382965E-4</v>
      </c>
      <c r="V22" s="57">
        <v>5.964264902026319E-4</v>
      </c>
      <c r="W22" s="57">
        <v>8.5197542466208093E-5</v>
      </c>
      <c r="X22" s="57">
        <v>2.5491736987154166E-4</v>
      </c>
      <c r="Y22" s="57">
        <v>3.0196122491418835E-4</v>
      </c>
      <c r="Z22" s="57">
        <v>2.4869462058990884E-3</v>
      </c>
      <c r="AA22" s="57">
        <v>1.7237031599127615E-3</v>
      </c>
      <c r="AB22" s="57">
        <v>4.1889742346267328E-3</v>
      </c>
      <c r="AC22" s="57">
        <v>7.695038598739187E-5</v>
      </c>
      <c r="AD22" s="57">
        <v>4.5191955404742188E-4</v>
      </c>
      <c r="AE22" s="57">
        <v>4.8388785291861162E-4</v>
      </c>
      <c r="AF22" s="57">
        <v>9.2835055342483145E-4</v>
      </c>
      <c r="AG22" s="57">
        <v>4.074768575436196E-4</v>
      </c>
      <c r="AH22" s="57">
        <v>1.3519940652871143E-3</v>
      </c>
      <c r="AI22" s="57">
        <v>5.6303946211945575E-4</v>
      </c>
      <c r="AJ22" s="57">
        <v>1.396979565570637E-3</v>
      </c>
      <c r="AK22" s="57">
        <v>5.2245568818499381E-4</v>
      </c>
      <c r="AL22" s="57">
        <v>3.1312833059856656E-4</v>
      </c>
      <c r="AM22" s="57">
        <v>2.7027547110588775E-4</v>
      </c>
      <c r="AN22" s="57">
        <v>1.1420642750661146E-3</v>
      </c>
      <c r="AO22" s="57">
        <v>3.0142652979881201E-4</v>
      </c>
      <c r="AP22" s="57">
        <v>2.9765551190586819E-4</v>
      </c>
      <c r="AQ22" s="57">
        <v>1.0922938761040153E-3</v>
      </c>
      <c r="AR22" s="57">
        <v>5.6816705938375091E-4</v>
      </c>
      <c r="AS22" s="57">
        <v>1.5605858868997767E-3</v>
      </c>
      <c r="AT22" s="57">
        <v>9.4560811564630483E-4</v>
      </c>
      <c r="AU22" s="57">
        <v>1.0611159413542804E-3</v>
      </c>
      <c r="AV22" s="57">
        <v>2.4405514968535058E-3</v>
      </c>
      <c r="AW22" s="57">
        <v>2.0091378775497601E-3</v>
      </c>
      <c r="AX22" s="57">
        <v>9.1882727330208213E-4</v>
      </c>
      <c r="AY22" s="57">
        <v>1.0039567081894668E-3</v>
      </c>
      <c r="AZ22" s="57">
        <v>5.3077072550670188E-3</v>
      </c>
      <c r="BA22" s="57">
        <v>9.5524345551488584E-4</v>
      </c>
      <c r="BB22" s="57">
        <v>5.7174583110772227E-4</v>
      </c>
      <c r="BC22" s="57">
        <v>3.2395589032244753E-3</v>
      </c>
      <c r="BD22" s="57">
        <v>2.1328455088635476E-3</v>
      </c>
      <c r="BE22" s="57">
        <v>0</v>
      </c>
      <c r="BF22" s="57">
        <v>5.6449772929087201E-4</v>
      </c>
      <c r="BG22" s="57">
        <v>3.3367241644913876E-4</v>
      </c>
      <c r="BH22" s="57">
        <v>1.6193997535260782E-3</v>
      </c>
      <c r="BI22" s="57">
        <v>1.8522409409909594E-3</v>
      </c>
      <c r="BJ22" s="57">
        <v>3.1766349485051119E-3</v>
      </c>
      <c r="BK22" s="57">
        <v>1.7608899311836769E-3</v>
      </c>
      <c r="BL22" s="57">
        <v>7.3073459675506466E-4</v>
      </c>
      <c r="BM22" s="57">
        <v>9.1091574491301191E-4</v>
      </c>
      <c r="BN22" s="57">
        <v>7.1458146109794232E-4</v>
      </c>
      <c r="BO22" s="57">
        <v>5.8697632753095745E-4</v>
      </c>
      <c r="BP22" s="57">
        <v>1.0330497431729107E-3</v>
      </c>
      <c r="BQ22" s="57">
        <v>1.8916757562489671E-3</v>
      </c>
      <c r="BR22" s="57">
        <v>2.118595647780067E-3</v>
      </c>
      <c r="BS22" s="57">
        <v>1.8038014294166702E-3</v>
      </c>
      <c r="BT22" s="57">
        <v>2.8384675803761082E-3</v>
      </c>
      <c r="BU22" s="57">
        <v>7.2801551174931887E-3</v>
      </c>
      <c r="BV22" s="57">
        <v>9.8653863208922354E-4</v>
      </c>
      <c r="BW22" s="57">
        <v>6.8706416823338114E-4</v>
      </c>
      <c r="BX22" s="57">
        <v>4.2398783554773036E-4</v>
      </c>
      <c r="BY22" s="57">
        <v>1.2814713301517705E-3</v>
      </c>
      <c r="BZ22" s="57">
        <v>9.831142462644125E-4</v>
      </c>
      <c r="CA22" s="57">
        <v>1.0452476161716901E-3</v>
      </c>
      <c r="CB22" s="57">
        <v>2.6915602484422468E-3</v>
      </c>
      <c r="CC22" s="57">
        <v>1.0064558877476159E-3</v>
      </c>
      <c r="CD22" s="57">
        <v>1.3368715383614441E-3</v>
      </c>
      <c r="CE22" s="57">
        <v>9.7399925844107759E-4</v>
      </c>
      <c r="CF22" s="57">
        <v>2.5884894174494021E-3</v>
      </c>
      <c r="CG22" s="57">
        <v>3.4375543271940494E-3</v>
      </c>
      <c r="CH22" s="57">
        <v>4.102095288372385E-3</v>
      </c>
      <c r="CI22" s="57">
        <v>4.6520174581851162E-3</v>
      </c>
      <c r="CJ22" s="57">
        <v>3.6373488128125012E-3</v>
      </c>
      <c r="CK22" s="57">
        <v>5.7430376710627751E-3</v>
      </c>
      <c r="CL22" s="57">
        <v>4.0946367892065953E-2</v>
      </c>
      <c r="CM22" s="57">
        <v>3.6862407012849363E-3</v>
      </c>
      <c r="CN22" s="57">
        <v>2.8102146356625795E-3</v>
      </c>
      <c r="CO22" s="57">
        <v>1.0112933251508669E-2</v>
      </c>
      <c r="CP22" s="57">
        <v>1.4319791966323912E-3</v>
      </c>
      <c r="CQ22" s="57">
        <v>3.1256369495860563E-3</v>
      </c>
      <c r="CR22" s="57">
        <v>4.0555207229763619E-3</v>
      </c>
      <c r="CS22" s="57">
        <v>1.0368428756935689E-3</v>
      </c>
      <c r="CT22" s="57">
        <v>1.8029053916744604E-2</v>
      </c>
      <c r="CU22" s="57">
        <v>1.0042427205001145E-3</v>
      </c>
      <c r="CV22" s="57">
        <v>2.389413428549483E-2</v>
      </c>
      <c r="CW22" s="57">
        <v>8.652994570854264E-4</v>
      </c>
      <c r="CX22" s="57">
        <v>1.6843562489797521E-3</v>
      </c>
      <c r="CY22" s="57">
        <v>1.1018103004736223E-3</v>
      </c>
      <c r="CZ22" s="57">
        <v>1.0730131807325726E-3</v>
      </c>
      <c r="DA22" s="57">
        <v>1.3628791857142357E-3</v>
      </c>
      <c r="DB22" s="57">
        <v>3.4173180989815958E-3</v>
      </c>
      <c r="DC22" s="57">
        <v>1.8884461215850851E-3</v>
      </c>
      <c r="DD22" s="57">
        <v>1.952019845070296E-3</v>
      </c>
      <c r="DE22" s="58">
        <v>1.7548665063956573E-3</v>
      </c>
      <c r="DF22" s="389">
        <v>1.2800159563275695</v>
      </c>
      <c r="DG22" s="389">
        <v>0.97220843300887472</v>
      </c>
    </row>
    <row r="23" spans="1:111" s="53" customFormat="1" ht="13.5">
      <c r="A23" s="54" t="s">
        <v>290</v>
      </c>
      <c r="B23" s="55" t="s">
        <v>544</v>
      </c>
      <c r="C23" s="56">
        <v>1.8403601723216006E-4</v>
      </c>
      <c r="D23" s="57">
        <v>7.0750483673227761E-6</v>
      </c>
      <c r="E23" s="57">
        <v>4.0381227934716156E-6</v>
      </c>
      <c r="F23" s="57">
        <v>4.6462517929894602E-7</v>
      </c>
      <c r="G23" s="57">
        <v>6.6201552494245011E-7</v>
      </c>
      <c r="H23" s="57">
        <v>0</v>
      </c>
      <c r="I23" s="57">
        <v>6.5024738214904637E-8</v>
      </c>
      <c r="J23" s="57">
        <v>8.8479754315534955E-6</v>
      </c>
      <c r="K23" s="57">
        <v>2.4845948703647359E-6</v>
      </c>
      <c r="L23" s="57">
        <v>1.8762906692806079E-5</v>
      </c>
      <c r="M23" s="57">
        <v>0</v>
      </c>
      <c r="N23" s="57">
        <v>3.4274072293970948E-6</v>
      </c>
      <c r="O23" s="57">
        <v>6.2514440664973536E-7</v>
      </c>
      <c r="P23" s="57">
        <v>3.4012666668520724E-7</v>
      </c>
      <c r="Q23" s="57">
        <v>1.1806620734768598E-7</v>
      </c>
      <c r="R23" s="57">
        <v>2.0791431724351351E-7</v>
      </c>
      <c r="S23" s="57">
        <v>1.3384129792947591E-7</v>
      </c>
      <c r="T23" s="57">
        <v>1.0564755978884118E-7</v>
      </c>
      <c r="U23" s="57">
        <v>1.000878075430359</v>
      </c>
      <c r="V23" s="57">
        <v>5.9873437634096443E-5</v>
      </c>
      <c r="W23" s="57">
        <v>1.0279765977711134E-7</v>
      </c>
      <c r="X23" s="57">
        <v>3.9829914243552216E-5</v>
      </c>
      <c r="Y23" s="57">
        <v>1.1678235687842671E-5</v>
      </c>
      <c r="Z23" s="57">
        <v>7.5502260338449114E-7</v>
      </c>
      <c r="AA23" s="57">
        <v>5.6996483770757265E-6</v>
      </c>
      <c r="AB23" s="57">
        <v>1.6367518583615375E-5</v>
      </c>
      <c r="AC23" s="57">
        <v>1.4662762307144695E-7</v>
      </c>
      <c r="AD23" s="57">
        <v>1.4242134766808031E-7</v>
      </c>
      <c r="AE23" s="57">
        <v>2.4082249680728821E-7</v>
      </c>
      <c r="AF23" s="57">
        <v>2.3008476238360094E-6</v>
      </c>
      <c r="AG23" s="57">
        <v>9.9745418354527749E-8</v>
      </c>
      <c r="AH23" s="57">
        <v>1.9223150713966989E-6</v>
      </c>
      <c r="AI23" s="57">
        <v>1.2808528056534672E-7</v>
      </c>
      <c r="AJ23" s="57">
        <v>2.0144817293674362E-7</v>
      </c>
      <c r="AK23" s="57">
        <v>5.9154625906608864E-7</v>
      </c>
      <c r="AL23" s="57">
        <v>1.8493161432011229E-7</v>
      </c>
      <c r="AM23" s="57">
        <v>2.996608879525802E-6</v>
      </c>
      <c r="AN23" s="57">
        <v>1.6765084556420099E-7</v>
      </c>
      <c r="AO23" s="57">
        <v>2.0020008811384849E-7</v>
      </c>
      <c r="AP23" s="57">
        <v>6.2711653113795579E-8</v>
      </c>
      <c r="AQ23" s="57">
        <v>4.6763968102453761E-8</v>
      </c>
      <c r="AR23" s="57">
        <v>1.3410390653935789E-7</v>
      </c>
      <c r="AS23" s="57">
        <v>9.6475140667287249E-8</v>
      </c>
      <c r="AT23" s="57">
        <v>1.0878466382613029E-7</v>
      </c>
      <c r="AU23" s="57">
        <v>2.6833834605206088E-7</v>
      </c>
      <c r="AV23" s="57">
        <v>6.4122587136816661E-8</v>
      </c>
      <c r="AW23" s="57">
        <v>7.9043629431491481E-8</v>
      </c>
      <c r="AX23" s="57">
        <v>5.2278485571218624E-8</v>
      </c>
      <c r="AY23" s="57">
        <v>7.1433757866733129E-8</v>
      </c>
      <c r="AZ23" s="57">
        <v>5.9425305187978322E-8</v>
      </c>
      <c r="BA23" s="57">
        <v>3.9159535375887422E-8</v>
      </c>
      <c r="BB23" s="57">
        <v>1.0692269592757134E-6</v>
      </c>
      <c r="BC23" s="57">
        <v>6.2311646573336083E-8</v>
      </c>
      <c r="BD23" s="57">
        <v>6.8742871338054903E-8</v>
      </c>
      <c r="BE23" s="57">
        <v>0</v>
      </c>
      <c r="BF23" s="57">
        <v>5.796719829409137E-8</v>
      </c>
      <c r="BG23" s="57">
        <v>5.4141503076431111E-8</v>
      </c>
      <c r="BH23" s="57">
        <v>5.59721047145915E-7</v>
      </c>
      <c r="BI23" s="57">
        <v>5.0305346873630461E-8</v>
      </c>
      <c r="BJ23" s="57">
        <v>7.1375307979171904E-7</v>
      </c>
      <c r="BK23" s="57">
        <v>6.200909039779181E-8</v>
      </c>
      <c r="BL23" s="57">
        <v>2.0525709045687992E-7</v>
      </c>
      <c r="BM23" s="57">
        <v>1.5682036899829242E-7</v>
      </c>
      <c r="BN23" s="57">
        <v>2.1828232616607938E-6</v>
      </c>
      <c r="BO23" s="57">
        <v>1.0757815610457515E-6</v>
      </c>
      <c r="BP23" s="57">
        <v>1.824763189641511E-7</v>
      </c>
      <c r="BQ23" s="57">
        <v>5.5431333031872325E-7</v>
      </c>
      <c r="BR23" s="57">
        <v>1.6775887910480002E-7</v>
      </c>
      <c r="BS23" s="57">
        <v>2.1230494636012361E-7</v>
      </c>
      <c r="BT23" s="57">
        <v>6.5380076536305758E-8</v>
      </c>
      <c r="BU23" s="57">
        <v>3.7895370713702439E-8</v>
      </c>
      <c r="BV23" s="57">
        <v>5.9164067627095976E-8</v>
      </c>
      <c r="BW23" s="57">
        <v>1.8514419820954319E-8</v>
      </c>
      <c r="BX23" s="57">
        <v>5.3541615795481932E-9</v>
      </c>
      <c r="BY23" s="57">
        <v>7.7649125219687828E-8</v>
      </c>
      <c r="BZ23" s="57">
        <v>8.0860887100910938E-8</v>
      </c>
      <c r="CA23" s="57">
        <v>3.9890496413566888E-8</v>
      </c>
      <c r="CB23" s="57">
        <v>1.1733945802534341E-7</v>
      </c>
      <c r="CC23" s="57">
        <v>5.2956594247666493E-7</v>
      </c>
      <c r="CD23" s="57">
        <v>2.2663374149921069E-8</v>
      </c>
      <c r="CE23" s="57">
        <v>5.1347799428764554E-8</v>
      </c>
      <c r="CF23" s="57">
        <v>8.0185671777955596E-8</v>
      </c>
      <c r="CG23" s="57">
        <v>1.9453809339190402E-8</v>
      </c>
      <c r="CH23" s="57">
        <v>3.4879280819622982E-8</v>
      </c>
      <c r="CI23" s="57">
        <v>1.1502602709429707E-7</v>
      </c>
      <c r="CJ23" s="57">
        <v>2.6406050573318708E-8</v>
      </c>
      <c r="CK23" s="57">
        <v>4.6341394117046809E-8</v>
      </c>
      <c r="CL23" s="57">
        <v>8.194223007048911E-8</v>
      </c>
      <c r="CM23" s="57">
        <v>6.2855879871712868E-8</v>
      </c>
      <c r="CN23" s="57">
        <v>4.0662829613825488E-7</v>
      </c>
      <c r="CO23" s="57">
        <v>1.7345580682020125E-7</v>
      </c>
      <c r="CP23" s="57">
        <v>2.777927393261794E-7</v>
      </c>
      <c r="CQ23" s="57">
        <v>2.3289476448381983E-7</v>
      </c>
      <c r="CR23" s="57">
        <v>5.115033513148976E-7</v>
      </c>
      <c r="CS23" s="57">
        <v>6.1631957768919715E-7</v>
      </c>
      <c r="CT23" s="57">
        <v>2.7056872687806993E-7</v>
      </c>
      <c r="CU23" s="57">
        <v>6.8758073371608415E-8</v>
      </c>
      <c r="CV23" s="57">
        <v>7.1322923248332175E-8</v>
      </c>
      <c r="CW23" s="57">
        <v>6.6909808755525913E-8</v>
      </c>
      <c r="CX23" s="57">
        <v>3.7461052864189365E-8</v>
      </c>
      <c r="CY23" s="57">
        <v>1.3732609260057924E-6</v>
      </c>
      <c r="CZ23" s="57">
        <v>3.0942894595380063E-6</v>
      </c>
      <c r="DA23" s="57">
        <v>1.3759276882762026E-7</v>
      </c>
      <c r="DB23" s="57">
        <v>1.1868818116655735E-6</v>
      </c>
      <c r="DC23" s="57">
        <v>3.5602633055330935E-6</v>
      </c>
      <c r="DD23" s="57">
        <v>1.0918841170231813E-7</v>
      </c>
      <c r="DE23" s="58">
        <v>5.8332289294860094E-6</v>
      </c>
      <c r="DF23" s="389">
        <v>1.0012812191261184</v>
      </c>
      <c r="DG23" s="389">
        <v>0.76050149237257025</v>
      </c>
    </row>
    <row r="24" spans="1:111" s="53" customFormat="1" ht="13.5">
      <c r="A24" s="59" t="s">
        <v>291</v>
      </c>
      <c r="B24" s="60" t="s">
        <v>545</v>
      </c>
      <c r="C24" s="61">
        <v>1.6282636093192473E-4</v>
      </c>
      <c r="D24" s="62">
        <v>9.4507898542379399E-5</v>
      </c>
      <c r="E24" s="62">
        <v>2.1994433088678227E-4</v>
      </c>
      <c r="F24" s="62">
        <v>1.907362433146576E-5</v>
      </c>
      <c r="G24" s="62">
        <v>5.5334419702377771E-4</v>
      </c>
      <c r="H24" s="62">
        <v>0</v>
      </c>
      <c r="I24" s="62">
        <v>4.2785186774552229E-5</v>
      </c>
      <c r="J24" s="62">
        <v>6.0652237132272795E-4</v>
      </c>
      <c r="K24" s="62">
        <v>9.6808664420763131E-4</v>
      </c>
      <c r="L24" s="62">
        <v>2.4287799063980918E-4</v>
      </c>
      <c r="M24" s="62">
        <v>0</v>
      </c>
      <c r="N24" s="62">
        <v>1.7323284226355665E-3</v>
      </c>
      <c r="O24" s="62">
        <v>2.0753172098712707E-4</v>
      </c>
      <c r="P24" s="62">
        <v>7.1997414709399114E-5</v>
      </c>
      <c r="Q24" s="62">
        <v>9.9050371809861337E-5</v>
      </c>
      <c r="R24" s="62">
        <v>1.2211832234093006E-3</v>
      </c>
      <c r="S24" s="62">
        <v>4.0017746641460983E-4</v>
      </c>
      <c r="T24" s="62">
        <v>1.1357437826166375E-4</v>
      </c>
      <c r="U24" s="62">
        <v>1.4859848469543011E-2</v>
      </c>
      <c r="V24" s="62">
        <v>1.0241944335437991</v>
      </c>
      <c r="W24" s="62">
        <v>1.5214424232439924E-3</v>
      </c>
      <c r="X24" s="62">
        <v>4.3930692200100435E-3</v>
      </c>
      <c r="Y24" s="62">
        <v>2.1412167639016746E-3</v>
      </c>
      <c r="Z24" s="62">
        <v>5.0359625414661687E-4</v>
      </c>
      <c r="AA24" s="62">
        <v>3.9200252684043488E-3</v>
      </c>
      <c r="AB24" s="62">
        <v>4.4003527657999319E-3</v>
      </c>
      <c r="AC24" s="62">
        <v>5.4814717621792159E-6</v>
      </c>
      <c r="AD24" s="62">
        <v>1.0408133590689302E-4</v>
      </c>
      <c r="AE24" s="62">
        <v>6.5279007118374563E-4</v>
      </c>
      <c r="AF24" s="62">
        <v>2.874952835245925E-3</v>
      </c>
      <c r="AG24" s="62">
        <v>5.9754468809258725E-5</v>
      </c>
      <c r="AH24" s="62">
        <v>1.9210802475842265E-3</v>
      </c>
      <c r="AI24" s="62">
        <v>2.1661177121371408E-4</v>
      </c>
      <c r="AJ24" s="62">
        <v>2.5798172278009394E-3</v>
      </c>
      <c r="AK24" s="62">
        <v>6.3465210170154983E-4</v>
      </c>
      <c r="AL24" s="62">
        <v>1.5199729629220425E-3</v>
      </c>
      <c r="AM24" s="62">
        <v>7.2929343356949693E-4</v>
      </c>
      <c r="AN24" s="62">
        <v>2.8682840503217765E-4</v>
      </c>
      <c r="AO24" s="62">
        <v>6.4640928433089189E-5</v>
      </c>
      <c r="AP24" s="62">
        <v>1.3581117240121115E-4</v>
      </c>
      <c r="AQ24" s="62">
        <v>1.6409154704595405E-4</v>
      </c>
      <c r="AR24" s="62">
        <v>6.6404417323347685E-4</v>
      </c>
      <c r="AS24" s="62">
        <v>1.500272315420339E-4</v>
      </c>
      <c r="AT24" s="62">
        <v>2.1005801012506921E-4</v>
      </c>
      <c r="AU24" s="62">
        <v>1.2552663078367962E-4</v>
      </c>
      <c r="AV24" s="62">
        <v>1.2193697030905509E-4</v>
      </c>
      <c r="AW24" s="62">
        <v>7.3213007454713821E-4</v>
      </c>
      <c r="AX24" s="62">
        <v>3.1425975725012995E-4</v>
      </c>
      <c r="AY24" s="62">
        <v>1.6130270590023125E-4</v>
      </c>
      <c r="AZ24" s="62">
        <v>1.3688241771022623E-4</v>
      </c>
      <c r="BA24" s="62">
        <v>2.800981984151303E-4</v>
      </c>
      <c r="BB24" s="62">
        <v>1.243380117121448E-3</v>
      </c>
      <c r="BC24" s="62">
        <v>4.5496819344746707E-4</v>
      </c>
      <c r="BD24" s="62">
        <v>3.2216279120456272E-4</v>
      </c>
      <c r="BE24" s="62">
        <v>0</v>
      </c>
      <c r="BF24" s="62">
        <v>3.090568617169677E-5</v>
      </c>
      <c r="BG24" s="62">
        <v>4.1778135358651979E-5</v>
      </c>
      <c r="BH24" s="62">
        <v>4.1126223068765545E-5</v>
      </c>
      <c r="BI24" s="62">
        <v>9.4752817812517986E-5</v>
      </c>
      <c r="BJ24" s="62">
        <v>4.8985318804172775E-4</v>
      </c>
      <c r="BK24" s="62">
        <v>9.3905478800171714E-5</v>
      </c>
      <c r="BL24" s="62">
        <v>7.2446113435899905E-5</v>
      </c>
      <c r="BM24" s="62">
        <v>1.0573897219020458E-4</v>
      </c>
      <c r="BN24" s="62">
        <v>1.2420493996659517E-4</v>
      </c>
      <c r="BO24" s="62">
        <v>1.5753316729063234E-4</v>
      </c>
      <c r="BP24" s="62">
        <v>1.5344932899279085E-5</v>
      </c>
      <c r="BQ24" s="62">
        <v>9.9074530386145865E-6</v>
      </c>
      <c r="BR24" s="62">
        <v>1.2655977437002243E-3</v>
      </c>
      <c r="BS24" s="62">
        <v>9.0786281351466563E-4</v>
      </c>
      <c r="BT24" s="62">
        <v>1.3443289645545238E-5</v>
      </c>
      <c r="BU24" s="62">
        <v>1.1373978810126231E-5</v>
      </c>
      <c r="BV24" s="62">
        <v>7.9795095169362965E-6</v>
      </c>
      <c r="BW24" s="62">
        <v>4.0044766691465472E-6</v>
      </c>
      <c r="BX24" s="62">
        <v>1.4501699142601533E-6</v>
      </c>
      <c r="BY24" s="62">
        <v>3.8495312076567994E-5</v>
      </c>
      <c r="BZ24" s="62">
        <v>2.1229484812766877E-5</v>
      </c>
      <c r="CA24" s="62">
        <v>5.160769553081176E-5</v>
      </c>
      <c r="CB24" s="62">
        <v>3.1141625887262217E-5</v>
      </c>
      <c r="CC24" s="62">
        <v>4.9010142809124118E-5</v>
      </c>
      <c r="CD24" s="62">
        <v>1.6224595277581062E-5</v>
      </c>
      <c r="CE24" s="62">
        <v>1.4453108326005739E-4</v>
      </c>
      <c r="CF24" s="62">
        <v>1.0692878859846869E-4</v>
      </c>
      <c r="CG24" s="62">
        <v>7.7901636599102343E-6</v>
      </c>
      <c r="CH24" s="62">
        <v>2.3081595321038493E-5</v>
      </c>
      <c r="CI24" s="62">
        <v>2.7941938840202004E-5</v>
      </c>
      <c r="CJ24" s="62">
        <v>1.3065648543180906E-5</v>
      </c>
      <c r="CK24" s="62">
        <v>1.7599238405694233E-5</v>
      </c>
      <c r="CL24" s="62">
        <v>9.9027379291238553E-5</v>
      </c>
      <c r="CM24" s="62">
        <v>6.4150715064495152E-5</v>
      </c>
      <c r="CN24" s="62">
        <v>2.6276159681710441E-5</v>
      </c>
      <c r="CO24" s="62">
        <v>8.7683830597054687E-4</v>
      </c>
      <c r="CP24" s="62">
        <v>1.6396750363357215E-4</v>
      </c>
      <c r="CQ24" s="62">
        <v>1.8699987124901232E-3</v>
      </c>
      <c r="CR24" s="62">
        <v>8.8476600773432478E-5</v>
      </c>
      <c r="CS24" s="62">
        <v>7.0601993440612607E-5</v>
      </c>
      <c r="CT24" s="62">
        <v>1.951527611631365E-5</v>
      </c>
      <c r="CU24" s="62">
        <v>1.7077521590043152E-5</v>
      </c>
      <c r="CV24" s="62">
        <v>7.159426840839911E-5</v>
      </c>
      <c r="CW24" s="62">
        <v>1.0525601861557713E-4</v>
      </c>
      <c r="CX24" s="62">
        <v>9.204427051612018E-6</v>
      </c>
      <c r="CY24" s="62">
        <v>9.7425764559059031E-5</v>
      </c>
      <c r="CZ24" s="62">
        <v>1.1929630011018801E-4</v>
      </c>
      <c r="DA24" s="62">
        <v>3.28081710282704E-4</v>
      </c>
      <c r="DB24" s="62">
        <v>1.2329377053056049E-4</v>
      </c>
      <c r="DC24" s="62">
        <v>3.6611035136056749E-5</v>
      </c>
      <c r="DD24" s="62">
        <v>1.8495222868303518E-4</v>
      </c>
      <c r="DE24" s="63">
        <v>1.9258490805662323E-4</v>
      </c>
      <c r="DF24" s="390">
        <v>1.0881585205662925</v>
      </c>
      <c r="DG24" s="390">
        <v>0.82648726753393575</v>
      </c>
    </row>
    <row r="25" spans="1:111" s="53" customFormat="1" ht="13.5">
      <c r="A25" s="64" t="s">
        <v>292</v>
      </c>
      <c r="B25" s="65" t="s">
        <v>785</v>
      </c>
      <c r="C25" s="66">
        <v>5.225559625509565E-8</v>
      </c>
      <c r="D25" s="67">
        <v>1.0407905111590925E-8</v>
      </c>
      <c r="E25" s="67">
        <v>1.7812983015034027E-8</v>
      </c>
      <c r="F25" s="67">
        <v>3.7968428638440847E-9</v>
      </c>
      <c r="G25" s="67">
        <v>7.3385382509443562E-9</v>
      </c>
      <c r="H25" s="67">
        <v>0</v>
      </c>
      <c r="I25" s="67">
        <v>1.2480403143309773E-8</v>
      </c>
      <c r="J25" s="67">
        <v>3.6479855452112369E-8</v>
      </c>
      <c r="K25" s="67">
        <v>6.9808769644655014E-8</v>
      </c>
      <c r="L25" s="67">
        <v>1.7232566286668428E-8</v>
      </c>
      <c r="M25" s="67">
        <v>0</v>
      </c>
      <c r="N25" s="67">
        <v>2.1990992944786237E-7</v>
      </c>
      <c r="O25" s="67">
        <v>5.6986602478607376E-8</v>
      </c>
      <c r="P25" s="67">
        <v>6.9155449739029775E-8</v>
      </c>
      <c r="Q25" s="67">
        <v>5.699528417570551E-8</v>
      </c>
      <c r="R25" s="67">
        <v>5.6402773096221643E-7</v>
      </c>
      <c r="S25" s="67">
        <v>1.5312459786117809E-7</v>
      </c>
      <c r="T25" s="67">
        <v>1.0633261248793122E-7</v>
      </c>
      <c r="U25" s="67">
        <v>1.7147771188516652E-5</v>
      </c>
      <c r="V25" s="67">
        <v>4.2028552605892367E-6</v>
      </c>
      <c r="W25" s="67">
        <v>1.0002815038237634</v>
      </c>
      <c r="X25" s="67">
        <v>1.4177991908151874E-4</v>
      </c>
      <c r="Y25" s="67">
        <v>2.7113082802458699E-5</v>
      </c>
      <c r="Z25" s="67">
        <v>4.4137900170337887E-6</v>
      </c>
      <c r="AA25" s="67">
        <v>7.7691927384094115E-7</v>
      </c>
      <c r="AB25" s="67">
        <v>9.6706030810282035E-6</v>
      </c>
      <c r="AC25" s="67">
        <v>3.6732203278441772E-10</v>
      </c>
      <c r="AD25" s="67">
        <v>7.8080407962183691E-8</v>
      </c>
      <c r="AE25" s="67">
        <v>5.0453979762415533E-7</v>
      </c>
      <c r="AF25" s="67">
        <v>1.0020244297664681E-6</v>
      </c>
      <c r="AG25" s="67">
        <v>4.8958816320512611E-8</v>
      </c>
      <c r="AH25" s="67">
        <v>2.2270741723022884E-7</v>
      </c>
      <c r="AI25" s="67">
        <v>2.3081345376450364E-8</v>
      </c>
      <c r="AJ25" s="67">
        <v>3.4859739488902966E-8</v>
      </c>
      <c r="AK25" s="67">
        <v>3.7101334626988296E-7</v>
      </c>
      <c r="AL25" s="67">
        <v>1.1850654051922177E-8</v>
      </c>
      <c r="AM25" s="67">
        <v>7.065621528873542E-9</v>
      </c>
      <c r="AN25" s="67">
        <v>1.6007494977535387E-8</v>
      </c>
      <c r="AO25" s="67">
        <v>1.4412094423381917E-9</v>
      </c>
      <c r="AP25" s="67">
        <v>7.3391292416448855E-9</v>
      </c>
      <c r="AQ25" s="67">
        <v>5.9778763738478653E-9</v>
      </c>
      <c r="AR25" s="67">
        <v>1.5303925942164328E-8</v>
      </c>
      <c r="AS25" s="67">
        <v>1.1057414926317875E-8</v>
      </c>
      <c r="AT25" s="67">
        <v>4.5958324534070775E-8</v>
      </c>
      <c r="AU25" s="67">
        <v>1.1945422641796463E-8</v>
      </c>
      <c r="AV25" s="67">
        <v>3.7820307248560428E-8</v>
      </c>
      <c r="AW25" s="67">
        <v>4.7575653971500773E-8</v>
      </c>
      <c r="AX25" s="67">
        <v>2.0145015277798853E-7</v>
      </c>
      <c r="AY25" s="67">
        <v>2.9493719459623631E-8</v>
      </c>
      <c r="AZ25" s="67">
        <v>5.4108761488745639E-8</v>
      </c>
      <c r="BA25" s="67">
        <v>2.3655930511004314E-8</v>
      </c>
      <c r="BB25" s="67">
        <v>4.7628912578551595E-8</v>
      </c>
      <c r="BC25" s="67">
        <v>3.271208004192755E-8</v>
      </c>
      <c r="BD25" s="67">
        <v>2.7344769807084776E-8</v>
      </c>
      <c r="BE25" s="67">
        <v>0</v>
      </c>
      <c r="BF25" s="67">
        <v>1.8833596565089854E-8</v>
      </c>
      <c r="BG25" s="67">
        <v>2.4287832619998178E-8</v>
      </c>
      <c r="BH25" s="67">
        <v>7.8741218692729773E-9</v>
      </c>
      <c r="BI25" s="67">
        <v>9.9217221313970945E-9</v>
      </c>
      <c r="BJ25" s="67">
        <v>3.6057496298499736E-7</v>
      </c>
      <c r="BK25" s="67">
        <v>4.3625038969608687E-9</v>
      </c>
      <c r="BL25" s="67">
        <v>1.6677192024878525E-8</v>
      </c>
      <c r="BM25" s="67">
        <v>2.1297027985101098E-8</v>
      </c>
      <c r="BN25" s="67">
        <v>1.0229937371918217E-8</v>
      </c>
      <c r="BO25" s="67">
        <v>1.2027882586137205E-8</v>
      </c>
      <c r="BP25" s="67">
        <v>2.819808018388157E-9</v>
      </c>
      <c r="BQ25" s="67">
        <v>2.3024646775566232E-7</v>
      </c>
      <c r="BR25" s="67">
        <v>1.8270398126368794E-8</v>
      </c>
      <c r="BS25" s="67">
        <v>1.1525266701524346E-8</v>
      </c>
      <c r="BT25" s="67">
        <v>3.593336545304858E-9</v>
      </c>
      <c r="BU25" s="67">
        <v>2.9678758425625985E-9</v>
      </c>
      <c r="BV25" s="67">
        <v>1.6508126270762842E-9</v>
      </c>
      <c r="BW25" s="67">
        <v>1.1268931982905928E-9</v>
      </c>
      <c r="BX25" s="67">
        <v>4.289401196509872E-10</v>
      </c>
      <c r="BY25" s="67">
        <v>2.461822095761701E-9</v>
      </c>
      <c r="BZ25" s="67">
        <v>2.885787265818812E-9</v>
      </c>
      <c r="CA25" s="67">
        <v>9.1825390596788599E-9</v>
      </c>
      <c r="CB25" s="67">
        <v>6.2355514634636504E-9</v>
      </c>
      <c r="CC25" s="67">
        <v>5.7817981888938441E-9</v>
      </c>
      <c r="CD25" s="67">
        <v>3.2908072802103698E-9</v>
      </c>
      <c r="CE25" s="67">
        <v>5.7736057059742484E-9</v>
      </c>
      <c r="CF25" s="67">
        <v>1.4936655943487063E-8</v>
      </c>
      <c r="CG25" s="67">
        <v>1.8041135882097137E-9</v>
      </c>
      <c r="CH25" s="67">
        <v>2.626386570877002E-9</v>
      </c>
      <c r="CI25" s="67">
        <v>7.9774149268635465E-9</v>
      </c>
      <c r="CJ25" s="67">
        <v>6.697585928771806E-9</v>
      </c>
      <c r="CK25" s="67">
        <v>4.1658282434057117E-9</v>
      </c>
      <c r="CL25" s="67">
        <v>6.1391309667130527E-8</v>
      </c>
      <c r="CM25" s="67">
        <v>4.1272950514897292E-9</v>
      </c>
      <c r="CN25" s="67">
        <v>5.9619647482230872E-9</v>
      </c>
      <c r="CO25" s="67">
        <v>1.1733269749805718E-6</v>
      </c>
      <c r="CP25" s="67">
        <v>7.4056071457574548E-8</v>
      </c>
      <c r="CQ25" s="67">
        <v>5.8935580062217751E-8</v>
      </c>
      <c r="CR25" s="67">
        <v>1.0042587538372757E-8</v>
      </c>
      <c r="CS25" s="67">
        <v>7.7930306025031781E-9</v>
      </c>
      <c r="CT25" s="67">
        <v>9.7067898044842268E-9</v>
      </c>
      <c r="CU25" s="67">
        <v>6.8712272330700386E-9</v>
      </c>
      <c r="CV25" s="67">
        <v>1.6944590233805296E-8</v>
      </c>
      <c r="CW25" s="67">
        <v>2.6425446356273436E-8</v>
      </c>
      <c r="CX25" s="67">
        <v>6.4308137066862746E-9</v>
      </c>
      <c r="CY25" s="67">
        <v>1.1060943185639437E-8</v>
      </c>
      <c r="CZ25" s="67">
        <v>1.0183829673838528E-8</v>
      </c>
      <c r="DA25" s="67">
        <v>3.8501544407244319E-8</v>
      </c>
      <c r="DB25" s="67">
        <v>7.1752555217128816E-9</v>
      </c>
      <c r="DC25" s="67">
        <v>1.1486967742991659E-8</v>
      </c>
      <c r="DD25" s="67">
        <v>9.0770264515643353E-8</v>
      </c>
      <c r="DE25" s="68">
        <v>1.0250536660784236E-8</v>
      </c>
      <c r="DF25" s="391">
        <v>1.0004934582596161</v>
      </c>
      <c r="DG25" s="391">
        <v>0.75990316564560878</v>
      </c>
    </row>
    <row r="26" spans="1:111" s="53" customFormat="1" ht="13.5">
      <c r="A26" s="54" t="s">
        <v>293</v>
      </c>
      <c r="B26" s="55" t="s">
        <v>547</v>
      </c>
      <c r="C26" s="56">
        <v>4.9729932359819895E-5</v>
      </c>
      <c r="D26" s="57">
        <v>2.5404037841998662E-5</v>
      </c>
      <c r="E26" s="57">
        <v>4.896933933947776E-5</v>
      </c>
      <c r="F26" s="57">
        <v>1.2549489105538696E-5</v>
      </c>
      <c r="G26" s="57">
        <v>1.726293121011262E-5</v>
      </c>
      <c r="H26" s="57">
        <v>0</v>
      </c>
      <c r="I26" s="57">
        <v>2.3170910874221962E-5</v>
      </c>
      <c r="J26" s="57">
        <v>1.8052827626892029E-4</v>
      </c>
      <c r="K26" s="57">
        <v>3.7362601825861343E-4</v>
      </c>
      <c r="L26" s="57">
        <v>6.9115506653352185E-5</v>
      </c>
      <c r="M26" s="57">
        <v>0</v>
      </c>
      <c r="N26" s="57">
        <v>8.8362454996487947E-4</v>
      </c>
      <c r="O26" s="57">
        <v>1.8472977166221225E-4</v>
      </c>
      <c r="P26" s="57">
        <v>1.1935883521673787E-4</v>
      </c>
      <c r="Q26" s="57">
        <v>1.3734862185143168E-4</v>
      </c>
      <c r="R26" s="57">
        <v>8.7367323347109407E-4</v>
      </c>
      <c r="S26" s="57">
        <v>4.425334126736091E-4</v>
      </c>
      <c r="T26" s="57">
        <v>1.4544703265700012E-4</v>
      </c>
      <c r="U26" s="57">
        <v>3.0713665047480521E-5</v>
      </c>
      <c r="V26" s="57">
        <v>1.5766803075861944E-3</v>
      </c>
      <c r="W26" s="57">
        <v>6.9381231207670965E-6</v>
      </c>
      <c r="X26" s="57">
        <v>1.0123856024806344</v>
      </c>
      <c r="Y26" s="57">
        <v>2.4471960824521129E-2</v>
      </c>
      <c r="Z26" s="57">
        <v>1.5537394417170232E-2</v>
      </c>
      <c r="AA26" s="57">
        <v>3.0769794055644983E-3</v>
      </c>
      <c r="AB26" s="57">
        <v>6.2756039292857406E-3</v>
      </c>
      <c r="AC26" s="57">
        <v>9.0814215732565142E-7</v>
      </c>
      <c r="AD26" s="57">
        <v>2.4103741124807435E-4</v>
      </c>
      <c r="AE26" s="57">
        <v>2.0311453374104041E-3</v>
      </c>
      <c r="AF26" s="57">
        <v>4.8793148356370318E-3</v>
      </c>
      <c r="AG26" s="57">
        <v>1.1432279610576147E-4</v>
      </c>
      <c r="AH26" s="57">
        <v>5.9545564325561929E-4</v>
      </c>
      <c r="AI26" s="57">
        <v>3.5867745149470665E-5</v>
      </c>
      <c r="AJ26" s="57">
        <v>7.0057292043146431E-5</v>
      </c>
      <c r="AK26" s="57">
        <v>5.4528212566226392E-4</v>
      </c>
      <c r="AL26" s="57">
        <v>1.1471915337848831E-5</v>
      </c>
      <c r="AM26" s="57">
        <v>5.5136773752401754E-6</v>
      </c>
      <c r="AN26" s="57">
        <v>1.5790646939919373E-5</v>
      </c>
      <c r="AO26" s="57">
        <v>2.2333151045825245E-6</v>
      </c>
      <c r="AP26" s="57">
        <v>2.4305813959519681E-5</v>
      </c>
      <c r="AQ26" s="57">
        <v>1.0171879968830826E-5</v>
      </c>
      <c r="AR26" s="57">
        <v>1.9461034787660635E-5</v>
      </c>
      <c r="AS26" s="57">
        <v>2.3066425825442435E-5</v>
      </c>
      <c r="AT26" s="57">
        <v>3.7046199253717391E-5</v>
      </c>
      <c r="AU26" s="57">
        <v>1.8466240072473991E-5</v>
      </c>
      <c r="AV26" s="57">
        <v>1.1111347961325245E-4</v>
      </c>
      <c r="AW26" s="57">
        <v>1.0885244055564305E-4</v>
      </c>
      <c r="AX26" s="57">
        <v>6.0155120432615814E-5</v>
      </c>
      <c r="AY26" s="57">
        <v>8.2244241558760849E-5</v>
      </c>
      <c r="AZ26" s="57">
        <v>2.4561243462090576E-4</v>
      </c>
      <c r="BA26" s="57">
        <v>1.3846039137915013E-5</v>
      </c>
      <c r="BB26" s="57">
        <v>1.3216482306972706E-4</v>
      </c>
      <c r="BC26" s="57">
        <v>5.2535752576537009E-5</v>
      </c>
      <c r="BD26" s="57">
        <v>3.3530476694024151E-5</v>
      </c>
      <c r="BE26" s="57">
        <v>0</v>
      </c>
      <c r="BF26" s="57">
        <v>3.6763941941448438E-5</v>
      </c>
      <c r="BG26" s="57">
        <v>4.2598150965201522E-5</v>
      </c>
      <c r="BH26" s="57">
        <v>1.8565131833411825E-5</v>
      </c>
      <c r="BI26" s="57">
        <v>2.2995601288946604E-5</v>
      </c>
      <c r="BJ26" s="57">
        <v>1.8463896040399417E-4</v>
      </c>
      <c r="BK26" s="57">
        <v>1.0862964891642728E-5</v>
      </c>
      <c r="BL26" s="57">
        <v>2.7930381090850329E-5</v>
      </c>
      <c r="BM26" s="57">
        <v>4.2016504716277993E-5</v>
      </c>
      <c r="BN26" s="57">
        <v>2.0902240820315808E-5</v>
      </c>
      <c r="BO26" s="57">
        <v>2.3332134836978002E-5</v>
      </c>
      <c r="BP26" s="57">
        <v>5.9064834057144739E-6</v>
      </c>
      <c r="BQ26" s="57">
        <v>4.1120414728924342E-6</v>
      </c>
      <c r="BR26" s="57">
        <v>4.1149660013208402E-5</v>
      </c>
      <c r="BS26" s="57">
        <v>1.8975036505311541E-5</v>
      </c>
      <c r="BT26" s="57">
        <v>8.4452647455950853E-6</v>
      </c>
      <c r="BU26" s="57">
        <v>5.9612811314593284E-6</v>
      </c>
      <c r="BV26" s="57">
        <v>2.7709852041279032E-6</v>
      </c>
      <c r="BW26" s="57">
        <v>2.4386835174957056E-6</v>
      </c>
      <c r="BX26" s="57">
        <v>9.0645338883550782E-7</v>
      </c>
      <c r="BY26" s="57">
        <v>5.8241075508857817E-6</v>
      </c>
      <c r="BZ26" s="57">
        <v>7.0615648133809891E-6</v>
      </c>
      <c r="CA26" s="57">
        <v>2.7653428947831503E-5</v>
      </c>
      <c r="CB26" s="57">
        <v>1.8779804297910084E-5</v>
      </c>
      <c r="CC26" s="57">
        <v>2.076223937114531E-5</v>
      </c>
      <c r="CD26" s="57">
        <v>8.7931711055625583E-6</v>
      </c>
      <c r="CE26" s="57">
        <v>1.0421849304382082E-5</v>
      </c>
      <c r="CF26" s="57">
        <v>6.214457935298256E-5</v>
      </c>
      <c r="CG26" s="57">
        <v>3.4169083232704192E-6</v>
      </c>
      <c r="CH26" s="57">
        <v>4.206873908258097E-6</v>
      </c>
      <c r="CI26" s="57">
        <v>9.6558885117079981E-6</v>
      </c>
      <c r="CJ26" s="57">
        <v>1.3250463783535343E-5</v>
      </c>
      <c r="CK26" s="57">
        <v>6.1658024379273009E-6</v>
      </c>
      <c r="CL26" s="57">
        <v>6.0229187380206527E-5</v>
      </c>
      <c r="CM26" s="57">
        <v>6.9166492827130525E-6</v>
      </c>
      <c r="CN26" s="57">
        <v>2.4135793060697101E-5</v>
      </c>
      <c r="CO26" s="57">
        <v>2.4959231898184309E-4</v>
      </c>
      <c r="CP26" s="57">
        <v>8.5377273112981089E-5</v>
      </c>
      <c r="CQ26" s="57">
        <v>6.6527077001619011E-5</v>
      </c>
      <c r="CR26" s="57">
        <v>1.5245231019265547E-5</v>
      </c>
      <c r="CS26" s="57">
        <v>1.3048672769282664E-5</v>
      </c>
      <c r="CT26" s="57">
        <v>1.6504656239937587E-5</v>
      </c>
      <c r="CU26" s="57">
        <v>1.1035827292760202E-5</v>
      </c>
      <c r="CV26" s="57">
        <v>1.9097637108819932E-5</v>
      </c>
      <c r="CW26" s="57">
        <v>6.7828239993134701E-5</v>
      </c>
      <c r="CX26" s="57">
        <v>7.0730414889350892E-6</v>
      </c>
      <c r="CY26" s="57">
        <v>1.7746729135562134E-5</v>
      </c>
      <c r="CZ26" s="57">
        <v>1.8055702536576334E-5</v>
      </c>
      <c r="DA26" s="57">
        <v>5.6312053643643942E-5</v>
      </c>
      <c r="DB26" s="57">
        <v>1.2900598079211005E-5</v>
      </c>
      <c r="DC26" s="57">
        <v>1.4895445635523165E-5</v>
      </c>
      <c r="DD26" s="57">
        <v>1.7617233507260624E-4</v>
      </c>
      <c r="DE26" s="58">
        <v>2.5707742081626654E-5</v>
      </c>
      <c r="DF26" s="389">
        <v>1.0781537291326926</v>
      </c>
      <c r="DG26" s="389">
        <v>0.81888834460320348</v>
      </c>
    </row>
    <row r="27" spans="1:111" s="53" customFormat="1" ht="13.5">
      <c r="A27" s="54" t="s">
        <v>294</v>
      </c>
      <c r="B27" s="55" t="s">
        <v>784</v>
      </c>
      <c r="C27" s="56">
        <v>3.8980098763261813E-5</v>
      </c>
      <c r="D27" s="57">
        <v>2.3820599448496628E-5</v>
      </c>
      <c r="E27" s="57">
        <v>1.9386014362986221E-5</v>
      </c>
      <c r="F27" s="57">
        <v>2.2678678380670664E-5</v>
      </c>
      <c r="G27" s="57">
        <v>2.6943608441337978E-5</v>
      </c>
      <c r="H27" s="57">
        <v>0</v>
      </c>
      <c r="I27" s="57">
        <v>9.3504057603661114E-6</v>
      </c>
      <c r="J27" s="57">
        <v>7.0469078254775861E-5</v>
      </c>
      <c r="K27" s="57">
        <v>1.5033675035987134E-4</v>
      </c>
      <c r="L27" s="57">
        <v>1.8076055265977508E-5</v>
      </c>
      <c r="M27" s="57">
        <v>0</v>
      </c>
      <c r="N27" s="57">
        <v>1.7952856586704287E-4</v>
      </c>
      <c r="O27" s="57">
        <v>7.2648614556707349E-5</v>
      </c>
      <c r="P27" s="57">
        <v>1.7756316978523773E-4</v>
      </c>
      <c r="Q27" s="57">
        <v>1.4677585826218114E-4</v>
      </c>
      <c r="R27" s="57">
        <v>2.4520819513545013E-4</v>
      </c>
      <c r="S27" s="57">
        <v>3.6728345262377249E-4</v>
      </c>
      <c r="T27" s="57">
        <v>1.831445100270092E-4</v>
      </c>
      <c r="U27" s="57">
        <v>1.6687811370856794E-5</v>
      </c>
      <c r="V27" s="57">
        <v>3.4795989008644947E-5</v>
      </c>
      <c r="W27" s="57">
        <v>1.2036752930656688E-6</v>
      </c>
      <c r="X27" s="57">
        <v>6.5599555287938938E-6</v>
      </c>
      <c r="Y27" s="57">
        <v>1.0000473396861953</v>
      </c>
      <c r="Z27" s="57">
        <v>3.4480166541927108E-3</v>
      </c>
      <c r="AA27" s="57">
        <v>1.0547590311726445E-4</v>
      </c>
      <c r="AB27" s="57">
        <v>1.0478959761659179E-3</v>
      </c>
      <c r="AC27" s="57">
        <v>2.4657806694194616E-6</v>
      </c>
      <c r="AD27" s="57">
        <v>8.4626676723241154E-6</v>
      </c>
      <c r="AE27" s="57">
        <v>8.1945321651931049E-3</v>
      </c>
      <c r="AF27" s="57">
        <v>2.0981443278261422E-4</v>
      </c>
      <c r="AG27" s="57">
        <v>1.2323921721469305E-3</v>
      </c>
      <c r="AH27" s="57">
        <v>3.4292186400717607E-4</v>
      </c>
      <c r="AI27" s="57">
        <v>1.2755827428058958E-5</v>
      </c>
      <c r="AJ27" s="57">
        <v>1.9401894873095272E-5</v>
      </c>
      <c r="AK27" s="57">
        <v>1.580588541640311E-4</v>
      </c>
      <c r="AL27" s="57">
        <v>4.2027615139159368E-6</v>
      </c>
      <c r="AM27" s="57">
        <v>2.0388017734475115E-6</v>
      </c>
      <c r="AN27" s="57">
        <v>7.3525251986569431E-6</v>
      </c>
      <c r="AO27" s="57">
        <v>2.7724673922241808E-6</v>
      </c>
      <c r="AP27" s="57">
        <v>4.4197387807158596E-6</v>
      </c>
      <c r="AQ27" s="57">
        <v>8.1850020507001236E-6</v>
      </c>
      <c r="AR27" s="57">
        <v>1.4534360104904366E-5</v>
      </c>
      <c r="AS27" s="57">
        <v>1.5998970822416823E-5</v>
      </c>
      <c r="AT27" s="57">
        <v>2.0061880684224779E-5</v>
      </c>
      <c r="AU27" s="57">
        <v>2.3156149255611864E-5</v>
      </c>
      <c r="AV27" s="57">
        <v>2.4437161178816506E-4</v>
      </c>
      <c r="AW27" s="57">
        <v>1.7613758613413191E-4</v>
      </c>
      <c r="AX27" s="57">
        <v>1.3059230687351882E-4</v>
      </c>
      <c r="AY27" s="57">
        <v>2.5986496296835355E-4</v>
      </c>
      <c r="AZ27" s="57">
        <v>3.8789247605230509E-4</v>
      </c>
      <c r="BA27" s="57">
        <v>2.7470970644257474E-5</v>
      </c>
      <c r="BB27" s="57">
        <v>4.2583863222561149E-4</v>
      </c>
      <c r="BC27" s="57">
        <v>1.7953011313617947E-4</v>
      </c>
      <c r="BD27" s="57">
        <v>1.3804832478652273E-4</v>
      </c>
      <c r="BE27" s="57">
        <v>0</v>
      </c>
      <c r="BF27" s="57">
        <v>3.151020086611053E-5</v>
      </c>
      <c r="BG27" s="57">
        <v>1.5232710605570117E-4</v>
      </c>
      <c r="BH27" s="57">
        <v>3.7095435955519917E-5</v>
      </c>
      <c r="BI27" s="57">
        <v>6.3083061018433489E-5</v>
      </c>
      <c r="BJ27" s="57">
        <v>3.6412084850821091E-4</v>
      </c>
      <c r="BK27" s="57">
        <v>1.0806912222692517E-5</v>
      </c>
      <c r="BL27" s="57">
        <v>4.0598479410848334E-5</v>
      </c>
      <c r="BM27" s="57">
        <v>5.4419217155362867E-5</v>
      </c>
      <c r="BN27" s="57">
        <v>2.8242731332016635E-5</v>
      </c>
      <c r="BO27" s="57">
        <v>3.6475924148073631E-5</v>
      </c>
      <c r="BP27" s="57">
        <v>3.653562792485367E-6</v>
      </c>
      <c r="BQ27" s="57">
        <v>2.9628271173276893E-6</v>
      </c>
      <c r="BR27" s="57">
        <v>1.1667382785002563E-4</v>
      </c>
      <c r="BS27" s="57">
        <v>1.1395782477043375E-5</v>
      </c>
      <c r="BT27" s="57">
        <v>1.8424977401609282E-5</v>
      </c>
      <c r="BU27" s="57">
        <v>1.1754241393791188E-5</v>
      </c>
      <c r="BV27" s="57">
        <v>5.1044083004277023E-6</v>
      </c>
      <c r="BW27" s="57">
        <v>5.63088711909768E-6</v>
      </c>
      <c r="BX27" s="57">
        <v>1.9951197518804564E-6</v>
      </c>
      <c r="BY27" s="57">
        <v>5.2398922499425085E-6</v>
      </c>
      <c r="BZ27" s="57">
        <v>5.2673390186698491E-6</v>
      </c>
      <c r="CA27" s="57">
        <v>1.4233372551124857E-5</v>
      </c>
      <c r="CB27" s="57">
        <v>1.0281375412055458E-5</v>
      </c>
      <c r="CC27" s="57">
        <v>1.6652026379799348E-5</v>
      </c>
      <c r="CD27" s="57">
        <v>8.1782940046458719E-6</v>
      </c>
      <c r="CE27" s="57">
        <v>1.4426839277603497E-5</v>
      </c>
      <c r="CF27" s="57">
        <v>2.7075831823299813E-5</v>
      </c>
      <c r="CG27" s="57">
        <v>2.8224542756787181E-6</v>
      </c>
      <c r="CH27" s="57">
        <v>4.3833900625563287E-6</v>
      </c>
      <c r="CI27" s="57">
        <v>8.8685951683255583E-6</v>
      </c>
      <c r="CJ27" s="57">
        <v>2.8475711195218468E-5</v>
      </c>
      <c r="CK27" s="57">
        <v>6.2559362413474057E-6</v>
      </c>
      <c r="CL27" s="57">
        <v>3.0053430267347696E-5</v>
      </c>
      <c r="CM27" s="57">
        <v>6.9954223002533187E-6</v>
      </c>
      <c r="CN27" s="57">
        <v>5.2481102015220847E-6</v>
      </c>
      <c r="CO27" s="57">
        <v>3.4462497894275115E-5</v>
      </c>
      <c r="CP27" s="57">
        <v>1.7621424323701748E-5</v>
      </c>
      <c r="CQ27" s="57">
        <v>1.7067424291811013E-5</v>
      </c>
      <c r="CR27" s="57">
        <v>8.4794456137734028E-6</v>
      </c>
      <c r="CS27" s="57">
        <v>7.0365290303586328E-6</v>
      </c>
      <c r="CT27" s="57">
        <v>1.6193246279326843E-5</v>
      </c>
      <c r="CU27" s="57">
        <v>7.3385163216159873E-6</v>
      </c>
      <c r="CV27" s="57">
        <v>2.3328636677028048E-5</v>
      </c>
      <c r="CW27" s="57">
        <v>3.5273806853897171E-5</v>
      </c>
      <c r="CX27" s="57">
        <v>7.3287232843995353E-6</v>
      </c>
      <c r="CY27" s="57">
        <v>1.3752161720350968E-5</v>
      </c>
      <c r="CZ27" s="57">
        <v>1.33534677312142E-5</v>
      </c>
      <c r="DA27" s="57">
        <v>1.6825210363655791E-5</v>
      </c>
      <c r="DB27" s="57">
        <v>1.8565385460059131E-5</v>
      </c>
      <c r="DC27" s="57">
        <v>8.0236037308960113E-6</v>
      </c>
      <c r="DD27" s="57">
        <v>1.9174499241607406E-4</v>
      </c>
      <c r="DE27" s="58">
        <v>8.948767654940243E-5</v>
      </c>
      <c r="DF27" s="389">
        <v>1.0204300609271382</v>
      </c>
      <c r="DG27" s="389">
        <v>0.77504558097496268</v>
      </c>
    </row>
    <row r="28" spans="1:111" s="53" customFormat="1" ht="13.5">
      <c r="A28" s="54" t="s">
        <v>295</v>
      </c>
      <c r="B28" s="55" t="s">
        <v>549</v>
      </c>
      <c r="C28" s="56">
        <v>4.2862619689683569E-6</v>
      </c>
      <c r="D28" s="57">
        <v>1.7256433372075606E-6</v>
      </c>
      <c r="E28" s="57">
        <v>4.0680056946993345E-6</v>
      </c>
      <c r="F28" s="57">
        <v>3.2031299261963844E-6</v>
      </c>
      <c r="G28" s="57">
        <v>6.8418638979078231E-6</v>
      </c>
      <c r="H28" s="57">
        <v>0</v>
      </c>
      <c r="I28" s="57">
        <v>1.7510822791028165E-6</v>
      </c>
      <c r="J28" s="57">
        <v>1.9659194065537821E-6</v>
      </c>
      <c r="K28" s="57">
        <v>2.7054443071345849E-6</v>
      </c>
      <c r="L28" s="57">
        <v>1.3256719862173517E-6</v>
      </c>
      <c r="M28" s="57">
        <v>0</v>
      </c>
      <c r="N28" s="57">
        <v>8.0358053529057255E-3</v>
      </c>
      <c r="O28" s="57">
        <v>3.9163979074052545E-3</v>
      </c>
      <c r="P28" s="57">
        <v>1.0710934136170578E-5</v>
      </c>
      <c r="Q28" s="57">
        <v>8.8211510859968124E-5</v>
      </c>
      <c r="R28" s="57">
        <v>8.8805849408628477E-5</v>
      </c>
      <c r="S28" s="57">
        <v>3.7635926266432134E-5</v>
      </c>
      <c r="T28" s="57">
        <v>8.1111534731928665E-6</v>
      </c>
      <c r="U28" s="57">
        <v>2.2631970622831787E-6</v>
      </c>
      <c r="V28" s="57">
        <v>3.6299456555119508E-6</v>
      </c>
      <c r="W28" s="57">
        <v>7.8800536706318636E-8</v>
      </c>
      <c r="X28" s="57">
        <v>1.0056133514472107E-6</v>
      </c>
      <c r="Y28" s="57">
        <v>9.0400343858348227E-7</v>
      </c>
      <c r="Z28" s="57">
        <v>1.0000150693065444</v>
      </c>
      <c r="AA28" s="57">
        <v>2.5202847769293477E-6</v>
      </c>
      <c r="AB28" s="57">
        <v>2.6486018795224081E-6</v>
      </c>
      <c r="AC28" s="57">
        <v>2.7815193608566396E-7</v>
      </c>
      <c r="AD28" s="57">
        <v>5.2713759932611218E-5</v>
      </c>
      <c r="AE28" s="57">
        <v>2.3213643728530156E-5</v>
      </c>
      <c r="AF28" s="57">
        <v>5.6472778542932519E-5</v>
      </c>
      <c r="AG28" s="57">
        <v>1.2341065287246446E-4</v>
      </c>
      <c r="AH28" s="57">
        <v>3.1539041067202766E-4</v>
      </c>
      <c r="AI28" s="57">
        <v>3.8522541070778008E-6</v>
      </c>
      <c r="AJ28" s="57">
        <v>7.1465849034290199E-6</v>
      </c>
      <c r="AK28" s="57">
        <v>1.5982181278666126E-4</v>
      </c>
      <c r="AL28" s="57">
        <v>2.2006715236476576E-6</v>
      </c>
      <c r="AM28" s="57">
        <v>7.3062005428942316E-7</v>
      </c>
      <c r="AN28" s="57">
        <v>3.5299199001118016E-6</v>
      </c>
      <c r="AO28" s="57">
        <v>6.83141287340225E-7</v>
      </c>
      <c r="AP28" s="57">
        <v>1.5198041464485165E-6</v>
      </c>
      <c r="AQ28" s="57">
        <v>1.8024374643543584E-6</v>
      </c>
      <c r="AR28" s="57">
        <v>1.9327274482762447E-6</v>
      </c>
      <c r="AS28" s="57">
        <v>2.2341801820287272E-6</v>
      </c>
      <c r="AT28" s="57">
        <v>2.6767765625139722E-6</v>
      </c>
      <c r="AU28" s="57">
        <v>2.3598859410527394E-6</v>
      </c>
      <c r="AV28" s="57">
        <v>4.035822183384148E-5</v>
      </c>
      <c r="AW28" s="57">
        <v>2.8714497309491732E-6</v>
      </c>
      <c r="AX28" s="57">
        <v>3.195377565687093E-6</v>
      </c>
      <c r="AY28" s="57">
        <v>2.5012277565980071E-6</v>
      </c>
      <c r="AZ28" s="57">
        <v>1.0294086550247363E-5</v>
      </c>
      <c r="BA28" s="57">
        <v>1.2780988870439999E-6</v>
      </c>
      <c r="BB28" s="57">
        <v>4.0913110199743009E-6</v>
      </c>
      <c r="BC28" s="57">
        <v>1.7388892449266237E-6</v>
      </c>
      <c r="BD28" s="57">
        <v>1.7257302671435859E-6</v>
      </c>
      <c r="BE28" s="57">
        <v>0</v>
      </c>
      <c r="BF28" s="57">
        <v>1.5094180897190712E-6</v>
      </c>
      <c r="BG28" s="57">
        <v>2.2661046943205309E-6</v>
      </c>
      <c r="BH28" s="57">
        <v>1.6141262420877887E-6</v>
      </c>
      <c r="BI28" s="57">
        <v>2.0401529149152479E-6</v>
      </c>
      <c r="BJ28" s="57">
        <v>7.9244614010444002E-4</v>
      </c>
      <c r="BK28" s="57">
        <v>1.4796343974533271E-6</v>
      </c>
      <c r="BL28" s="57">
        <v>5.2053210038658752E-6</v>
      </c>
      <c r="BM28" s="57">
        <v>1.0910533153941394E-5</v>
      </c>
      <c r="BN28" s="57">
        <v>3.5558501225183404E-6</v>
      </c>
      <c r="BO28" s="57">
        <v>3.5846618491089235E-6</v>
      </c>
      <c r="BP28" s="57">
        <v>1.1510759585295753E-6</v>
      </c>
      <c r="BQ28" s="57">
        <v>6.1509076533556937E-7</v>
      </c>
      <c r="BR28" s="57">
        <v>2.7462322162441683E-6</v>
      </c>
      <c r="BS28" s="57">
        <v>2.0300296646721859E-6</v>
      </c>
      <c r="BT28" s="57">
        <v>2.9783449326635896E-6</v>
      </c>
      <c r="BU28" s="57">
        <v>1.5193802450150709E-6</v>
      </c>
      <c r="BV28" s="57">
        <v>6.6216525492742765E-7</v>
      </c>
      <c r="BW28" s="57">
        <v>4.1571980070017806E-7</v>
      </c>
      <c r="BX28" s="57">
        <v>1.5764969990964491E-7</v>
      </c>
      <c r="BY28" s="57">
        <v>2.4581788251717492E-6</v>
      </c>
      <c r="BZ28" s="57">
        <v>1.2083804473971948E-6</v>
      </c>
      <c r="CA28" s="57">
        <v>1.9454504764995806E-6</v>
      </c>
      <c r="CB28" s="57">
        <v>1.674590849605604E-5</v>
      </c>
      <c r="CC28" s="57">
        <v>2.2461044331441267E-6</v>
      </c>
      <c r="CD28" s="57">
        <v>4.2745336404459666E-6</v>
      </c>
      <c r="CE28" s="57">
        <v>2.4540914095208702E-6</v>
      </c>
      <c r="CF28" s="57">
        <v>4.5710547113443755E-6</v>
      </c>
      <c r="CG28" s="57">
        <v>1.4299025757854646E-6</v>
      </c>
      <c r="CH28" s="57">
        <v>1.1378864120407124E-6</v>
      </c>
      <c r="CI28" s="57">
        <v>2.0342165483181225E-6</v>
      </c>
      <c r="CJ28" s="57">
        <v>3.0250589183437081E-6</v>
      </c>
      <c r="CK28" s="57">
        <v>1.702490393258247E-6</v>
      </c>
      <c r="CL28" s="57">
        <v>5.805421940659321E-6</v>
      </c>
      <c r="CM28" s="57">
        <v>2.6286025152090512E-6</v>
      </c>
      <c r="CN28" s="57">
        <v>1.0136016698920288E-6</v>
      </c>
      <c r="CO28" s="57">
        <v>3.0081922239968253E-6</v>
      </c>
      <c r="CP28" s="57">
        <v>1.9109645554147889E-6</v>
      </c>
      <c r="CQ28" s="57">
        <v>8.3467698572941632E-6</v>
      </c>
      <c r="CR28" s="57">
        <v>4.1423852813986762E-6</v>
      </c>
      <c r="CS28" s="57">
        <v>2.4850772694823473E-6</v>
      </c>
      <c r="CT28" s="57">
        <v>1.3657981692657515E-5</v>
      </c>
      <c r="CU28" s="57">
        <v>2.8824604011606764E-6</v>
      </c>
      <c r="CV28" s="57">
        <v>1.9653193909963474E-6</v>
      </c>
      <c r="CW28" s="57">
        <v>2.2226584169290836E-6</v>
      </c>
      <c r="CX28" s="57">
        <v>2.5365530569772397E-6</v>
      </c>
      <c r="CY28" s="57">
        <v>6.8409460940194569E-6</v>
      </c>
      <c r="CZ28" s="57">
        <v>1.4312787104600107E-6</v>
      </c>
      <c r="DA28" s="57">
        <v>3.8815628161193385E-6</v>
      </c>
      <c r="DB28" s="57">
        <v>7.5513642158077303E-6</v>
      </c>
      <c r="DC28" s="57">
        <v>4.5946351336597534E-6</v>
      </c>
      <c r="DD28" s="57">
        <v>7.0417044683757671E-5</v>
      </c>
      <c r="DE28" s="58">
        <v>9.6651154670041762E-6</v>
      </c>
      <c r="DF28" s="389">
        <v>1.0141108048411438</v>
      </c>
      <c r="DG28" s="389">
        <v>0.77024592669973568</v>
      </c>
    </row>
    <row r="29" spans="1:111" s="53" customFormat="1" ht="13.5">
      <c r="A29" s="59" t="s">
        <v>296</v>
      </c>
      <c r="B29" s="60" t="s">
        <v>550</v>
      </c>
      <c r="C29" s="61">
        <v>2.3316911779006712E-4</v>
      </c>
      <c r="D29" s="62">
        <v>1.0310301772189774E-3</v>
      </c>
      <c r="E29" s="62">
        <v>3.2930447885106784E-3</v>
      </c>
      <c r="F29" s="62">
        <v>1.9993365816556447E-6</v>
      </c>
      <c r="G29" s="62">
        <v>9.8026905044449144E-4</v>
      </c>
      <c r="H29" s="62">
        <v>0</v>
      </c>
      <c r="I29" s="62">
        <v>2.6080109704207675E-6</v>
      </c>
      <c r="J29" s="62">
        <v>9.4106579671202975E-5</v>
      </c>
      <c r="K29" s="62">
        <v>7.0594097613220121E-6</v>
      </c>
      <c r="L29" s="62">
        <v>1.6251764833007007E-4</v>
      </c>
      <c r="M29" s="62">
        <v>0</v>
      </c>
      <c r="N29" s="62">
        <v>7.0378970683882671E-6</v>
      </c>
      <c r="O29" s="62">
        <v>1.0646043573661895E-5</v>
      </c>
      <c r="P29" s="62">
        <v>4.0793950004719963E-6</v>
      </c>
      <c r="Q29" s="62">
        <v>2.1562913773882223E-6</v>
      </c>
      <c r="R29" s="62">
        <v>3.0671711673858588E-6</v>
      </c>
      <c r="S29" s="62">
        <v>2.6589686795928217E-6</v>
      </c>
      <c r="T29" s="62">
        <v>2.5996117330490006E-6</v>
      </c>
      <c r="U29" s="62">
        <v>3.7424650792994838E-5</v>
      </c>
      <c r="V29" s="62">
        <v>3.0906126425030139E-6</v>
      </c>
      <c r="W29" s="62">
        <v>3.7040595998339429E-7</v>
      </c>
      <c r="X29" s="62">
        <v>2.8832552496925339E-6</v>
      </c>
      <c r="Y29" s="62">
        <v>1.7425368743733242E-6</v>
      </c>
      <c r="Z29" s="62">
        <v>3.8324862669517212E-6</v>
      </c>
      <c r="AA29" s="62">
        <v>1.0041237470324507</v>
      </c>
      <c r="AB29" s="62">
        <v>2.8697265776259187E-4</v>
      </c>
      <c r="AC29" s="62">
        <v>5.8079988254842051E-6</v>
      </c>
      <c r="AD29" s="62">
        <v>3.5491787742675046E-6</v>
      </c>
      <c r="AE29" s="62">
        <v>1.0818450722176377E-6</v>
      </c>
      <c r="AF29" s="62">
        <v>4.2568747458495554E-6</v>
      </c>
      <c r="AG29" s="62">
        <v>1.213563349527195E-6</v>
      </c>
      <c r="AH29" s="62">
        <v>4.1394326885906087E-6</v>
      </c>
      <c r="AI29" s="62">
        <v>5.5652258119393903E-6</v>
      </c>
      <c r="AJ29" s="62">
        <v>1.4093143093324354E-6</v>
      </c>
      <c r="AK29" s="62">
        <v>4.9401548135310931E-6</v>
      </c>
      <c r="AL29" s="62">
        <v>3.5099983147849597E-6</v>
      </c>
      <c r="AM29" s="62">
        <v>1.3190919041924538E-6</v>
      </c>
      <c r="AN29" s="62">
        <v>4.2614169172564602E-6</v>
      </c>
      <c r="AO29" s="62">
        <v>2.0974016103295341E-6</v>
      </c>
      <c r="AP29" s="62">
        <v>1.9044055847375159E-6</v>
      </c>
      <c r="AQ29" s="62">
        <v>1.3583765987883096E-6</v>
      </c>
      <c r="AR29" s="62">
        <v>1.5569280216956582E-6</v>
      </c>
      <c r="AS29" s="62">
        <v>1.8560888453323162E-6</v>
      </c>
      <c r="AT29" s="62">
        <v>2.7019379638825381E-6</v>
      </c>
      <c r="AU29" s="62">
        <v>2.0491671801221682E-6</v>
      </c>
      <c r="AV29" s="62">
        <v>1.3370470948357549E-6</v>
      </c>
      <c r="AW29" s="62">
        <v>1.1831373359379746E-6</v>
      </c>
      <c r="AX29" s="62">
        <v>1.0564069945764471E-6</v>
      </c>
      <c r="AY29" s="62">
        <v>1.5488579673878841E-6</v>
      </c>
      <c r="AZ29" s="62">
        <v>7.2844941213001657E-7</v>
      </c>
      <c r="BA29" s="62">
        <v>7.3248613845660538E-7</v>
      </c>
      <c r="BB29" s="62">
        <v>2.0213114178474292E-6</v>
      </c>
      <c r="BC29" s="62">
        <v>9.9071664263698499E-7</v>
      </c>
      <c r="BD29" s="62">
        <v>1.5550401555694232E-6</v>
      </c>
      <c r="BE29" s="62">
        <v>0</v>
      </c>
      <c r="BF29" s="62">
        <v>8.5236081193909401E-7</v>
      </c>
      <c r="BG29" s="62">
        <v>1.0002783313189187E-6</v>
      </c>
      <c r="BH29" s="62">
        <v>2.1399534150964297E-5</v>
      </c>
      <c r="BI29" s="62">
        <v>1.4210775917844393E-6</v>
      </c>
      <c r="BJ29" s="62">
        <v>3.5937595827941717E-6</v>
      </c>
      <c r="BK29" s="62">
        <v>3.4067103289524734E-6</v>
      </c>
      <c r="BL29" s="62">
        <v>4.8127147311058332E-6</v>
      </c>
      <c r="BM29" s="62">
        <v>5.1872342715342275E-6</v>
      </c>
      <c r="BN29" s="62">
        <v>4.5818277337818186E-6</v>
      </c>
      <c r="BO29" s="62">
        <v>5.7863053407555139E-6</v>
      </c>
      <c r="BP29" s="62">
        <v>4.9412577253654205E-6</v>
      </c>
      <c r="BQ29" s="62">
        <v>2.1450212890006461E-6</v>
      </c>
      <c r="BR29" s="62">
        <v>9.005853297483034E-6</v>
      </c>
      <c r="BS29" s="62">
        <v>5.1621782794973158E-4</v>
      </c>
      <c r="BT29" s="62">
        <v>2.7219682345269317E-6</v>
      </c>
      <c r="BU29" s="62">
        <v>3.8328279442407053E-6</v>
      </c>
      <c r="BV29" s="62">
        <v>2.3883699180529097E-6</v>
      </c>
      <c r="BW29" s="62">
        <v>8.6734134695650846E-7</v>
      </c>
      <c r="BX29" s="62">
        <v>2.8110877797190007E-7</v>
      </c>
      <c r="BY29" s="62">
        <v>1.4434445038327184E-5</v>
      </c>
      <c r="BZ29" s="62">
        <v>6.0829452252161127E-6</v>
      </c>
      <c r="CA29" s="62">
        <v>1.8895429927043911E-6</v>
      </c>
      <c r="CB29" s="62">
        <v>7.1948244012939941E-6</v>
      </c>
      <c r="CC29" s="62">
        <v>2.1894199809619694E-5</v>
      </c>
      <c r="CD29" s="62">
        <v>3.2452821056591207E-6</v>
      </c>
      <c r="CE29" s="62">
        <v>3.9558506980198718E-5</v>
      </c>
      <c r="CF29" s="62">
        <v>7.4302661631119481E-6</v>
      </c>
      <c r="CG29" s="62">
        <v>8.9385025000882629E-5</v>
      </c>
      <c r="CH29" s="62">
        <v>8.925284998431913E-6</v>
      </c>
      <c r="CI29" s="62">
        <v>7.9875065158203296E-6</v>
      </c>
      <c r="CJ29" s="62">
        <v>9.1868360112046387E-7</v>
      </c>
      <c r="CK29" s="62">
        <v>5.198358689651816E-6</v>
      </c>
      <c r="CL29" s="62">
        <v>2.6581300246353171E-6</v>
      </c>
      <c r="CM29" s="62">
        <v>4.7380921866791742E-5</v>
      </c>
      <c r="CN29" s="62">
        <v>8.3103237018114781E-6</v>
      </c>
      <c r="CO29" s="62">
        <v>7.720586922260728E-5</v>
      </c>
      <c r="CP29" s="62">
        <v>1.958002276662615E-2</v>
      </c>
      <c r="CQ29" s="62">
        <v>1.7026375456970224E-3</v>
      </c>
      <c r="CR29" s="62">
        <v>8.8275954682098139E-4</v>
      </c>
      <c r="CS29" s="62">
        <v>3.9523740370475842E-4</v>
      </c>
      <c r="CT29" s="62">
        <v>2.5035156250084696E-6</v>
      </c>
      <c r="CU29" s="62">
        <v>2.4015239055473929E-6</v>
      </c>
      <c r="CV29" s="62">
        <v>3.1994069875725852E-6</v>
      </c>
      <c r="CW29" s="62">
        <v>1.6150677857033454E-6</v>
      </c>
      <c r="CX29" s="62">
        <v>1.4285955237678806E-6</v>
      </c>
      <c r="CY29" s="62">
        <v>3.0281820932039111E-5</v>
      </c>
      <c r="CZ29" s="62">
        <v>2.1940741342465345E-5</v>
      </c>
      <c r="DA29" s="62">
        <v>8.705017807536235E-6</v>
      </c>
      <c r="DB29" s="62">
        <v>1.0860016422986204E-5</v>
      </c>
      <c r="DC29" s="62">
        <v>1.0510538421660183E-5</v>
      </c>
      <c r="DD29" s="62">
        <v>1.9234051169615472E-6</v>
      </c>
      <c r="DE29" s="63">
        <v>2.2891951869374023E-4</v>
      </c>
      <c r="DF29" s="390">
        <v>1.0341929349174799</v>
      </c>
      <c r="DG29" s="390">
        <v>0.78549887422471065</v>
      </c>
    </row>
    <row r="30" spans="1:111" s="53" customFormat="1" ht="13.5">
      <c r="A30" s="64" t="s">
        <v>297</v>
      </c>
      <c r="B30" s="65" t="s">
        <v>551</v>
      </c>
      <c r="C30" s="66">
        <v>4.439924933911028E-3</v>
      </c>
      <c r="D30" s="67">
        <v>4.6869805494565542E-4</v>
      </c>
      <c r="E30" s="67">
        <v>7.0232584421104965E-4</v>
      </c>
      <c r="F30" s="67">
        <v>9.7797795784228213E-5</v>
      </c>
      <c r="G30" s="67">
        <v>1.3021620843075608E-4</v>
      </c>
      <c r="H30" s="67">
        <v>0</v>
      </c>
      <c r="I30" s="67">
        <v>8.5564837619986019E-4</v>
      </c>
      <c r="J30" s="67">
        <v>5.9755948092846285E-4</v>
      </c>
      <c r="K30" s="67">
        <v>9.1024595537445962E-4</v>
      </c>
      <c r="L30" s="67">
        <v>5.2257635071680864E-4</v>
      </c>
      <c r="M30" s="67">
        <v>0</v>
      </c>
      <c r="N30" s="67">
        <v>2.2909775325990213E-3</v>
      </c>
      <c r="O30" s="67">
        <v>1.6319280670161727E-3</v>
      </c>
      <c r="P30" s="67">
        <v>5.2173657255071377E-3</v>
      </c>
      <c r="Q30" s="67">
        <v>3.3111191925123342E-3</v>
      </c>
      <c r="R30" s="67">
        <v>1.7501733849558238E-3</v>
      </c>
      <c r="S30" s="67">
        <v>2.5139556726477639E-3</v>
      </c>
      <c r="T30" s="67">
        <v>4.0258996445256129E-3</v>
      </c>
      <c r="U30" s="67">
        <v>1.2215335845489839E-4</v>
      </c>
      <c r="V30" s="67">
        <v>2.9753219909480762E-3</v>
      </c>
      <c r="W30" s="67">
        <v>6.6487851989024873E-4</v>
      </c>
      <c r="X30" s="67">
        <v>1.2918453362844072E-3</v>
      </c>
      <c r="Y30" s="67">
        <v>1.4331298214034841E-3</v>
      </c>
      <c r="Z30" s="67">
        <v>2.2128711288457005E-3</v>
      </c>
      <c r="AA30" s="67">
        <v>1.9846710257063805E-3</v>
      </c>
      <c r="AB30" s="67">
        <v>1.01645961269681</v>
      </c>
      <c r="AC30" s="67">
        <v>9.6896036835311662E-6</v>
      </c>
      <c r="AD30" s="67">
        <v>4.938355856283546E-3</v>
      </c>
      <c r="AE30" s="67">
        <v>7.8839548411899988E-4</v>
      </c>
      <c r="AF30" s="67">
        <v>1.7575663371058405E-3</v>
      </c>
      <c r="AG30" s="67">
        <v>1.1316628579296161E-4</v>
      </c>
      <c r="AH30" s="67">
        <v>1.0346716150353011E-3</v>
      </c>
      <c r="AI30" s="67">
        <v>1.4245473839827885E-3</v>
      </c>
      <c r="AJ30" s="67">
        <v>3.0034614651335473E-4</v>
      </c>
      <c r="AK30" s="67">
        <v>2.4942997823119845E-3</v>
      </c>
      <c r="AL30" s="67">
        <v>1.0085808971500127E-4</v>
      </c>
      <c r="AM30" s="67">
        <v>1.9735377476429812E-4</v>
      </c>
      <c r="AN30" s="67">
        <v>7.6289528630869104E-4</v>
      </c>
      <c r="AO30" s="67">
        <v>5.0787278087469054E-5</v>
      </c>
      <c r="AP30" s="67">
        <v>1.5715138709075855E-4</v>
      </c>
      <c r="AQ30" s="67">
        <v>2.7218665151214116E-4</v>
      </c>
      <c r="AR30" s="67">
        <v>9.3602104311722657E-4</v>
      </c>
      <c r="AS30" s="67">
        <v>5.6502858856848071E-4</v>
      </c>
      <c r="AT30" s="67">
        <v>4.803389415167526E-4</v>
      </c>
      <c r="AU30" s="67">
        <v>5.2218732866911863E-4</v>
      </c>
      <c r="AV30" s="67">
        <v>1.0514332352024509E-3</v>
      </c>
      <c r="AW30" s="67">
        <v>4.2705371619856534E-4</v>
      </c>
      <c r="AX30" s="67">
        <v>6.602542052485511E-4</v>
      </c>
      <c r="AY30" s="67">
        <v>5.5657807008710307E-4</v>
      </c>
      <c r="AZ30" s="67">
        <v>5.2166316286163499E-4</v>
      </c>
      <c r="BA30" s="67">
        <v>4.0491602667636425E-4</v>
      </c>
      <c r="BB30" s="67">
        <v>8.2243635697305166E-4</v>
      </c>
      <c r="BC30" s="67">
        <v>6.2584975827158858E-4</v>
      </c>
      <c r="BD30" s="67">
        <v>8.2836508574586642E-4</v>
      </c>
      <c r="BE30" s="67">
        <v>0</v>
      </c>
      <c r="BF30" s="67">
        <v>1.1993555411077645E-3</v>
      </c>
      <c r="BG30" s="67">
        <v>1.3350718502998296E-3</v>
      </c>
      <c r="BH30" s="67">
        <v>2.5196668693726738E-4</v>
      </c>
      <c r="BI30" s="67">
        <v>3.7782586908739345E-4</v>
      </c>
      <c r="BJ30" s="67">
        <v>4.3509451431251742E-3</v>
      </c>
      <c r="BK30" s="67">
        <v>1.006111574134063E-4</v>
      </c>
      <c r="BL30" s="67">
        <v>9.2141837910632675E-4</v>
      </c>
      <c r="BM30" s="67">
        <v>1.0442312214491586E-3</v>
      </c>
      <c r="BN30" s="67">
        <v>4.5479411164153945E-4</v>
      </c>
      <c r="BO30" s="67">
        <v>4.67994626914857E-4</v>
      </c>
      <c r="BP30" s="67">
        <v>1.2240125342561007E-4</v>
      </c>
      <c r="BQ30" s="67">
        <v>3.6178713867507156E-4</v>
      </c>
      <c r="BR30" s="67">
        <v>2.908155535389601E-4</v>
      </c>
      <c r="BS30" s="67">
        <v>3.7425784289615133E-4</v>
      </c>
      <c r="BT30" s="67">
        <v>7.5349636624396876E-5</v>
      </c>
      <c r="BU30" s="67">
        <v>8.8443235859803266E-5</v>
      </c>
      <c r="BV30" s="67">
        <v>5.408351871438708E-5</v>
      </c>
      <c r="BW30" s="67">
        <v>4.0604649630699609E-5</v>
      </c>
      <c r="BX30" s="67">
        <v>1.6486457743008243E-5</v>
      </c>
      <c r="BY30" s="67">
        <v>8.8213629416361876E-5</v>
      </c>
      <c r="BZ30" s="67">
        <v>1.0291038580216151E-4</v>
      </c>
      <c r="CA30" s="67">
        <v>2.6033590517051368E-4</v>
      </c>
      <c r="CB30" s="67">
        <v>9.3773084371284629E-5</v>
      </c>
      <c r="CC30" s="67">
        <v>1.0631727032935706E-4</v>
      </c>
      <c r="CD30" s="67">
        <v>6.3090416542691745E-5</v>
      </c>
      <c r="CE30" s="67">
        <v>1.4264548220567922E-4</v>
      </c>
      <c r="CF30" s="67">
        <v>1.6172273821989165E-4</v>
      </c>
      <c r="CG30" s="67">
        <v>4.6015432754107105E-5</v>
      </c>
      <c r="CH30" s="67">
        <v>8.6962307541129673E-5</v>
      </c>
      <c r="CI30" s="67">
        <v>2.3817840595285916E-4</v>
      </c>
      <c r="CJ30" s="67">
        <v>2.0467658994307845E-4</v>
      </c>
      <c r="CK30" s="67">
        <v>1.4900130780411361E-4</v>
      </c>
      <c r="CL30" s="67">
        <v>1.1432516886553032E-3</v>
      </c>
      <c r="CM30" s="67">
        <v>1.4617414162902792E-4</v>
      </c>
      <c r="CN30" s="67">
        <v>7.0722297085539076E-5</v>
      </c>
      <c r="CO30" s="67">
        <v>1.0977683443418626E-3</v>
      </c>
      <c r="CP30" s="67">
        <v>3.329440561461131E-4</v>
      </c>
      <c r="CQ30" s="67">
        <v>1.1432489029261069E-3</v>
      </c>
      <c r="CR30" s="67">
        <v>5.4579128528182811E-4</v>
      </c>
      <c r="CS30" s="67">
        <v>4.2904327620926259E-4</v>
      </c>
      <c r="CT30" s="67">
        <v>4.6221672956895738E-4</v>
      </c>
      <c r="CU30" s="67">
        <v>4.4632825957642618E-4</v>
      </c>
      <c r="CV30" s="67">
        <v>8.584613732011277E-4</v>
      </c>
      <c r="CW30" s="67">
        <v>9.39700497142855E-4</v>
      </c>
      <c r="CX30" s="67">
        <v>4.4649859660414703E-4</v>
      </c>
      <c r="CY30" s="67">
        <v>5.1749600225549624E-4</v>
      </c>
      <c r="CZ30" s="67">
        <v>4.1639300039487514E-4</v>
      </c>
      <c r="DA30" s="67">
        <v>3.1116922302193849E-3</v>
      </c>
      <c r="DB30" s="67">
        <v>3.288261790301742E-4</v>
      </c>
      <c r="DC30" s="67">
        <v>8.4418469028897387E-4</v>
      </c>
      <c r="DD30" s="67">
        <v>1.8107689535217816E-3</v>
      </c>
      <c r="DE30" s="68">
        <v>2.4593222633085047E-4</v>
      </c>
      <c r="DF30" s="391">
        <v>1.1084250221407079</v>
      </c>
      <c r="DG30" s="391">
        <v>0.8418802504423395</v>
      </c>
    </row>
    <row r="31" spans="1:111" s="53" customFormat="1" ht="13.5">
      <c r="A31" s="54" t="s">
        <v>298</v>
      </c>
      <c r="B31" s="55" t="s">
        <v>552</v>
      </c>
      <c r="C31" s="56">
        <v>2.4080388985922181E-4</v>
      </c>
      <c r="D31" s="57">
        <v>1.0202478662356031E-4</v>
      </c>
      <c r="E31" s="57">
        <v>1.004651841111259E-4</v>
      </c>
      <c r="F31" s="57">
        <v>1.4319799000468166E-4</v>
      </c>
      <c r="G31" s="57">
        <v>2.3322443967831394E-4</v>
      </c>
      <c r="H31" s="57">
        <v>0</v>
      </c>
      <c r="I31" s="57">
        <v>1.1310123219706685E-3</v>
      </c>
      <c r="J31" s="57">
        <v>1.0190796098890046E-4</v>
      </c>
      <c r="K31" s="57">
        <v>7.2695437230803085E-5</v>
      </c>
      <c r="L31" s="57">
        <v>1.0617097423077055E-4</v>
      </c>
      <c r="M31" s="57">
        <v>0</v>
      </c>
      <c r="N31" s="57">
        <v>1.557434805823329E-4</v>
      </c>
      <c r="O31" s="57">
        <v>7.5985642433858781E-5</v>
      </c>
      <c r="P31" s="57">
        <v>1.2002058692423257E-4</v>
      </c>
      <c r="Q31" s="57">
        <v>6.5817789371196294E-5</v>
      </c>
      <c r="R31" s="57">
        <v>8.9680260816819255E-5</v>
      </c>
      <c r="S31" s="57">
        <v>8.043005993956003E-5</v>
      </c>
      <c r="T31" s="57">
        <v>6.9961730171953923E-5</v>
      </c>
      <c r="U31" s="57">
        <v>3.4780707527316465E-4</v>
      </c>
      <c r="V31" s="57">
        <v>2.1881657831878006E-4</v>
      </c>
      <c r="W31" s="57">
        <v>3.0448711893394441E-3</v>
      </c>
      <c r="X31" s="57">
        <v>1.0216348467993696E-4</v>
      </c>
      <c r="Y31" s="57">
        <v>3.0006228784245052E-5</v>
      </c>
      <c r="Z31" s="57">
        <v>7.7495521526064456E-5</v>
      </c>
      <c r="AA31" s="57">
        <v>4.0395790987663405E-5</v>
      </c>
      <c r="AB31" s="57">
        <v>6.0690611002977011E-5</v>
      </c>
      <c r="AC31" s="57">
        <v>1.000328221875878</v>
      </c>
      <c r="AD31" s="57">
        <v>2.6325255004416388E-3</v>
      </c>
      <c r="AE31" s="57">
        <v>2.9432853295481269E-5</v>
      </c>
      <c r="AF31" s="57">
        <v>5.5529228215944247E-5</v>
      </c>
      <c r="AG31" s="57">
        <v>6.0220639081220245E-5</v>
      </c>
      <c r="AH31" s="57">
        <v>2.7977319278698265E-4</v>
      </c>
      <c r="AI31" s="57">
        <v>2.1045204907699379E-4</v>
      </c>
      <c r="AJ31" s="57">
        <v>3.638750366513027E-4</v>
      </c>
      <c r="AK31" s="57">
        <v>1.7183887007090972E-4</v>
      </c>
      <c r="AL31" s="57">
        <v>7.2967970857708091E-5</v>
      </c>
      <c r="AM31" s="57">
        <v>5.9449026742412829E-5</v>
      </c>
      <c r="AN31" s="57">
        <v>9.6974352107365329E-5</v>
      </c>
      <c r="AO31" s="57">
        <v>4.5619862451806733E-5</v>
      </c>
      <c r="AP31" s="57">
        <v>1.7890272826519215E-4</v>
      </c>
      <c r="AQ31" s="57">
        <v>5.5433021207084933E-5</v>
      </c>
      <c r="AR31" s="57">
        <v>8.0805911017455345E-5</v>
      </c>
      <c r="AS31" s="57">
        <v>7.1312577743063972E-5</v>
      </c>
      <c r="AT31" s="57">
        <v>4.4160166788271315E-5</v>
      </c>
      <c r="AU31" s="57">
        <v>4.1084168269263264E-5</v>
      </c>
      <c r="AV31" s="57">
        <v>4.4793981854752426E-5</v>
      </c>
      <c r="AW31" s="57">
        <v>3.9446519688763121E-5</v>
      </c>
      <c r="AX31" s="57">
        <v>3.586391412865706E-5</v>
      </c>
      <c r="AY31" s="57">
        <v>3.5030218612515021E-5</v>
      </c>
      <c r="AZ31" s="57">
        <v>3.0768504507466505E-5</v>
      </c>
      <c r="BA31" s="57">
        <v>2.2323589188310356E-5</v>
      </c>
      <c r="BB31" s="57">
        <v>3.705209155806233E-5</v>
      </c>
      <c r="BC31" s="57">
        <v>1.7150457081701966E-5</v>
      </c>
      <c r="BD31" s="57">
        <v>2.8861098472483846E-5</v>
      </c>
      <c r="BE31" s="57">
        <v>0</v>
      </c>
      <c r="BF31" s="57">
        <v>1.9283888747432583E-5</v>
      </c>
      <c r="BG31" s="57">
        <v>2.7353611959724103E-5</v>
      </c>
      <c r="BH31" s="57">
        <v>1.0550392610109902E-4</v>
      </c>
      <c r="BI31" s="57">
        <v>5.6446025507864878E-5</v>
      </c>
      <c r="BJ31" s="57">
        <v>1.571916508083018E-4</v>
      </c>
      <c r="BK31" s="57">
        <v>2.3778983105227482E-4</v>
      </c>
      <c r="BL31" s="57">
        <v>1.11452693657058E-4</v>
      </c>
      <c r="BM31" s="57">
        <v>1.2679167242551163E-4</v>
      </c>
      <c r="BN31" s="57">
        <v>2.3030774049152144E-4</v>
      </c>
      <c r="BO31" s="57">
        <v>1.3957278338542695E-4</v>
      </c>
      <c r="BP31" s="57">
        <v>1.1545776812804305E-4</v>
      </c>
      <c r="BQ31" s="57">
        <v>2.2233826834088934E-4</v>
      </c>
      <c r="BR31" s="57">
        <v>1.4522268541139658E-4</v>
      </c>
      <c r="BS31" s="57">
        <v>1.7520197434807856E-4</v>
      </c>
      <c r="BT31" s="57">
        <v>1.4165337207311838E-4</v>
      </c>
      <c r="BU31" s="57">
        <v>4.4624382088091681E-5</v>
      </c>
      <c r="BV31" s="57">
        <v>4.4850220249324346E-5</v>
      </c>
      <c r="BW31" s="57">
        <v>2.4929186453103697E-5</v>
      </c>
      <c r="BX31" s="57">
        <v>5.5547835494008974E-6</v>
      </c>
      <c r="BY31" s="57">
        <v>5.4990709541077348E-5</v>
      </c>
      <c r="BZ31" s="57">
        <v>3.8196284308559191E-4</v>
      </c>
      <c r="CA31" s="57">
        <v>2.3001608709263201E-3</v>
      </c>
      <c r="CB31" s="57">
        <v>7.7628756336136045E-4</v>
      </c>
      <c r="CC31" s="57">
        <v>1.6735526056480589E-3</v>
      </c>
      <c r="CD31" s="57">
        <v>1.8272065878470323E-4</v>
      </c>
      <c r="CE31" s="57">
        <v>3.4226844540638609E-5</v>
      </c>
      <c r="CF31" s="57">
        <v>4.1892050652779054E-5</v>
      </c>
      <c r="CG31" s="57">
        <v>9.4122986166060777E-5</v>
      </c>
      <c r="CH31" s="57">
        <v>4.7463551798125329E-5</v>
      </c>
      <c r="CI31" s="57">
        <v>5.4305223514953341E-5</v>
      </c>
      <c r="CJ31" s="57">
        <v>6.7579977564087863E-5</v>
      </c>
      <c r="CK31" s="57">
        <v>3.6848056277078792E-5</v>
      </c>
      <c r="CL31" s="57">
        <v>6.9956385692261812E-5</v>
      </c>
      <c r="CM31" s="57">
        <v>1.2192352746652887E-4</v>
      </c>
      <c r="CN31" s="57">
        <v>5.7385515536245353E-5</v>
      </c>
      <c r="CO31" s="57">
        <v>6.8651057651625909E-5</v>
      </c>
      <c r="CP31" s="57">
        <v>4.5019857940240441E-5</v>
      </c>
      <c r="CQ31" s="57">
        <v>5.6382995756765485E-5</v>
      </c>
      <c r="CR31" s="57">
        <v>5.3445209037412841E-5</v>
      </c>
      <c r="CS31" s="57">
        <v>5.537583967965883E-5</v>
      </c>
      <c r="CT31" s="57">
        <v>8.5190553986399305E-5</v>
      </c>
      <c r="CU31" s="57">
        <v>6.7233532566895015E-5</v>
      </c>
      <c r="CV31" s="57">
        <v>7.6064661864023653E-5</v>
      </c>
      <c r="CW31" s="57">
        <v>6.067396751892482E-5</v>
      </c>
      <c r="CX31" s="57">
        <v>4.3420713919509604E-5</v>
      </c>
      <c r="CY31" s="57">
        <v>1.5867212971518765E-4</v>
      </c>
      <c r="CZ31" s="57">
        <v>6.9846991191197311E-5</v>
      </c>
      <c r="DA31" s="57">
        <v>1.1315084075712265E-4</v>
      </c>
      <c r="DB31" s="57">
        <v>1.4706041759910603E-4</v>
      </c>
      <c r="DC31" s="57">
        <v>1.2613406814876178E-4</v>
      </c>
      <c r="DD31" s="57">
        <v>5.9964052174351059E-5</v>
      </c>
      <c r="DE31" s="58">
        <v>2.3994018466724079E-4</v>
      </c>
      <c r="DF31" s="389">
        <v>1.0216343913303989</v>
      </c>
      <c r="DG31" s="389">
        <v>0.77596030408321071</v>
      </c>
    </row>
    <row r="32" spans="1:111" s="53" customFormat="1" ht="13.5">
      <c r="A32" s="54" t="s">
        <v>299</v>
      </c>
      <c r="B32" s="55" t="s">
        <v>553</v>
      </c>
      <c r="C32" s="56">
        <v>1.0275710255094292E-4</v>
      </c>
      <c r="D32" s="57">
        <v>9.6802915276113837E-5</v>
      </c>
      <c r="E32" s="57">
        <v>2.6241347579229713E-4</v>
      </c>
      <c r="F32" s="57">
        <v>3.8644871845804669E-5</v>
      </c>
      <c r="G32" s="57">
        <v>2.992177158224373E-4</v>
      </c>
      <c r="H32" s="57">
        <v>0</v>
      </c>
      <c r="I32" s="57">
        <v>1.7432969102256629E-4</v>
      </c>
      <c r="J32" s="57">
        <v>1.2944844004145794E-4</v>
      </c>
      <c r="K32" s="57">
        <v>1.1482048436957982E-4</v>
      </c>
      <c r="L32" s="57">
        <v>9.3180855330188877E-5</v>
      </c>
      <c r="M32" s="57">
        <v>0</v>
      </c>
      <c r="N32" s="57">
        <v>2.8260648742899378E-4</v>
      </c>
      <c r="O32" s="57">
        <v>1.7955915843079421E-4</v>
      </c>
      <c r="P32" s="57">
        <v>1.8974586050678752E-4</v>
      </c>
      <c r="Q32" s="57">
        <v>1.4763528364029115E-4</v>
      </c>
      <c r="R32" s="57">
        <v>1.0151407593295451E-3</v>
      </c>
      <c r="S32" s="57">
        <v>3.0243966707574311E-4</v>
      </c>
      <c r="T32" s="57">
        <v>2.6499991383426138E-4</v>
      </c>
      <c r="U32" s="57">
        <v>4.931552810403569E-4</v>
      </c>
      <c r="V32" s="57">
        <v>8.6683595374980888E-4</v>
      </c>
      <c r="W32" s="57">
        <v>4.4379688194152215E-5</v>
      </c>
      <c r="X32" s="57">
        <v>4.3609795232810947E-3</v>
      </c>
      <c r="Y32" s="57">
        <v>2.2981652393579203E-4</v>
      </c>
      <c r="Z32" s="57">
        <v>8.1341782554995954E-4</v>
      </c>
      <c r="AA32" s="57">
        <v>1.1339290415697549E-4</v>
      </c>
      <c r="AB32" s="57">
        <v>2.034898339124931E-4</v>
      </c>
      <c r="AC32" s="57">
        <v>7.2148369407493636E-5</v>
      </c>
      <c r="AD32" s="57">
        <v>1.0001890868940237</v>
      </c>
      <c r="AE32" s="57">
        <v>2.9202259961225548E-4</v>
      </c>
      <c r="AF32" s="57">
        <v>2.2783092687907517E-4</v>
      </c>
      <c r="AG32" s="57">
        <v>5.5563582447615634E-5</v>
      </c>
      <c r="AH32" s="57">
        <v>9.4695850517920632E-4</v>
      </c>
      <c r="AI32" s="57">
        <v>6.7255332054132005E-4</v>
      </c>
      <c r="AJ32" s="57">
        <v>3.9492093397586452E-4</v>
      </c>
      <c r="AK32" s="57">
        <v>4.5470651335979993E-3</v>
      </c>
      <c r="AL32" s="57">
        <v>2.2979185765723562E-3</v>
      </c>
      <c r="AM32" s="57">
        <v>2.9382974388580635E-3</v>
      </c>
      <c r="AN32" s="57">
        <v>7.8255740033810178E-3</v>
      </c>
      <c r="AO32" s="57">
        <v>2.8943381669654103E-4</v>
      </c>
      <c r="AP32" s="57">
        <v>2.7654620780401809E-3</v>
      </c>
      <c r="AQ32" s="57">
        <v>3.3346426717075308E-4</v>
      </c>
      <c r="AR32" s="57">
        <v>2.6247365409348049E-4</v>
      </c>
      <c r="AS32" s="57">
        <v>3.1761034857929354E-4</v>
      </c>
      <c r="AT32" s="57">
        <v>3.138586974678442E-4</v>
      </c>
      <c r="AU32" s="57">
        <v>3.1040901109837335E-4</v>
      </c>
      <c r="AV32" s="57">
        <v>1.1705871434103376E-4</v>
      </c>
      <c r="AW32" s="57">
        <v>3.5044736714962682E-4</v>
      </c>
      <c r="AX32" s="57">
        <v>2.3885485163724061E-4</v>
      </c>
      <c r="AY32" s="57">
        <v>1.6242606214918249E-4</v>
      </c>
      <c r="AZ32" s="57">
        <v>1.0473377800284768E-4</v>
      </c>
      <c r="BA32" s="57">
        <v>7.2090252577188151E-5</v>
      </c>
      <c r="BB32" s="57">
        <v>1.7103615220147899E-4</v>
      </c>
      <c r="BC32" s="57">
        <v>6.926806686461465E-5</v>
      </c>
      <c r="BD32" s="57">
        <v>7.113258236116741E-5</v>
      </c>
      <c r="BE32" s="57">
        <v>0</v>
      </c>
      <c r="BF32" s="57">
        <v>7.6849205940540522E-5</v>
      </c>
      <c r="BG32" s="57">
        <v>1.7064964460705224E-4</v>
      </c>
      <c r="BH32" s="57">
        <v>3.9862536372319821E-4</v>
      </c>
      <c r="BI32" s="57">
        <v>1.6450714415207457E-4</v>
      </c>
      <c r="BJ32" s="57">
        <v>1.1862259595725704E-4</v>
      </c>
      <c r="BK32" s="57">
        <v>4.3610061712846685E-4</v>
      </c>
      <c r="BL32" s="57">
        <v>4.7731069108635443E-4</v>
      </c>
      <c r="BM32" s="57">
        <v>1.3512866481671989E-4</v>
      </c>
      <c r="BN32" s="57">
        <v>1.6744321749854834E-2</v>
      </c>
      <c r="BO32" s="57">
        <v>7.8703971079332486E-3</v>
      </c>
      <c r="BP32" s="57">
        <v>8.6717915679130966E-3</v>
      </c>
      <c r="BQ32" s="57">
        <v>1.2724427545427367E-4</v>
      </c>
      <c r="BR32" s="57">
        <v>3.9439237061610191E-4</v>
      </c>
      <c r="BS32" s="57">
        <v>6.2806151914680602E-4</v>
      </c>
      <c r="BT32" s="57">
        <v>1.5664051365350671E-4</v>
      </c>
      <c r="BU32" s="57">
        <v>4.7693554649141678E-5</v>
      </c>
      <c r="BV32" s="57">
        <v>1.3742348651391251E-4</v>
      </c>
      <c r="BW32" s="57">
        <v>5.7938521656973694E-5</v>
      </c>
      <c r="BX32" s="57">
        <v>4.5525997057073754E-6</v>
      </c>
      <c r="BY32" s="57">
        <v>4.5383944854122737E-4</v>
      </c>
      <c r="BZ32" s="57">
        <v>4.491740649723569E-5</v>
      </c>
      <c r="CA32" s="57">
        <v>5.8451235747864528E-5</v>
      </c>
      <c r="CB32" s="57">
        <v>6.0417758803377053E-5</v>
      </c>
      <c r="CC32" s="57">
        <v>3.8294034240796616E-5</v>
      </c>
      <c r="CD32" s="57">
        <v>4.7434808497454973E-5</v>
      </c>
      <c r="CE32" s="57">
        <v>3.7411545725786276E-4</v>
      </c>
      <c r="CF32" s="57">
        <v>8.6794206865139204E-5</v>
      </c>
      <c r="CG32" s="57">
        <v>5.6374137749070362E-5</v>
      </c>
      <c r="CH32" s="57">
        <v>1.0127995488990854E-4</v>
      </c>
      <c r="CI32" s="57">
        <v>8.4557732932084352E-5</v>
      </c>
      <c r="CJ32" s="57">
        <v>3.6168700924739653E-5</v>
      </c>
      <c r="CK32" s="57">
        <v>7.1439817968627542E-5</v>
      </c>
      <c r="CL32" s="57">
        <v>9.7398976681090311E-5</v>
      </c>
      <c r="CM32" s="57">
        <v>1.0230928421525386E-4</v>
      </c>
      <c r="CN32" s="57">
        <v>1.9847546329567644E-4</v>
      </c>
      <c r="CO32" s="57">
        <v>8.4400473290177739E-5</v>
      </c>
      <c r="CP32" s="57">
        <v>7.690815603800938E-5</v>
      </c>
      <c r="CQ32" s="57">
        <v>1.0134748664811965E-4</v>
      </c>
      <c r="CR32" s="57">
        <v>1.5982502146909413E-4</v>
      </c>
      <c r="CS32" s="57">
        <v>1.1225754549582241E-4</v>
      </c>
      <c r="CT32" s="57">
        <v>1.5832415320433601E-4</v>
      </c>
      <c r="CU32" s="57">
        <v>4.9393042693856594E-5</v>
      </c>
      <c r="CV32" s="57">
        <v>8.1501826854658328E-5</v>
      </c>
      <c r="CW32" s="57">
        <v>6.4550979613173115E-5</v>
      </c>
      <c r="CX32" s="57">
        <v>4.1658468110641605E-5</v>
      </c>
      <c r="CY32" s="57">
        <v>3.4525673155419602E-4</v>
      </c>
      <c r="CZ32" s="57">
        <v>4.6616872249036109E-4</v>
      </c>
      <c r="DA32" s="57">
        <v>2.2389029352029712E-4</v>
      </c>
      <c r="DB32" s="57">
        <v>2.5012601768453009E-4</v>
      </c>
      <c r="DC32" s="57">
        <v>1.9083018098724403E-4</v>
      </c>
      <c r="DD32" s="57">
        <v>1.6401886388572526E-4</v>
      </c>
      <c r="DE32" s="58">
        <v>1.1189595394587764E-4</v>
      </c>
      <c r="DF32" s="389">
        <v>1.0786417837381281</v>
      </c>
      <c r="DG32" s="389">
        <v>0.81925903592218885</v>
      </c>
    </row>
    <row r="33" spans="1:111" s="53" customFormat="1" ht="13.5">
      <c r="A33" s="54" t="s">
        <v>300</v>
      </c>
      <c r="B33" s="55" t="s">
        <v>554</v>
      </c>
      <c r="C33" s="56">
        <v>3.9004894971928893E-3</v>
      </c>
      <c r="D33" s="57">
        <v>2.6537709779091388E-3</v>
      </c>
      <c r="E33" s="57">
        <v>1.8373005743915235E-3</v>
      </c>
      <c r="F33" s="57">
        <v>2.8493905207227959E-3</v>
      </c>
      <c r="G33" s="57">
        <v>3.2821427427843423E-3</v>
      </c>
      <c r="H33" s="57">
        <v>0</v>
      </c>
      <c r="I33" s="57">
        <v>8.9328692392956325E-4</v>
      </c>
      <c r="J33" s="57">
        <v>8.4361098361708936E-3</v>
      </c>
      <c r="K33" s="57">
        <v>1.9200156150472578E-2</v>
      </c>
      <c r="L33" s="57">
        <v>1.8942811954309605E-3</v>
      </c>
      <c r="M33" s="57">
        <v>0</v>
      </c>
      <c r="N33" s="57">
        <v>2.3296781374436831E-3</v>
      </c>
      <c r="O33" s="57">
        <v>5.6953985942748931E-3</v>
      </c>
      <c r="P33" s="57">
        <v>3.6964172042835909E-3</v>
      </c>
      <c r="Q33" s="57">
        <v>1.2209038432286812E-2</v>
      </c>
      <c r="R33" s="57">
        <v>2.6524684216245472E-3</v>
      </c>
      <c r="S33" s="57">
        <v>1.8213634305353159E-2</v>
      </c>
      <c r="T33" s="57">
        <v>1.8318072637897601E-2</v>
      </c>
      <c r="U33" s="57">
        <v>4.715182519449272E-4</v>
      </c>
      <c r="V33" s="57">
        <v>3.8608226169904499E-3</v>
      </c>
      <c r="W33" s="57">
        <v>6.2546949009747259E-5</v>
      </c>
      <c r="X33" s="57">
        <v>5.6123295737552353E-4</v>
      </c>
      <c r="Y33" s="57">
        <v>3.1266657912343185E-4</v>
      </c>
      <c r="Z33" s="57">
        <v>3.2874883156238017E-3</v>
      </c>
      <c r="AA33" s="57">
        <v>1.3238790017663194E-2</v>
      </c>
      <c r="AB33" s="57">
        <v>1.0884148085089744E-2</v>
      </c>
      <c r="AC33" s="57">
        <v>7.1643757407265166E-5</v>
      </c>
      <c r="AD33" s="57">
        <v>3.181454164970469E-4</v>
      </c>
      <c r="AE33" s="57">
        <v>1.0894489324707946</v>
      </c>
      <c r="AF33" s="57">
        <v>2.2861519164235195E-2</v>
      </c>
      <c r="AG33" s="57">
        <v>3.8304856276997139E-2</v>
      </c>
      <c r="AH33" s="57">
        <v>6.6415888011637763E-3</v>
      </c>
      <c r="AI33" s="57">
        <v>1.014986959651754E-3</v>
      </c>
      <c r="AJ33" s="57">
        <v>1.3698202511669374E-3</v>
      </c>
      <c r="AK33" s="57">
        <v>1.7956638808258598E-3</v>
      </c>
      <c r="AL33" s="57">
        <v>2.0986776996570562E-4</v>
      </c>
      <c r="AM33" s="57">
        <v>1.6744968671913155E-4</v>
      </c>
      <c r="AN33" s="57">
        <v>4.7680630339586169E-4</v>
      </c>
      <c r="AO33" s="57">
        <v>2.4920720698725241E-4</v>
      </c>
      <c r="AP33" s="57">
        <v>3.5956488760252413E-4</v>
      </c>
      <c r="AQ33" s="57">
        <v>7.1654235820620788E-4</v>
      </c>
      <c r="AR33" s="57">
        <v>1.3775296707830634E-3</v>
      </c>
      <c r="AS33" s="57">
        <v>1.0904820048420881E-3</v>
      </c>
      <c r="AT33" s="57">
        <v>2.1560757617555266E-3</v>
      </c>
      <c r="AU33" s="57">
        <v>1.5406828543072307E-3</v>
      </c>
      <c r="AV33" s="57">
        <v>1.1792538071040829E-2</v>
      </c>
      <c r="AW33" s="57">
        <v>6.5420115122336248E-3</v>
      </c>
      <c r="AX33" s="57">
        <v>4.8592939715808607E-3</v>
      </c>
      <c r="AY33" s="57">
        <v>8.3573578176507884E-3</v>
      </c>
      <c r="AZ33" s="57">
        <v>1.4815820919295427E-2</v>
      </c>
      <c r="BA33" s="57">
        <v>2.3600998062263913E-3</v>
      </c>
      <c r="BB33" s="57">
        <v>2.3878704461026124E-2</v>
      </c>
      <c r="BC33" s="57">
        <v>1.4979597694400566E-2</v>
      </c>
      <c r="BD33" s="57">
        <v>1.0818143100667853E-2</v>
      </c>
      <c r="BE33" s="57">
        <v>0</v>
      </c>
      <c r="BF33" s="57">
        <v>2.7131617900185085E-3</v>
      </c>
      <c r="BG33" s="57">
        <v>6.6707492965114171E-3</v>
      </c>
      <c r="BH33" s="57">
        <v>3.7804587287285181E-3</v>
      </c>
      <c r="BI33" s="57">
        <v>8.1179444199891877E-3</v>
      </c>
      <c r="BJ33" s="57">
        <v>2.3220488434940179E-2</v>
      </c>
      <c r="BK33" s="57">
        <v>1.2580116042098209E-3</v>
      </c>
      <c r="BL33" s="57">
        <v>4.4342423448007094E-3</v>
      </c>
      <c r="BM33" s="57">
        <v>6.3709932456716663E-3</v>
      </c>
      <c r="BN33" s="57">
        <v>3.4440606808360894E-3</v>
      </c>
      <c r="BO33" s="57">
        <v>4.4091779963945088E-3</v>
      </c>
      <c r="BP33" s="57">
        <v>3.6108794262765189E-4</v>
      </c>
      <c r="BQ33" s="57">
        <v>2.8433419381168243E-4</v>
      </c>
      <c r="BR33" s="57">
        <v>1.5192891833297983E-2</v>
      </c>
      <c r="BS33" s="57">
        <v>1.1266397764116776E-3</v>
      </c>
      <c r="BT33" s="57">
        <v>2.2075427133327291E-3</v>
      </c>
      <c r="BU33" s="57">
        <v>1.3677727672214417E-3</v>
      </c>
      <c r="BV33" s="57">
        <v>5.4342781588414483E-4</v>
      </c>
      <c r="BW33" s="57">
        <v>6.9124493768956622E-4</v>
      </c>
      <c r="BX33" s="57">
        <v>2.4585407428936057E-4</v>
      </c>
      <c r="BY33" s="57">
        <v>5.090422141768101E-4</v>
      </c>
      <c r="BZ33" s="57">
        <v>4.7364529067753805E-4</v>
      </c>
      <c r="CA33" s="57">
        <v>1.5175612459240879E-3</v>
      </c>
      <c r="CB33" s="57">
        <v>8.9243511792759848E-4</v>
      </c>
      <c r="CC33" s="57">
        <v>1.1365102607809531E-3</v>
      </c>
      <c r="CD33" s="57">
        <v>9.2341081427308521E-4</v>
      </c>
      <c r="CE33" s="57">
        <v>1.6647658388617486E-3</v>
      </c>
      <c r="CF33" s="57">
        <v>2.971466260295571E-3</v>
      </c>
      <c r="CG33" s="57">
        <v>2.6155944874400687E-4</v>
      </c>
      <c r="CH33" s="57">
        <v>4.2765693469429874E-4</v>
      </c>
      <c r="CI33" s="57">
        <v>8.0220235685218605E-4</v>
      </c>
      <c r="CJ33" s="57">
        <v>3.5357682034739138E-3</v>
      </c>
      <c r="CK33" s="57">
        <v>6.1682475580185218E-4</v>
      </c>
      <c r="CL33" s="57">
        <v>2.2262907666804077E-3</v>
      </c>
      <c r="CM33" s="57">
        <v>7.5134530885379903E-4</v>
      </c>
      <c r="CN33" s="57">
        <v>4.9179931905155884E-4</v>
      </c>
      <c r="CO33" s="57">
        <v>4.0127147266675696E-3</v>
      </c>
      <c r="CP33" s="57">
        <v>1.0607716096549297E-3</v>
      </c>
      <c r="CQ33" s="57">
        <v>4.5094172696316751E-4</v>
      </c>
      <c r="CR33" s="57">
        <v>6.6773692056335899E-4</v>
      </c>
      <c r="CS33" s="57">
        <v>5.8164535043845711E-4</v>
      </c>
      <c r="CT33" s="57">
        <v>1.7369324411510448E-3</v>
      </c>
      <c r="CU33" s="57">
        <v>6.8452272614570652E-4</v>
      </c>
      <c r="CV33" s="57">
        <v>2.6049766023863333E-3</v>
      </c>
      <c r="CW33" s="57">
        <v>3.4730267156827628E-3</v>
      </c>
      <c r="CX33" s="57">
        <v>7.6070438910027052E-4</v>
      </c>
      <c r="CY33" s="57">
        <v>1.5481778658472231E-3</v>
      </c>
      <c r="CZ33" s="57">
        <v>1.519062358176343E-3</v>
      </c>
      <c r="DA33" s="57">
        <v>1.661051270471531E-3</v>
      </c>
      <c r="DB33" s="57">
        <v>2.2318286690692123E-3</v>
      </c>
      <c r="DC33" s="57">
        <v>7.7399721080867749E-4</v>
      </c>
      <c r="DD33" s="57">
        <v>1.7577814918542416E-2</v>
      </c>
      <c r="DE33" s="58">
        <v>1.7903488313819305E-3</v>
      </c>
      <c r="DF33" s="389">
        <v>1.5580944058292041</v>
      </c>
      <c r="DG33" s="389">
        <v>1.1834169045182223</v>
      </c>
    </row>
    <row r="34" spans="1:111" s="53" customFormat="1" ht="13.5">
      <c r="A34" s="59" t="s">
        <v>301</v>
      </c>
      <c r="B34" s="60" t="s">
        <v>555</v>
      </c>
      <c r="C34" s="61">
        <v>6.1571780284736281E-4</v>
      </c>
      <c r="D34" s="62">
        <v>3.1154291522282368E-4</v>
      </c>
      <c r="E34" s="62">
        <v>1.1423549264963871E-3</v>
      </c>
      <c r="F34" s="62">
        <v>3.0596127065981796E-4</v>
      </c>
      <c r="G34" s="62">
        <v>5.7323639536779381E-4</v>
      </c>
      <c r="H34" s="62">
        <v>0</v>
      </c>
      <c r="I34" s="62">
        <v>1.4247907311453099E-3</v>
      </c>
      <c r="J34" s="62">
        <v>1.8826759182891218E-4</v>
      </c>
      <c r="K34" s="62">
        <v>1.1709407802564482E-4</v>
      </c>
      <c r="L34" s="62">
        <v>1.3439172266020379E-4</v>
      </c>
      <c r="M34" s="62">
        <v>0</v>
      </c>
      <c r="N34" s="62">
        <v>2.15179258119858E-4</v>
      </c>
      <c r="O34" s="62">
        <v>7.6390317255924697E-4</v>
      </c>
      <c r="P34" s="62">
        <v>2.6932453129717443E-4</v>
      </c>
      <c r="Q34" s="62">
        <v>2.6272123092149812E-4</v>
      </c>
      <c r="R34" s="62">
        <v>1.6148858837590932E-4</v>
      </c>
      <c r="S34" s="62">
        <v>2.6404205349411536E-4</v>
      </c>
      <c r="T34" s="62">
        <v>1.9293234178530713E-4</v>
      </c>
      <c r="U34" s="62">
        <v>2.1870654430536924E-4</v>
      </c>
      <c r="V34" s="62">
        <v>2.0659996745011269E-4</v>
      </c>
      <c r="W34" s="62">
        <v>4.6818589441009252E-5</v>
      </c>
      <c r="X34" s="62">
        <v>2.3433351786499685E-4</v>
      </c>
      <c r="Y34" s="62">
        <v>1.0292796994416589E-4</v>
      </c>
      <c r="Z34" s="62">
        <v>1.0852294903953962E-4</v>
      </c>
      <c r="AA34" s="62">
        <v>3.0294357633863287E-4</v>
      </c>
      <c r="AB34" s="62">
        <v>1.0151195109465107E-4</v>
      </c>
      <c r="AC34" s="62">
        <v>2.7177092031877322E-5</v>
      </c>
      <c r="AD34" s="62">
        <v>3.0874069204935229E-4</v>
      </c>
      <c r="AE34" s="62">
        <v>2.0588162866463176E-4</v>
      </c>
      <c r="AF34" s="62">
        <v>1.0087072023288619</v>
      </c>
      <c r="AG34" s="62">
        <v>5.5395061479437122E-4</v>
      </c>
      <c r="AH34" s="62">
        <v>2.47763439517634E-4</v>
      </c>
      <c r="AI34" s="62">
        <v>6.0849360360260029E-4</v>
      </c>
      <c r="AJ34" s="62">
        <v>1.6667720160612592E-4</v>
      </c>
      <c r="AK34" s="62">
        <v>4.5416866661821697E-4</v>
      </c>
      <c r="AL34" s="62">
        <v>2.9586903130220961E-4</v>
      </c>
      <c r="AM34" s="62">
        <v>1.9904717065066921E-4</v>
      </c>
      <c r="AN34" s="62">
        <v>2.5112595138861773E-4</v>
      </c>
      <c r="AO34" s="62">
        <v>8.4514799801263247E-5</v>
      </c>
      <c r="AP34" s="62">
        <v>2.3835375682596834E-4</v>
      </c>
      <c r="AQ34" s="62">
        <v>1.485107289980874E-4</v>
      </c>
      <c r="AR34" s="62">
        <v>6.3489033784420816E-4</v>
      </c>
      <c r="AS34" s="62">
        <v>2.3694227954399973E-4</v>
      </c>
      <c r="AT34" s="62">
        <v>1.4120203433421945E-3</v>
      </c>
      <c r="AU34" s="62">
        <v>1.3287240970405445E-3</v>
      </c>
      <c r="AV34" s="62">
        <v>1.8313947921326605E-3</v>
      </c>
      <c r="AW34" s="62">
        <v>2.9114285094411068E-4</v>
      </c>
      <c r="AX34" s="62">
        <v>1.2085293026067871E-4</v>
      </c>
      <c r="AY34" s="62">
        <v>1.2964640385042948E-3</v>
      </c>
      <c r="AZ34" s="62">
        <v>1.3205229253088911E-3</v>
      </c>
      <c r="BA34" s="62">
        <v>1.9471684848425667E-4</v>
      </c>
      <c r="BB34" s="62">
        <v>6.6812089956115692E-4</v>
      </c>
      <c r="BC34" s="62">
        <v>9.0555521145704236E-4</v>
      </c>
      <c r="BD34" s="62">
        <v>2.9381333655112624E-4</v>
      </c>
      <c r="BE34" s="62">
        <v>0</v>
      </c>
      <c r="BF34" s="62">
        <v>3.7850582566173333E-3</v>
      </c>
      <c r="BG34" s="62">
        <v>1.4989393894293097E-3</v>
      </c>
      <c r="BH34" s="62">
        <v>1.2927200226926833E-3</v>
      </c>
      <c r="BI34" s="62">
        <v>5.2320167671592141E-4</v>
      </c>
      <c r="BJ34" s="62">
        <v>1.2816333182756625E-3</v>
      </c>
      <c r="BK34" s="62">
        <v>1.1312138737438258E-3</v>
      </c>
      <c r="BL34" s="62">
        <v>2.1010408679008298E-4</v>
      </c>
      <c r="BM34" s="62">
        <v>2.5532355946708519E-4</v>
      </c>
      <c r="BN34" s="62">
        <v>6.972709551133061E-4</v>
      </c>
      <c r="BO34" s="62">
        <v>8.2215784588052004E-4</v>
      </c>
      <c r="BP34" s="62">
        <v>2.3755858964940167E-4</v>
      </c>
      <c r="BQ34" s="62">
        <v>6.6751839338963538E-5</v>
      </c>
      <c r="BR34" s="62">
        <v>5.0047120303862102E-4</v>
      </c>
      <c r="BS34" s="62">
        <v>1.888496978147482E-3</v>
      </c>
      <c r="BT34" s="62">
        <v>1.7914037734373178E-4</v>
      </c>
      <c r="BU34" s="62">
        <v>8.7627104166060048E-5</v>
      </c>
      <c r="BV34" s="62">
        <v>6.728874663178626E-5</v>
      </c>
      <c r="BW34" s="62">
        <v>3.99433980011066E-5</v>
      </c>
      <c r="BX34" s="62">
        <v>9.0291523763099284E-6</v>
      </c>
      <c r="BY34" s="62">
        <v>1.2108104422420066E-4</v>
      </c>
      <c r="BZ34" s="62">
        <v>4.9684091484454563E-4</v>
      </c>
      <c r="CA34" s="62">
        <v>2.4748084529081687E-3</v>
      </c>
      <c r="CB34" s="62">
        <v>1.2280801280031338E-3</v>
      </c>
      <c r="CC34" s="62">
        <v>2.1892000834635282E-4</v>
      </c>
      <c r="CD34" s="62">
        <v>4.4287007363033663E-4</v>
      </c>
      <c r="CE34" s="62">
        <v>2.1846019195761876E-4</v>
      </c>
      <c r="CF34" s="62">
        <v>1.2753851346460318E-4</v>
      </c>
      <c r="CG34" s="62">
        <v>1.3819811543783954E-4</v>
      </c>
      <c r="CH34" s="62">
        <v>1.3647324512753475E-4</v>
      </c>
      <c r="CI34" s="62">
        <v>1.870601471611963E-4</v>
      </c>
      <c r="CJ34" s="62">
        <v>1.7895057740184767E-4</v>
      </c>
      <c r="CK34" s="62">
        <v>1.8262240501967732E-4</v>
      </c>
      <c r="CL34" s="62">
        <v>1.3400153798964032E-4</v>
      </c>
      <c r="CM34" s="62">
        <v>3.7728118063772649E-4</v>
      </c>
      <c r="CN34" s="62">
        <v>9.5106726481316504E-5</v>
      </c>
      <c r="CO34" s="62">
        <v>2.1900080857219052E-4</v>
      </c>
      <c r="CP34" s="62">
        <v>2.3904925337365368E-4</v>
      </c>
      <c r="CQ34" s="62">
        <v>2.2120124829791058E-4</v>
      </c>
      <c r="CR34" s="62">
        <v>3.3194896791266906E-4</v>
      </c>
      <c r="CS34" s="62">
        <v>2.9335245826677688E-4</v>
      </c>
      <c r="CT34" s="62">
        <v>9.503426911572552E-4</v>
      </c>
      <c r="CU34" s="62">
        <v>7.7778312887681535E-4</v>
      </c>
      <c r="CV34" s="62">
        <v>1.382483822172113E-4</v>
      </c>
      <c r="CW34" s="62">
        <v>7.2352766105235533E-3</v>
      </c>
      <c r="CX34" s="62">
        <v>7.7678368631747832E-5</v>
      </c>
      <c r="CY34" s="62">
        <v>4.5550070694210323E-4</v>
      </c>
      <c r="CZ34" s="62">
        <v>1.4629045263666723E-4</v>
      </c>
      <c r="DA34" s="62">
        <v>2.1973048789955202E-4</v>
      </c>
      <c r="DB34" s="62">
        <v>6.0448137786243874E-4</v>
      </c>
      <c r="DC34" s="62">
        <v>2.3751204100655752E-4</v>
      </c>
      <c r="DD34" s="62">
        <v>1.6685687249272871E-3</v>
      </c>
      <c r="DE34" s="63">
        <v>2.9601165950953395E-4</v>
      </c>
      <c r="DF34" s="390">
        <v>1.0667421522786431</v>
      </c>
      <c r="DG34" s="390">
        <v>0.81022092823499958</v>
      </c>
    </row>
    <row r="35" spans="1:111" s="53" customFormat="1" ht="13.5">
      <c r="A35" s="64" t="s">
        <v>302</v>
      </c>
      <c r="B35" s="65" t="s">
        <v>783</v>
      </c>
      <c r="C35" s="66">
        <v>2.0062840166750057E-7</v>
      </c>
      <c r="D35" s="67">
        <v>4.5771101415750885E-8</v>
      </c>
      <c r="E35" s="67">
        <v>5.8156943170718181E-8</v>
      </c>
      <c r="F35" s="67">
        <v>2.7151713429696229E-8</v>
      </c>
      <c r="G35" s="67">
        <v>1.8519533872032202E-6</v>
      </c>
      <c r="H35" s="67">
        <v>0</v>
      </c>
      <c r="I35" s="67">
        <v>7.3916751610465649E-7</v>
      </c>
      <c r="J35" s="67">
        <v>1.1986918264439079E-7</v>
      </c>
      <c r="K35" s="67">
        <v>8.7199062531433367E-8</v>
      </c>
      <c r="L35" s="67">
        <v>9.215746565068649E-8</v>
      </c>
      <c r="M35" s="67">
        <v>0</v>
      </c>
      <c r="N35" s="67">
        <v>4.1644025342396472E-7</v>
      </c>
      <c r="O35" s="67">
        <v>4.8295145359441063E-6</v>
      </c>
      <c r="P35" s="67">
        <v>2.8774762398244061E-7</v>
      </c>
      <c r="Q35" s="67">
        <v>1.5013500330026413E-6</v>
      </c>
      <c r="R35" s="67">
        <v>1.5923811613561853E-7</v>
      </c>
      <c r="S35" s="67">
        <v>2.2487477304901362E-7</v>
      </c>
      <c r="T35" s="67">
        <v>1.8532778674312511E-7</v>
      </c>
      <c r="U35" s="67">
        <v>3.398194090109244E-7</v>
      </c>
      <c r="V35" s="67">
        <v>8.3375190456444024E-8</v>
      </c>
      <c r="W35" s="67">
        <v>7.3927142124484804E-9</v>
      </c>
      <c r="X35" s="67">
        <v>4.7491003383239279E-8</v>
      </c>
      <c r="Y35" s="67">
        <v>2.9660291559294613E-8</v>
      </c>
      <c r="Z35" s="67">
        <v>4.8013841974219525E-8</v>
      </c>
      <c r="AA35" s="67">
        <v>1.447963335076249E-7</v>
      </c>
      <c r="AB35" s="67">
        <v>6.7864808406698399E-7</v>
      </c>
      <c r="AC35" s="67">
        <v>5.2777845368115541E-8</v>
      </c>
      <c r="AD35" s="67">
        <v>1.205194579772853E-6</v>
      </c>
      <c r="AE35" s="67">
        <v>2.170014866466363E-7</v>
      </c>
      <c r="AF35" s="67">
        <v>2.395926752698512E-7</v>
      </c>
      <c r="AG35" s="67">
        <v>1.0002689739903767</v>
      </c>
      <c r="AH35" s="67">
        <v>2.8827503709451859E-7</v>
      </c>
      <c r="AI35" s="67">
        <v>3.4609747329658456E-7</v>
      </c>
      <c r="AJ35" s="67">
        <v>1.3404354060259523E-6</v>
      </c>
      <c r="AK35" s="67">
        <v>3.0168685950779756E-7</v>
      </c>
      <c r="AL35" s="67">
        <v>2.846341101490876E-7</v>
      </c>
      <c r="AM35" s="67">
        <v>6.6551268300909623E-8</v>
      </c>
      <c r="AN35" s="67">
        <v>5.3996651663345073E-7</v>
      </c>
      <c r="AO35" s="67">
        <v>8.6344052731240048E-8</v>
      </c>
      <c r="AP35" s="67">
        <v>1.2386015298534061E-7</v>
      </c>
      <c r="AQ35" s="67">
        <v>2.0944540267586946E-7</v>
      </c>
      <c r="AR35" s="67">
        <v>5.9139893495502839E-7</v>
      </c>
      <c r="AS35" s="67">
        <v>1.4871422441288103E-7</v>
      </c>
      <c r="AT35" s="67">
        <v>1.2705477073288407E-7</v>
      </c>
      <c r="AU35" s="67">
        <v>2.8437787491358758E-7</v>
      </c>
      <c r="AV35" s="67">
        <v>8.8894844492755692E-7</v>
      </c>
      <c r="AW35" s="67">
        <v>9.8200147643977176E-8</v>
      </c>
      <c r="AX35" s="67">
        <v>4.1091992231894069E-7</v>
      </c>
      <c r="AY35" s="67">
        <v>1.9253449308916966E-7</v>
      </c>
      <c r="AZ35" s="67">
        <v>8.2991203800907477E-8</v>
      </c>
      <c r="BA35" s="67">
        <v>7.7014225766782835E-8</v>
      </c>
      <c r="BB35" s="67">
        <v>6.4143591197335152E-8</v>
      </c>
      <c r="BC35" s="67">
        <v>3.5349938436828789E-7</v>
      </c>
      <c r="BD35" s="67">
        <v>5.682365473224137E-8</v>
      </c>
      <c r="BE35" s="67">
        <v>0</v>
      </c>
      <c r="BF35" s="67">
        <v>1.8151275763598726E-7</v>
      </c>
      <c r="BG35" s="67">
        <v>1.5329263449794848E-7</v>
      </c>
      <c r="BH35" s="67">
        <v>2.3445751305797062E-7</v>
      </c>
      <c r="BI35" s="67">
        <v>9.9476447443432869E-8</v>
      </c>
      <c r="BJ35" s="67">
        <v>7.9983963157903256E-6</v>
      </c>
      <c r="BK35" s="67">
        <v>1.0316974295275585E-7</v>
      </c>
      <c r="BL35" s="67">
        <v>1.1800170803274606E-7</v>
      </c>
      <c r="BM35" s="67">
        <v>2.4534699540713593E-7</v>
      </c>
      <c r="BN35" s="67">
        <v>1.5496151062400616E-7</v>
      </c>
      <c r="BO35" s="67">
        <v>2.492544329397204E-7</v>
      </c>
      <c r="BP35" s="67">
        <v>1.3104315558104538E-7</v>
      </c>
      <c r="BQ35" s="67">
        <v>5.3773503033334771E-6</v>
      </c>
      <c r="BR35" s="67">
        <v>3.5963935471983337E-7</v>
      </c>
      <c r="BS35" s="67">
        <v>3.3962211691172918E-7</v>
      </c>
      <c r="BT35" s="67">
        <v>2.4943877381768218E-7</v>
      </c>
      <c r="BU35" s="67">
        <v>2.7448626498987639E-7</v>
      </c>
      <c r="BV35" s="67">
        <v>8.8460035197125313E-8</v>
      </c>
      <c r="BW35" s="67">
        <v>6.4561795197490513E-8</v>
      </c>
      <c r="BX35" s="67">
        <v>1.8234451922589396E-8</v>
      </c>
      <c r="BY35" s="67">
        <v>4.1260693881661731E-7</v>
      </c>
      <c r="BZ35" s="67">
        <v>1.2888561881896323E-7</v>
      </c>
      <c r="CA35" s="67">
        <v>1.307436452373871E-7</v>
      </c>
      <c r="CB35" s="67">
        <v>2.2190504121967227E-7</v>
      </c>
      <c r="CC35" s="67">
        <v>2.5704848085263992E-7</v>
      </c>
      <c r="CD35" s="67">
        <v>5.8349393353394412E-8</v>
      </c>
      <c r="CE35" s="67">
        <v>7.4972694844368189E-8</v>
      </c>
      <c r="CF35" s="67">
        <v>1.5152794064226297E-7</v>
      </c>
      <c r="CG35" s="67">
        <v>9.8221326889436848E-7</v>
      </c>
      <c r="CH35" s="67">
        <v>5.2284843208509995E-6</v>
      </c>
      <c r="CI35" s="67">
        <v>5.8578920629109323E-7</v>
      </c>
      <c r="CJ35" s="67">
        <v>8.6215825616872876E-8</v>
      </c>
      <c r="CK35" s="67">
        <v>3.3037038078337012E-6</v>
      </c>
      <c r="CL35" s="67">
        <v>1.5529969680460605E-7</v>
      </c>
      <c r="CM35" s="67">
        <v>5.0181673557309904E-7</v>
      </c>
      <c r="CN35" s="67">
        <v>1.4128165574120965E-7</v>
      </c>
      <c r="CO35" s="67">
        <v>9.1736365751526177E-7</v>
      </c>
      <c r="CP35" s="67">
        <v>1.1485502598055063E-7</v>
      </c>
      <c r="CQ35" s="67">
        <v>4.423304132767977E-7</v>
      </c>
      <c r="CR35" s="67">
        <v>2.4347087984799963E-7</v>
      </c>
      <c r="CS35" s="67">
        <v>1.6281015747766716E-7</v>
      </c>
      <c r="CT35" s="67">
        <v>2.6176111942206452E-6</v>
      </c>
      <c r="CU35" s="67">
        <v>9.1455792536165824E-7</v>
      </c>
      <c r="CV35" s="67">
        <v>2.812334106582929E-7</v>
      </c>
      <c r="CW35" s="67">
        <v>1.0184543012140516E-7</v>
      </c>
      <c r="CX35" s="67">
        <v>2.0742153280271596E-7</v>
      </c>
      <c r="CY35" s="67">
        <v>8.2265478805301143E-7</v>
      </c>
      <c r="CZ35" s="67">
        <v>1.7902783895271998E-7</v>
      </c>
      <c r="DA35" s="67">
        <v>7.1098496991703763E-7</v>
      </c>
      <c r="DB35" s="67">
        <v>5.1431132397124312E-7</v>
      </c>
      <c r="DC35" s="67">
        <v>1.6551436130711363E-6</v>
      </c>
      <c r="DD35" s="67">
        <v>2.4295034181433362E-7</v>
      </c>
      <c r="DE35" s="68">
        <v>2.0145286544324153E-6</v>
      </c>
      <c r="DF35" s="391">
        <v>1.0003308628706193</v>
      </c>
      <c r="DG35" s="391">
        <v>0.75977966983481859</v>
      </c>
    </row>
    <row r="36" spans="1:111" s="53" customFormat="1" ht="13.5">
      <c r="A36" s="54" t="s">
        <v>303</v>
      </c>
      <c r="B36" s="55" t="s">
        <v>782</v>
      </c>
      <c r="C36" s="56">
        <v>6.0515342641427945E-5</v>
      </c>
      <c r="D36" s="57">
        <v>2.8595911669956924E-5</v>
      </c>
      <c r="E36" s="57">
        <v>4.5787522609946252E-5</v>
      </c>
      <c r="F36" s="57">
        <v>1.2806027240747962E-4</v>
      </c>
      <c r="G36" s="57">
        <v>2.8754903623550588E-5</v>
      </c>
      <c r="H36" s="57">
        <v>0</v>
      </c>
      <c r="I36" s="57">
        <v>1.2500479148900949E-4</v>
      </c>
      <c r="J36" s="57">
        <v>2.1339976747393862E-4</v>
      </c>
      <c r="K36" s="57">
        <v>2.0730290188363978E-3</v>
      </c>
      <c r="L36" s="57">
        <v>3.6002915744096192E-5</v>
      </c>
      <c r="M36" s="57">
        <v>0</v>
      </c>
      <c r="N36" s="57">
        <v>1.5924540117712965E-4</v>
      </c>
      <c r="O36" s="57">
        <v>2.8028969790372014E-4</v>
      </c>
      <c r="P36" s="57">
        <v>7.3628095589807778E-5</v>
      </c>
      <c r="Q36" s="57">
        <v>3.5684588635252852E-3</v>
      </c>
      <c r="R36" s="57">
        <v>5.9445971143978261E-5</v>
      </c>
      <c r="S36" s="57">
        <v>4.416286963317543E-5</v>
      </c>
      <c r="T36" s="57">
        <v>4.5135678283899642E-5</v>
      </c>
      <c r="U36" s="57">
        <v>9.3282989188061261E-5</v>
      </c>
      <c r="V36" s="57">
        <v>5.6234228221560165E-4</v>
      </c>
      <c r="W36" s="57">
        <v>9.9356849693087516E-6</v>
      </c>
      <c r="X36" s="57">
        <v>2.0523519930151074E-4</v>
      </c>
      <c r="Y36" s="57">
        <v>2.1221650976524373E-5</v>
      </c>
      <c r="Z36" s="57">
        <v>3.1940875898687188E-5</v>
      </c>
      <c r="AA36" s="57">
        <v>2.4365921306805883E-3</v>
      </c>
      <c r="AB36" s="57">
        <v>2.9404225191944754E-3</v>
      </c>
      <c r="AC36" s="57">
        <v>1.188070995122973E-5</v>
      </c>
      <c r="AD36" s="57">
        <v>4.071430275310092E-5</v>
      </c>
      <c r="AE36" s="57">
        <v>9.2775171118746123E-4</v>
      </c>
      <c r="AF36" s="57">
        <v>3.1480901375688299E-4</v>
      </c>
      <c r="AG36" s="57">
        <v>4.6716522009722352E-5</v>
      </c>
      <c r="AH36" s="57">
        <v>1.0065979808289369</v>
      </c>
      <c r="AI36" s="57">
        <v>6.949708353494963E-5</v>
      </c>
      <c r="AJ36" s="57">
        <v>4.4352954876458311E-5</v>
      </c>
      <c r="AK36" s="57">
        <v>6.1409396316882347E-4</v>
      </c>
      <c r="AL36" s="57">
        <v>2.7204745169161841E-5</v>
      </c>
      <c r="AM36" s="57">
        <v>1.3693237139231036E-5</v>
      </c>
      <c r="AN36" s="57">
        <v>4.0564637516225662E-5</v>
      </c>
      <c r="AO36" s="57">
        <v>1.1482834072724854E-5</v>
      </c>
      <c r="AP36" s="57">
        <v>2.96855809236321E-5</v>
      </c>
      <c r="AQ36" s="57">
        <v>4.8591067619127795E-5</v>
      </c>
      <c r="AR36" s="57">
        <v>1.4396507613805213E-4</v>
      </c>
      <c r="AS36" s="57">
        <v>1.9004998733785974E-4</v>
      </c>
      <c r="AT36" s="57">
        <v>1.0442928671635782E-4</v>
      </c>
      <c r="AU36" s="57">
        <v>4.8365380146739528E-5</v>
      </c>
      <c r="AV36" s="57">
        <v>1.1989244178300779E-3</v>
      </c>
      <c r="AW36" s="57">
        <v>1.1342580070163658E-3</v>
      </c>
      <c r="AX36" s="57">
        <v>1.1327110579901919E-3</v>
      </c>
      <c r="AY36" s="57">
        <v>9.821645662878201E-5</v>
      </c>
      <c r="AZ36" s="57">
        <v>5.8220339987556018E-4</v>
      </c>
      <c r="BA36" s="57">
        <v>3.17953847461422E-4</v>
      </c>
      <c r="BB36" s="57">
        <v>1.5099863093847215E-3</v>
      </c>
      <c r="BC36" s="57">
        <v>2.2302369193500748E-4</v>
      </c>
      <c r="BD36" s="57">
        <v>8.8085946143007387E-5</v>
      </c>
      <c r="BE36" s="57">
        <v>0</v>
      </c>
      <c r="BF36" s="57">
        <v>1.0741281164107902E-3</v>
      </c>
      <c r="BG36" s="57">
        <v>3.3626707857073256E-5</v>
      </c>
      <c r="BH36" s="57">
        <v>3.715070533605274E-4</v>
      </c>
      <c r="BI36" s="57">
        <v>2.3620802668905616E-3</v>
      </c>
      <c r="BJ36" s="57">
        <v>2.1473930087257047E-3</v>
      </c>
      <c r="BK36" s="57">
        <v>3.1586173771212499E-5</v>
      </c>
      <c r="BL36" s="57">
        <v>9.3190690497912596E-4</v>
      </c>
      <c r="BM36" s="57">
        <v>5.5594360409313103E-4</v>
      </c>
      <c r="BN36" s="57">
        <v>4.8257882428575451E-5</v>
      </c>
      <c r="BO36" s="57">
        <v>5.9019166201374818E-5</v>
      </c>
      <c r="BP36" s="57">
        <v>4.8297655949999486E-5</v>
      </c>
      <c r="BQ36" s="57">
        <v>1.8870802848627061E-5</v>
      </c>
      <c r="BR36" s="57">
        <v>7.3871451565956622E-5</v>
      </c>
      <c r="BS36" s="57">
        <v>7.3536466712638082E-5</v>
      </c>
      <c r="BT36" s="57">
        <v>4.4745971691528353E-5</v>
      </c>
      <c r="BU36" s="57">
        <v>1.7606125746699979E-5</v>
      </c>
      <c r="BV36" s="57">
        <v>1.4164543587523923E-5</v>
      </c>
      <c r="BW36" s="57">
        <v>1.1186971047260966E-5</v>
      </c>
      <c r="BX36" s="57">
        <v>4.2701991838057692E-6</v>
      </c>
      <c r="BY36" s="57">
        <v>3.4546593946094805E-5</v>
      </c>
      <c r="BZ36" s="57">
        <v>4.7764868628486947E-5</v>
      </c>
      <c r="CA36" s="57">
        <v>2.4130678981726386E-4</v>
      </c>
      <c r="CB36" s="57">
        <v>2.6737388714696887E-5</v>
      </c>
      <c r="CC36" s="57">
        <v>8.7947239701290545E-5</v>
      </c>
      <c r="CD36" s="57">
        <v>2.2201406539860054E-5</v>
      </c>
      <c r="CE36" s="57">
        <v>4.6349954649479022E-5</v>
      </c>
      <c r="CF36" s="57">
        <v>2.6771891772034477E-5</v>
      </c>
      <c r="CG36" s="57">
        <v>1.0671246037399694E-5</v>
      </c>
      <c r="CH36" s="57">
        <v>2.0115928988055905E-5</v>
      </c>
      <c r="CI36" s="57">
        <v>4.1209785489195814E-5</v>
      </c>
      <c r="CJ36" s="57">
        <v>3.5337473265670933E-5</v>
      </c>
      <c r="CK36" s="57">
        <v>2.9047411017764042E-5</v>
      </c>
      <c r="CL36" s="57">
        <v>3.0747247224355444E-5</v>
      </c>
      <c r="CM36" s="57">
        <v>5.5935301453405646E-5</v>
      </c>
      <c r="CN36" s="57">
        <v>1.1626619377125866E-4</v>
      </c>
      <c r="CO36" s="57">
        <v>4.5577318510557516E-4</v>
      </c>
      <c r="CP36" s="57">
        <v>1.5617697999714073E-4</v>
      </c>
      <c r="CQ36" s="57">
        <v>1.0324739019285877E-3</v>
      </c>
      <c r="CR36" s="57">
        <v>9.3618887390452214E-5</v>
      </c>
      <c r="CS36" s="57">
        <v>8.4885239934736817E-5</v>
      </c>
      <c r="CT36" s="57">
        <v>1.0727650380866924E-4</v>
      </c>
      <c r="CU36" s="57">
        <v>1.1918749193130421E-4</v>
      </c>
      <c r="CV36" s="57">
        <v>2.8064624923920701E-5</v>
      </c>
      <c r="CW36" s="57">
        <v>1.1709474936887499E-3</v>
      </c>
      <c r="CX36" s="57">
        <v>1.842979858179417E-5</v>
      </c>
      <c r="CY36" s="57">
        <v>2.2396249526466901E-4</v>
      </c>
      <c r="CZ36" s="57">
        <v>1.4696621625745305E-4</v>
      </c>
      <c r="DA36" s="57">
        <v>6.0730651491110723E-5</v>
      </c>
      <c r="DB36" s="57">
        <v>1.6862074206841935E-4</v>
      </c>
      <c r="DC36" s="57">
        <v>4.2495316385550624E-5</v>
      </c>
      <c r="DD36" s="57">
        <v>1.0567609983717974E-4</v>
      </c>
      <c r="DE36" s="58">
        <v>3.4410377307997412E-4</v>
      </c>
      <c r="DF36" s="389">
        <v>1.0420360276091405</v>
      </c>
      <c r="DG36" s="389">
        <v>0.791455925633335</v>
      </c>
    </row>
    <row r="37" spans="1:111" s="53" customFormat="1" ht="13.5">
      <c r="A37" s="54" t="s">
        <v>304</v>
      </c>
      <c r="B37" s="55" t="s">
        <v>558</v>
      </c>
      <c r="C37" s="56">
        <v>1.2451743444794866E-4</v>
      </c>
      <c r="D37" s="57">
        <v>4.9651476914046716E-5</v>
      </c>
      <c r="E37" s="57">
        <v>5.6402881556668382E-5</v>
      </c>
      <c r="F37" s="57">
        <v>6.6828550395751902E-5</v>
      </c>
      <c r="G37" s="57">
        <v>4.7537041056746621E-5</v>
      </c>
      <c r="H37" s="57">
        <v>0</v>
      </c>
      <c r="I37" s="57">
        <v>2.25937604344693E-4</v>
      </c>
      <c r="J37" s="57">
        <v>3.7679369061683703E-5</v>
      </c>
      <c r="K37" s="57">
        <v>3.0261671500774673E-5</v>
      </c>
      <c r="L37" s="57">
        <v>3.9206900013430303E-5</v>
      </c>
      <c r="M37" s="57">
        <v>0</v>
      </c>
      <c r="N37" s="57">
        <v>8.677324846581081E-5</v>
      </c>
      <c r="O37" s="57">
        <v>6.418103295014454E-5</v>
      </c>
      <c r="P37" s="57">
        <v>6.2177647140420513E-5</v>
      </c>
      <c r="Q37" s="57">
        <v>5.8696138422307865E-5</v>
      </c>
      <c r="R37" s="57">
        <v>1.8636709859676229E-4</v>
      </c>
      <c r="S37" s="57">
        <v>1.0124474240680921E-4</v>
      </c>
      <c r="T37" s="57">
        <v>6.2985057436999812E-5</v>
      </c>
      <c r="U37" s="57">
        <v>1.2339727334190721E-4</v>
      </c>
      <c r="V37" s="57">
        <v>1.4015040419473345E-4</v>
      </c>
      <c r="W37" s="57">
        <v>4.2766892260738771E-6</v>
      </c>
      <c r="X37" s="57">
        <v>1.0026411299421944E-4</v>
      </c>
      <c r="Y37" s="57">
        <v>1.2733432863407329E-4</v>
      </c>
      <c r="Z37" s="57">
        <v>1.9317680204743385E-4</v>
      </c>
      <c r="AA37" s="57">
        <v>4.292857367601293E-5</v>
      </c>
      <c r="AB37" s="57">
        <v>7.4038246377324153E-5</v>
      </c>
      <c r="AC37" s="57">
        <v>1.8627199183916668E-5</v>
      </c>
      <c r="AD37" s="57">
        <v>1.5328372346332353E-4</v>
      </c>
      <c r="AE37" s="57">
        <v>8.3781200663974819E-5</v>
      </c>
      <c r="AF37" s="57">
        <v>6.1011632865480659E-5</v>
      </c>
      <c r="AG37" s="57">
        <v>1.9813525837422587E-5</v>
      </c>
      <c r="AH37" s="57">
        <v>1.3001015413865503E-4</v>
      </c>
      <c r="AI37" s="57">
        <v>1.0722450035819002</v>
      </c>
      <c r="AJ37" s="57">
        <v>1.2667734710408756E-4</v>
      </c>
      <c r="AK37" s="57">
        <v>1.2468165060012426E-3</v>
      </c>
      <c r="AL37" s="57">
        <v>2.3217937961408314E-4</v>
      </c>
      <c r="AM37" s="57">
        <v>8.9243872269126611E-5</v>
      </c>
      <c r="AN37" s="57">
        <v>2.6445036656779934E-4</v>
      </c>
      <c r="AO37" s="57">
        <v>5.3652665660896312E-5</v>
      </c>
      <c r="AP37" s="57">
        <v>1.0545933805981035E-4</v>
      </c>
      <c r="AQ37" s="57">
        <v>9.5095462058276362E-5</v>
      </c>
      <c r="AR37" s="57">
        <v>1.1714403888945794E-4</v>
      </c>
      <c r="AS37" s="57">
        <v>1.3972982892784756E-4</v>
      </c>
      <c r="AT37" s="57">
        <v>8.0827813545310942E-5</v>
      </c>
      <c r="AU37" s="57">
        <v>7.0319064583731025E-5</v>
      </c>
      <c r="AV37" s="57">
        <v>4.5713403277831269E-5</v>
      </c>
      <c r="AW37" s="57">
        <v>1.0662927714736801E-4</v>
      </c>
      <c r="AX37" s="57">
        <v>1.6671271341674981E-4</v>
      </c>
      <c r="AY37" s="57">
        <v>5.9492002683899834E-5</v>
      </c>
      <c r="AZ37" s="57">
        <v>4.8242274700085842E-5</v>
      </c>
      <c r="BA37" s="57">
        <v>4.5881910464957424E-5</v>
      </c>
      <c r="BB37" s="57">
        <v>8.1985476262268022E-5</v>
      </c>
      <c r="BC37" s="57">
        <v>4.3592092109931653E-5</v>
      </c>
      <c r="BD37" s="57">
        <v>3.5431004269055629E-5</v>
      </c>
      <c r="BE37" s="57">
        <v>0</v>
      </c>
      <c r="BF37" s="57">
        <v>2.4474683285489953E-5</v>
      </c>
      <c r="BG37" s="57">
        <v>2.9175744253228431E-5</v>
      </c>
      <c r="BH37" s="57">
        <v>7.6083110794035848E-5</v>
      </c>
      <c r="BI37" s="57">
        <v>3.844432652028796E-5</v>
      </c>
      <c r="BJ37" s="57">
        <v>3.3400037637038813E-4</v>
      </c>
      <c r="BK37" s="57">
        <v>4.0013984982481203E-5</v>
      </c>
      <c r="BL37" s="57">
        <v>2.1279453176037827E-2</v>
      </c>
      <c r="BM37" s="57">
        <v>2.475761443631553E-2</v>
      </c>
      <c r="BN37" s="57">
        <v>4.1233653656760849E-2</v>
      </c>
      <c r="BO37" s="57">
        <v>2.7156963896854347E-2</v>
      </c>
      <c r="BP37" s="57">
        <v>5.0827036093862904E-4</v>
      </c>
      <c r="BQ37" s="57">
        <v>4.1054470067482349E-4</v>
      </c>
      <c r="BR37" s="57">
        <v>5.2784901865135503E-4</v>
      </c>
      <c r="BS37" s="57">
        <v>2.3922818546764219E-4</v>
      </c>
      <c r="BT37" s="57">
        <v>8.0272588840016616E-5</v>
      </c>
      <c r="BU37" s="57">
        <v>5.6720547098644111E-5</v>
      </c>
      <c r="BV37" s="57">
        <v>9.9706495312573953E-5</v>
      </c>
      <c r="BW37" s="57">
        <v>1.919397207861713E-4</v>
      </c>
      <c r="BX37" s="57">
        <v>1.9011578016414651E-4</v>
      </c>
      <c r="BY37" s="57">
        <v>2.6261418338448998E-4</v>
      </c>
      <c r="BZ37" s="57">
        <v>3.4371171784542991E-5</v>
      </c>
      <c r="CA37" s="57">
        <v>2.3414813870676645E-4</v>
      </c>
      <c r="CB37" s="57">
        <v>1.3792437382900336E-4</v>
      </c>
      <c r="CC37" s="57">
        <v>1.0073109512912964E-4</v>
      </c>
      <c r="CD37" s="57">
        <v>8.6658810016117612E-5</v>
      </c>
      <c r="CE37" s="57">
        <v>2.2265417794888561E-4</v>
      </c>
      <c r="CF37" s="57">
        <v>1.8519018925475126E-4</v>
      </c>
      <c r="CG37" s="57">
        <v>3.5911250659973459E-5</v>
      </c>
      <c r="CH37" s="57">
        <v>8.970000217875636E-5</v>
      </c>
      <c r="CI37" s="57">
        <v>4.3868746079029231E-4</v>
      </c>
      <c r="CJ37" s="57">
        <v>2.7080726277398483E-5</v>
      </c>
      <c r="CK37" s="57">
        <v>1.9685230800914509E-4</v>
      </c>
      <c r="CL37" s="57">
        <v>6.2810126237480393E-5</v>
      </c>
      <c r="CM37" s="57">
        <v>1.7946045811182988E-4</v>
      </c>
      <c r="CN37" s="57">
        <v>1.1567893699131503E-4</v>
      </c>
      <c r="CO37" s="57">
        <v>1.0460148143978121E-4</v>
      </c>
      <c r="CP37" s="57">
        <v>4.9526265782308529E-5</v>
      </c>
      <c r="CQ37" s="57">
        <v>4.5616501368532809E-5</v>
      </c>
      <c r="CR37" s="57">
        <v>8.9259189457353811E-5</v>
      </c>
      <c r="CS37" s="57">
        <v>5.6514941268638758E-5</v>
      </c>
      <c r="CT37" s="57">
        <v>5.0982128349920509E-5</v>
      </c>
      <c r="CU37" s="57">
        <v>4.3238485206607411E-5</v>
      </c>
      <c r="CV37" s="57">
        <v>1.4063908273295378E-4</v>
      </c>
      <c r="CW37" s="57">
        <v>3.2028722027301763E-5</v>
      </c>
      <c r="CX37" s="57">
        <v>3.5224555969705319E-5</v>
      </c>
      <c r="CY37" s="57">
        <v>9.8058379042843948E-5</v>
      </c>
      <c r="CZ37" s="57">
        <v>5.9495206696959575E-5</v>
      </c>
      <c r="DA37" s="57">
        <v>7.7587193591356515E-5</v>
      </c>
      <c r="DB37" s="57">
        <v>1.0532270299654117E-4</v>
      </c>
      <c r="DC37" s="57">
        <v>7.7629427262917156E-5</v>
      </c>
      <c r="DD37" s="57">
        <v>5.6730835007301693E-5</v>
      </c>
      <c r="DE37" s="58">
        <v>5.5496564808051941E-4</v>
      </c>
      <c r="DF37" s="389">
        <v>1.1994352401265698</v>
      </c>
      <c r="DG37" s="389">
        <v>0.9110050929714022</v>
      </c>
    </row>
    <row r="38" spans="1:111" s="53" customFormat="1" ht="13.5">
      <c r="A38" s="54" t="s">
        <v>305</v>
      </c>
      <c r="B38" s="55" t="s">
        <v>559</v>
      </c>
      <c r="C38" s="56">
        <v>6.9455436664006716E-5</v>
      </c>
      <c r="D38" s="57">
        <v>1.6849638663093894E-5</v>
      </c>
      <c r="E38" s="57">
        <v>2.352020388752755E-5</v>
      </c>
      <c r="F38" s="57">
        <v>2.196675819163827E-5</v>
      </c>
      <c r="G38" s="57">
        <v>1.9751211693287047E-5</v>
      </c>
      <c r="H38" s="57">
        <v>0</v>
      </c>
      <c r="I38" s="57">
        <v>8.3739898595673151E-5</v>
      </c>
      <c r="J38" s="57">
        <v>1.6743200591083815E-5</v>
      </c>
      <c r="K38" s="57">
        <v>1.8304461628588917E-4</v>
      </c>
      <c r="L38" s="57">
        <v>2.1310914867965769E-5</v>
      </c>
      <c r="M38" s="57">
        <v>0</v>
      </c>
      <c r="N38" s="57">
        <v>1.8577258829513708E-5</v>
      </c>
      <c r="O38" s="57">
        <v>1.5105269972484552E-5</v>
      </c>
      <c r="P38" s="57">
        <v>3.0380077720723165E-5</v>
      </c>
      <c r="Q38" s="57">
        <v>6.4414545782123063E-4</v>
      </c>
      <c r="R38" s="57">
        <v>1.7155411065072881E-5</v>
      </c>
      <c r="S38" s="57">
        <v>1.5025020390284051E-5</v>
      </c>
      <c r="T38" s="57">
        <v>3.3440186491174857E-5</v>
      </c>
      <c r="U38" s="57">
        <v>9.6805123157549242E-5</v>
      </c>
      <c r="V38" s="57">
        <v>1.5240331869129033E-4</v>
      </c>
      <c r="W38" s="57">
        <v>5.2544431672310558E-6</v>
      </c>
      <c r="X38" s="57">
        <v>1.8148619031386684E-5</v>
      </c>
      <c r="Y38" s="57">
        <v>9.6035633177616991E-6</v>
      </c>
      <c r="Z38" s="57">
        <v>1.5246949751918251E-5</v>
      </c>
      <c r="AA38" s="57">
        <v>1.3572922899290686E-5</v>
      </c>
      <c r="AB38" s="57">
        <v>4.3501709859423788E-5</v>
      </c>
      <c r="AC38" s="57">
        <v>1.3890744960969796E-5</v>
      </c>
      <c r="AD38" s="57">
        <v>1.9166962994758367E-5</v>
      </c>
      <c r="AE38" s="57">
        <v>3.9190850145025025E-5</v>
      </c>
      <c r="AF38" s="57">
        <v>2.0431535408240975E-5</v>
      </c>
      <c r="AG38" s="57">
        <v>1.2515859543579522E-5</v>
      </c>
      <c r="AH38" s="57">
        <v>2.7889738048537209E-5</v>
      </c>
      <c r="AI38" s="57">
        <v>7.2057310348291057E-5</v>
      </c>
      <c r="AJ38" s="57">
        <v>1.0024164961864159</v>
      </c>
      <c r="AK38" s="57">
        <v>2.5436576846803439E-5</v>
      </c>
      <c r="AL38" s="57">
        <v>1.6424758450616175E-5</v>
      </c>
      <c r="AM38" s="57">
        <v>9.4137662533840463E-6</v>
      </c>
      <c r="AN38" s="57">
        <v>2.9176162154668378E-5</v>
      </c>
      <c r="AO38" s="57">
        <v>1.0608669107778794E-5</v>
      </c>
      <c r="AP38" s="57">
        <v>1.8709403770180153E-5</v>
      </c>
      <c r="AQ38" s="57">
        <v>1.4442941295304562E-5</v>
      </c>
      <c r="AR38" s="57">
        <v>1.8226270603504246E-5</v>
      </c>
      <c r="AS38" s="57">
        <v>1.2304738640130439E-4</v>
      </c>
      <c r="AT38" s="57">
        <v>1.0708991032140432E-4</v>
      </c>
      <c r="AU38" s="57">
        <v>2.0369859192900474E-4</v>
      </c>
      <c r="AV38" s="57">
        <v>1.0444223879891997E-3</v>
      </c>
      <c r="AW38" s="57">
        <v>7.3202361946335713E-3</v>
      </c>
      <c r="AX38" s="57">
        <v>3.3004464821847102E-2</v>
      </c>
      <c r="AY38" s="57">
        <v>1.6132858153060331E-3</v>
      </c>
      <c r="AZ38" s="57">
        <v>5.9448364808494078E-4</v>
      </c>
      <c r="BA38" s="57">
        <v>2.9775249748101441E-3</v>
      </c>
      <c r="BB38" s="57">
        <v>8.5456279497255394E-4</v>
      </c>
      <c r="BC38" s="57">
        <v>2.4235576585750138E-3</v>
      </c>
      <c r="BD38" s="57">
        <v>1.7706001857121663E-3</v>
      </c>
      <c r="BE38" s="57">
        <v>0</v>
      </c>
      <c r="BF38" s="57">
        <v>3.0052906969295314E-5</v>
      </c>
      <c r="BG38" s="57">
        <v>2.3794686676274291E-4</v>
      </c>
      <c r="BH38" s="57">
        <v>8.4813022251199407E-5</v>
      </c>
      <c r="BI38" s="57">
        <v>2.8861483665447012E-5</v>
      </c>
      <c r="BJ38" s="57">
        <v>1.7304176032685529E-4</v>
      </c>
      <c r="BK38" s="57">
        <v>2.4373744094664294E-5</v>
      </c>
      <c r="BL38" s="57">
        <v>2.0792921492968283E-3</v>
      </c>
      <c r="BM38" s="57">
        <v>3.4361191422046524E-4</v>
      </c>
      <c r="BN38" s="57">
        <v>1.1618561688910559E-4</v>
      </c>
      <c r="BO38" s="57">
        <v>3.3816986987555921E-4</v>
      </c>
      <c r="BP38" s="57">
        <v>3.2711492655492091E-5</v>
      </c>
      <c r="BQ38" s="57">
        <v>1.2542065302191995E-5</v>
      </c>
      <c r="BR38" s="57">
        <v>4.2595932858905277E-5</v>
      </c>
      <c r="BS38" s="57">
        <v>1.1580408200191622E-4</v>
      </c>
      <c r="BT38" s="57">
        <v>3.9899690933199264E-5</v>
      </c>
      <c r="BU38" s="57">
        <v>1.6578875714872097E-5</v>
      </c>
      <c r="BV38" s="57">
        <v>1.2802630391293374E-5</v>
      </c>
      <c r="BW38" s="57">
        <v>7.9823930283542983E-6</v>
      </c>
      <c r="BX38" s="57">
        <v>2.9126091447002989E-6</v>
      </c>
      <c r="BY38" s="57">
        <v>1.7846889131043959E-5</v>
      </c>
      <c r="BZ38" s="57">
        <v>4.0904309006023277E-5</v>
      </c>
      <c r="CA38" s="57">
        <v>1.6007376239458496E-4</v>
      </c>
      <c r="CB38" s="57">
        <v>2.6385223521909649E-5</v>
      </c>
      <c r="CC38" s="57">
        <v>6.3073774389574584E-5</v>
      </c>
      <c r="CD38" s="57">
        <v>1.9884567737583709E-5</v>
      </c>
      <c r="CE38" s="57">
        <v>1.9622050711673226E-5</v>
      </c>
      <c r="CF38" s="57">
        <v>2.257522612787892E-5</v>
      </c>
      <c r="CG38" s="57">
        <v>1.2471255556118591E-5</v>
      </c>
      <c r="CH38" s="57">
        <v>2.0735455930980236E-5</v>
      </c>
      <c r="CI38" s="57">
        <v>9.3621445857379462E-5</v>
      </c>
      <c r="CJ38" s="57">
        <v>4.3136467356548584E-5</v>
      </c>
      <c r="CK38" s="57">
        <v>3.8258726725411957E-5</v>
      </c>
      <c r="CL38" s="57">
        <v>1.110427302507149E-4</v>
      </c>
      <c r="CM38" s="57">
        <v>7.9753654340457625E-5</v>
      </c>
      <c r="CN38" s="57">
        <v>5.9483847962993028E-5</v>
      </c>
      <c r="CO38" s="57">
        <v>1.1694655985371077E-4</v>
      </c>
      <c r="CP38" s="57">
        <v>7.9346399506137071E-5</v>
      </c>
      <c r="CQ38" s="57">
        <v>1.2604518217443984E-4</v>
      </c>
      <c r="CR38" s="57">
        <v>4.4607495174889494E-4</v>
      </c>
      <c r="CS38" s="57">
        <v>2.6410132087756148E-4</v>
      </c>
      <c r="CT38" s="57">
        <v>1.0546934058924697E-4</v>
      </c>
      <c r="CU38" s="57">
        <v>7.94401784043438E-5</v>
      </c>
      <c r="CV38" s="57">
        <v>4.3293686294557832E-5</v>
      </c>
      <c r="CW38" s="57">
        <v>7.6723389057836949E-4</v>
      </c>
      <c r="CX38" s="57">
        <v>1.4043351463928046E-5</v>
      </c>
      <c r="CY38" s="57">
        <v>4.1482507678701486E-4</v>
      </c>
      <c r="CZ38" s="57">
        <v>4.7532672931421978E-4</v>
      </c>
      <c r="DA38" s="57">
        <v>2.0901117111753006E-5</v>
      </c>
      <c r="DB38" s="57">
        <v>2.1017216402305322E-5</v>
      </c>
      <c r="DC38" s="57">
        <v>9.4610038634516244E-5</v>
      </c>
      <c r="DD38" s="57">
        <v>7.6410193465998417E-4</v>
      </c>
      <c r="DE38" s="58">
        <v>4.6911274703870698E-4</v>
      </c>
      <c r="DF38" s="389">
        <v>1.0652567375333601</v>
      </c>
      <c r="DG38" s="389">
        <v>0.80909271359459534</v>
      </c>
    </row>
    <row r="39" spans="1:111" s="53" customFormat="1" ht="13.5">
      <c r="A39" s="59" t="s">
        <v>306</v>
      </c>
      <c r="B39" s="60" t="s">
        <v>560</v>
      </c>
      <c r="C39" s="61">
        <v>2.5201494768494373E-3</v>
      </c>
      <c r="D39" s="62">
        <v>1.4936917746795611E-3</v>
      </c>
      <c r="E39" s="62">
        <v>1.9849020625560309E-3</v>
      </c>
      <c r="F39" s="62">
        <v>9.0059732602738713E-5</v>
      </c>
      <c r="G39" s="62">
        <v>1.2448717546082475E-4</v>
      </c>
      <c r="H39" s="62">
        <v>0</v>
      </c>
      <c r="I39" s="62">
        <v>1.9086726790300563E-4</v>
      </c>
      <c r="J39" s="62">
        <v>3.4155399328758464E-4</v>
      </c>
      <c r="K39" s="62">
        <v>1.6124274471474289E-4</v>
      </c>
      <c r="L39" s="62">
        <v>2.0744601537473766E-3</v>
      </c>
      <c r="M39" s="62">
        <v>0</v>
      </c>
      <c r="N39" s="62">
        <v>1.4412962452777734E-4</v>
      </c>
      <c r="O39" s="62">
        <v>8.6468040215103287E-5</v>
      </c>
      <c r="P39" s="62">
        <v>2.0414435712576444E-4</v>
      </c>
      <c r="Q39" s="62">
        <v>9.0406783861936833E-4</v>
      </c>
      <c r="R39" s="62">
        <v>1.3973201607505351E-3</v>
      </c>
      <c r="S39" s="62">
        <v>2.8410037414781041E-4</v>
      </c>
      <c r="T39" s="62">
        <v>1.5168755985788543E-4</v>
      </c>
      <c r="U39" s="62">
        <v>3.6618825619694814E-3</v>
      </c>
      <c r="V39" s="62">
        <v>1.5322603411198994E-2</v>
      </c>
      <c r="W39" s="62">
        <v>2.9513948078536065E-5</v>
      </c>
      <c r="X39" s="62">
        <v>4.5540847584667692E-4</v>
      </c>
      <c r="Y39" s="62">
        <v>4.1305394569925326E-4</v>
      </c>
      <c r="Z39" s="62">
        <v>1.3884391987940164E-4</v>
      </c>
      <c r="AA39" s="62">
        <v>9.8460795888122808E-4</v>
      </c>
      <c r="AB39" s="62">
        <v>5.3983614567866089E-4</v>
      </c>
      <c r="AC39" s="62">
        <v>3.5366093018887175E-5</v>
      </c>
      <c r="AD39" s="62">
        <v>2.6681247162946052E-3</v>
      </c>
      <c r="AE39" s="62">
        <v>2.038334353596938E-4</v>
      </c>
      <c r="AF39" s="62">
        <v>3.8028903922504706E-4</v>
      </c>
      <c r="AG39" s="62">
        <v>5.7790704738318376E-5</v>
      </c>
      <c r="AH39" s="62">
        <v>1.6568509395344082E-2</v>
      </c>
      <c r="AI39" s="62">
        <v>1.5258584535827548E-2</v>
      </c>
      <c r="AJ39" s="62">
        <v>1.8714515621982983E-2</v>
      </c>
      <c r="AK39" s="62">
        <v>1.0477343349830106</v>
      </c>
      <c r="AL39" s="62">
        <v>1.1062672264268575E-2</v>
      </c>
      <c r="AM39" s="62">
        <v>7.5226731801304617E-4</v>
      </c>
      <c r="AN39" s="62">
        <v>1.1308240097188345E-2</v>
      </c>
      <c r="AO39" s="62">
        <v>7.7089985722400602E-5</v>
      </c>
      <c r="AP39" s="62">
        <v>6.3436630041574906E-3</v>
      </c>
      <c r="AQ39" s="62">
        <v>1.8502028084199896E-3</v>
      </c>
      <c r="AR39" s="62">
        <v>2.6301318357719798E-3</v>
      </c>
      <c r="AS39" s="62">
        <v>1.9677902989805734E-3</v>
      </c>
      <c r="AT39" s="62">
        <v>7.9180379935535616E-3</v>
      </c>
      <c r="AU39" s="62">
        <v>5.2027732065024496E-3</v>
      </c>
      <c r="AV39" s="62">
        <v>1.0987859867633502E-3</v>
      </c>
      <c r="AW39" s="62">
        <v>3.3118937258497195E-3</v>
      </c>
      <c r="AX39" s="62">
        <v>1.7671012376824088E-3</v>
      </c>
      <c r="AY39" s="62">
        <v>3.9036377128946801E-3</v>
      </c>
      <c r="AZ39" s="62">
        <v>1.3131148177123466E-3</v>
      </c>
      <c r="BA39" s="62">
        <v>1.0416124061185213E-3</v>
      </c>
      <c r="BB39" s="62">
        <v>6.1666992707709815E-3</v>
      </c>
      <c r="BC39" s="62">
        <v>1.1999115872292198E-3</v>
      </c>
      <c r="BD39" s="62">
        <v>1.2399425497678015E-3</v>
      </c>
      <c r="BE39" s="62">
        <v>0</v>
      </c>
      <c r="BF39" s="62">
        <v>6.3497102505826256E-4</v>
      </c>
      <c r="BG39" s="62">
        <v>1.4409341075746558E-3</v>
      </c>
      <c r="BH39" s="62">
        <v>1.5357897390854457E-3</v>
      </c>
      <c r="BI39" s="62">
        <v>2.8489396447005741E-4</v>
      </c>
      <c r="BJ39" s="62">
        <v>2.8511494392582976E-3</v>
      </c>
      <c r="BK39" s="62">
        <v>5.2807553178077236E-5</v>
      </c>
      <c r="BL39" s="62">
        <v>6.9706323407547786E-3</v>
      </c>
      <c r="BM39" s="62">
        <v>1.2321343820129073E-2</v>
      </c>
      <c r="BN39" s="62">
        <v>4.7680050154010898E-3</v>
      </c>
      <c r="BO39" s="62">
        <v>9.1423911659693127E-3</v>
      </c>
      <c r="BP39" s="62">
        <v>3.3909023899946357E-4</v>
      </c>
      <c r="BQ39" s="62">
        <v>2.6307662917220885E-4</v>
      </c>
      <c r="BR39" s="62">
        <v>3.794342359622253E-3</v>
      </c>
      <c r="BS39" s="62">
        <v>1.58671047576655E-4</v>
      </c>
      <c r="BT39" s="62">
        <v>1.2594301018859427E-4</v>
      </c>
      <c r="BU39" s="62">
        <v>6.485519103294508E-5</v>
      </c>
      <c r="BV39" s="62">
        <v>8.0792088851563648E-5</v>
      </c>
      <c r="BW39" s="62">
        <v>9.7060110182077447E-5</v>
      </c>
      <c r="BX39" s="62">
        <v>6.4454070330701972E-5</v>
      </c>
      <c r="BY39" s="62">
        <v>1.8599965626822426E-4</v>
      </c>
      <c r="BZ39" s="62">
        <v>5.9870466416973248E-5</v>
      </c>
      <c r="CA39" s="62">
        <v>2.6954505305003062E-4</v>
      </c>
      <c r="CB39" s="62">
        <v>1.6081199368322231E-4</v>
      </c>
      <c r="CC39" s="62">
        <v>1.6096746632714149E-4</v>
      </c>
      <c r="CD39" s="62">
        <v>8.6053499127184893E-5</v>
      </c>
      <c r="CE39" s="62">
        <v>1.5089372430955966E-4</v>
      </c>
      <c r="CF39" s="62">
        <v>1.4431885584690647E-4</v>
      </c>
      <c r="CG39" s="62">
        <v>4.8556955239101944E-5</v>
      </c>
      <c r="CH39" s="62">
        <v>9.5460309756600711E-5</v>
      </c>
      <c r="CI39" s="62">
        <v>2.8387337489534396E-4</v>
      </c>
      <c r="CJ39" s="62">
        <v>4.6902692499075396E-5</v>
      </c>
      <c r="CK39" s="62">
        <v>1.4667955381115E-4</v>
      </c>
      <c r="CL39" s="62">
        <v>1.7273150663608481E-4</v>
      </c>
      <c r="CM39" s="62">
        <v>1.7932657208810147E-4</v>
      </c>
      <c r="CN39" s="62">
        <v>8.1780400480001715E-4</v>
      </c>
      <c r="CO39" s="62">
        <v>2.4187274829923425E-4</v>
      </c>
      <c r="CP39" s="62">
        <v>1.1491452625507504E-4</v>
      </c>
      <c r="CQ39" s="62">
        <v>1.2167042863490941E-4</v>
      </c>
      <c r="CR39" s="62">
        <v>1.2897649741089957E-4</v>
      </c>
      <c r="CS39" s="62">
        <v>1.099472834966811E-4</v>
      </c>
      <c r="CT39" s="62">
        <v>9.194098969178865E-5</v>
      </c>
      <c r="CU39" s="62">
        <v>8.978738639087497E-5</v>
      </c>
      <c r="CV39" s="62">
        <v>1.1974689826846647E-4</v>
      </c>
      <c r="CW39" s="62">
        <v>5.1978960104607521E-4</v>
      </c>
      <c r="CX39" s="62">
        <v>4.5450928282549509E-5</v>
      </c>
      <c r="CY39" s="62">
        <v>1.8976906867799421E-4</v>
      </c>
      <c r="CZ39" s="62">
        <v>2.1196839558436899E-4</v>
      </c>
      <c r="DA39" s="62">
        <v>1.6862225728679747E-4</v>
      </c>
      <c r="DB39" s="62">
        <v>5.2714300670875138E-4</v>
      </c>
      <c r="DC39" s="62">
        <v>5.2976593212041359E-4</v>
      </c>
      <c r="DD39" s="62">
        <v>3.8442743951197411E-3</v>
      </c>
      <c r="DE39" s="63">
        <v>1.232118905996245E-3</v>
      </c>
      <c r="DF39" s="390">
        <v>1.2617647571873083</v>
      </c>
      <c r="DG39" s="390">
        <v>0.9583461294735387</v>
      </c>
    </row>
    <row r="40" spans="1:111" s="53" customFormat="1" ht="13.5">
      <c r="A40" s="64" t="s">
        <v>307</v>
      </c>
      <c r="B40" s="65" t="s">
        <v>561</v>
      </c>
      <c r="C40" s="66">
        <v>1.026131756716733E-6</v>
      </c>
      <c r="D40" s="67">
        <v>5.2620540074127775E-7</v>
      </c>
      <c r="E40" s="67">
        <v>5.8046903209120141E-7</v>
      </c>
      <c r="F40" s="67">
        <v>6.7913633619745341E-7</v>
      </c>
      <c r="G40" s="67">
        <v>1.3006601366601069E-6</v>
      </c>
      <c r="H40" s="67">
        <v>0</v>
      </c>
      <c r="I40" s="67">
        <v>3.7272786361887269E-6</v>
      </c>
      <c r="J40" s="67">
        <v>7.1869787931752378E-7</v>
      </c>
      <c r="K40" s="67">
        <v>3.7937126158262115E-6</v>
      </c>
      <c r="L40" s="67">
        <v>6.1613390721948422E-7</v>
      </c>
      <c r="M40" s="67">
        <v>0</v>
      </c>
      <c r="N40" s="67">
        <v>4.7775906963004055E-7</v>
      </c>
      <c r="O40" s="67">
        <v>1.3604877339267273E-6</v>
      </c>
      <c r="P40" s="67">
        <v>2.5758484134376057E-6</v>
      </c>
      <c r="Q40" s="67">
        <v>5.2878398537477384E-5</v>
      </c>
      <c r="R40" s="67">
        <v>5.2239393301193796E-7</v>
      </c>
      <c r="S40" s="67">
        <v>5.2618102863332562E-7</v>
      </c>
      <c r="T40" s="67">
        <v>4.2370421904530146E-7</v>
      </c>
      <c r="U40" s="67">
        <v>3.4026166933276122E-6</v>
      </c>
      <c r="V40" s="67">
        <v>2.1217934623636124E-5</v>
      </c>
      <c r="W40" s="67">
        <v>1.5906071050218972E-7</v>
      </c>
      <c r="X40" s="67">
        <v>9.9453066960659729E-7</v>
      </c>
      <c r="Y40" s="67">
        <v>3.503555010783594E-7</v>
      </c>
      <c r="Z40" s="67">
        <v>3.1359678541590322E-7</v>
      </c>
      <c r="AA40" s="67">
        <v>1.2889352901075285E-6</v>
      </c>
      <c r="AB40" s="67">
        <v>1.236510751305041E-6</v>
      </c>
      <c r="AC40" s="67">
        <v>4.5507404087353788E-7</v>
      </c>
      <c r="AD40" s="67">
        <v>6.313344465173599E-7</v>
      </c>
      <c r="AE40" s="67">
        <v>4.4435222763195472E-6</v>
      </c>
      <c r="AF40" s="67">
        <v>1.5916835793235387E-5</v>
      </c>
      <c r="AG40" s="67">
        <v>1.8630669756700176E-6</v>
      </c>
      <c r="AH40" s="67">
        <v>4.680745263983536E-6</v>
      </c>
      <c r="AI40" s="67">
        <v>4.819082487816842E-5</v>
      </c>
      <c r="AJ40" s="67">
        <v>2.4096320973274748E-5</v>
      </c>
      <c r="AK40" s="67">
        <v>7.3346475219066005E-6</v>
      </c>
      <c r="AL40" s="67">
        <v>1.0596724013635967</v>
      </c>
      <c r="AM40" s="67">
        <v>2.5612994796399856E-2</v>
      </c>
      <c r="AN40" s="67">
        <v>1.6908449769415516E-2</v>
      </c>
      <c r="AO40" s="67">
        <v>7.762543631252666E-4</v>
      </c>
      <c r="AP40" s="67">
        <v>7.3044732019909282E-7</v>
      </c>
      <c r="AQ40" s="67">
        <v>3.7761808185707931E-6</v>
      </c>
      <c r="AR40" s="67">
        <v>4.490272750800732E-4</v>
      </c>
      <c r="AS40" s="67">
        <v>2.1061684192627152E-4</v>
      </c>
      <c r="AT40" s="67">
        <v>3.3997354142991249E-4</v>
      </c>
      <c r="AU40" s="67">
        <v>4.1315577688121351E-4</v>
      </c>
      <c r="AV40" s="67">
        <v>5.104833530816279E-5</v>
      </c>
      <c r="AW40" s="67">
        <v>5.2913080003763383E-6</v>
      </c>
      <c r="AX40" s="67">
        <v>1.3313079469225399E-5</v>
      </c>
      <c r="AY40" s="67">
        <v>1.2203367389088982E-4</v>
      </c>
      <c r="AZ40" s="67">
        <v>3.0535052518154896E-5</v>
      </c>
      <c r="BA40" s="67">
        <v>2.1426158604958195E-5</v>
      </c>
      <c r="BB40" s="67">
        <v>1.8411080774420383E-5</v>
      </c>
      <c r="BC40" s="67">
        <v>1.9829694120932928E-5</v>
      </c>
      <c r="BD40" s="67">
        <v>2.2224605871462629E-5</v>
      </c>
      <c r="BE40" s="67">
        <v>0</v>
      </c>
      <c r="BF40" s="67">
        <v>6.7645319481513368E-5</v>
      </c>
      <c r="BG40" s="67">
        <v>1.1490142746412763E-4</v>
      </c>
      <c r="BH40" s="67">
        <v>5.3438036740045716E-4</v>
      </c>
      <c r="BI40" s="67">
        <v>2.9779626798766143E-5</v>
      </c>
      <c r="BJ40" s="67">
        <v>3.4819703453423712E-5</v>
      </c>
      <c r="BK40" s="67">
        <v>6.9219897281604848E-7</v>
      </c>
      <c r="BL40" s="67">
        <v>5.4859814203319042E-5</v>
      </c>
      <c r="BM40" s="67">
        <v>-6.6503023896515638E-6</v>
      </c>
      <c r="BN40" s="67">
        <v>4.7620090138492063E-5</v>
      </c>
      <c r="BO40" s="67">
        <v>1.5749237744034126E-4</v>
      </c>
      <c r="BP40" s="67">
        <v>5.7976054387749104E-7</v>
      </c>
      <c r="BQ40" s="67">
        <v>1.6875724465249422E-7</v>
      </c>
      <c r="BR40" s="67">
        <v>2.8091146193686047E-6</v>
      </c>
      <c r="BS40" s="67">
        <v>1.0477468002274903E-6</v>
      </c>
      <c r="BT40" s="67">
        <v>6.3166729171970257E-7</v>
      </c>
      <c r="BU40" s="67">
        <v>2.936088135602885E-7</v>
      </c>
      <c r="BV40" s="67">
        <v>2.7228397474780432E-7</v>
      </c>
      <c r="BW40" s="67">
        <v>1.2920974305902522E-7</v>
      </c>
      <c r="BX40" s="67">
        <v>2.1186002760377506E-8</v>
      </c>
      <c r="BY40" s="67">
        <v>7.5828605934300307E-7</v>
      </c>
      <c r="BZ40" s="67">
        <v>1.1297715966425777E-6</v>
      </c>
      <c r="CA40" s="67">
        <v>4.8123709365923186E-6</v>
      </c>
      <c r="CB40" s="67">
        <v>6.1809560230974605E-6</v>
      </c>
      <c r="CC40" s="67">
        <v>4.0723050273851947E-6</v>
      </c>
      <c r="CD40" s="67">
        <v>6.3172147141164339E-7</v>
      </c>
      <c r="CE40" s="67">
        <v>5.9383408070929067E-7</v>
      </c>
      <c r="CF40" s="67">
        <v>7.163486837700451E-6</v>
      </c>
      <c r="CG40" s="67">
        <v>2.238258850610119E-7</v>
      </c>
      <c r="CH40" s="67">
        <v>3.4900718257258445E-7</v>
      </c>
      <c r="CI40" s="67">
        <v>4.5074866280998505E-7</v>
      </c>
      <c r="CJ40" s="67">
        <v>5.7357164768783868E-7</v>
      </c>
      <c r="CK40" s="67">
        <v>4.0823628978984906E-7</v>
      </c>
      <c r="CL40" s="67">
        <v>4.443338622994858E-7</v>
      </c>
      <c r="CM40" s="67">
        <v>8.627492270106243E-7</v>
      </c>
      <c r="CN40" s="67">
        <v>3.444824542249489E-7</v>
      </c>
      <c r="CO40" s="67">
        <v>7.2663859922429771E-7</v>
      </c>
      <c r="CP40" s="67">
        <v>4.2305511882894583E-7</v>
      </c>
      <c r="CQ40" s="67">
        <v>6.2880186461197104E-7</v>
      </c>
      <c r="CR40" s="67">
        <v>6.2139427982424151E-7</v>
      </c>
      <c r="CS40" s="67">
        <v>3.5223134380693459E-7</v>
      </c>
      <c r="CT40" s="67">
        <v>7.9060390977816228E-7</v>
      </c>
      <c r="CU40" s="67">
        <v>2.216143109522598E-6</v>
      </c>
      <c r="CV40" s="67">
        <v>3.5217507923466117E-7</v>
      </c>
      <c r="CW40" s="67">
        <v>1.9957815280802737E-5</v>
      </c>
      <c r="CX40" s="67">
        <v>2.9140526892583044E-7</v>
      </c>
      <c r="CY40" s="67">
        <v>1.2422002172770431E-6</v>
      </c>
      <c r="CZ40" s="67">
        <v>8.4027149051587689E-7</v>
      </c>
      <c r="DA40" s="67">
        <v>6.896933743704031E-7</v>
      </c>
      <c r="DB40" s="67">
        <v>6.048570496424284E-7</v>
      </c>
      <c r="DC40" s="67">
        <v>9.9702507252674993E-7</v>
      </c>
      <c r="DD40" s="67">
        <v>1.972509185493098E-6</v>
      </c>
      <c r="DE40" s="68">
        <v>1.6172539339971024E-5</v>
      </c>
      <c r="DF40" s="391">
        <v>1.1060191754612101</v>
      </c>
      <c r="DG40" s="391">
        <v>0.84005294163515487</v>
      </c>
    </row>
    <row r="41" spans="1:111" s="53" customFormat="1" ht="13.5">
      <c r="A41" s="54" t="s">
        <v>308</v>
      </c>
      <c r="B41" s="55" t="s">
        <v>562</v>
      </c>
      <c r="C41" s="56">
        <v>4.0448447611529252E-5</v>
      </c>
      <c r="D41" s="57">
        <v>2.1714189617478534E-5</v>
      </c>
      <c r="E41" s="57">
        <v>1.9250047150329397E-5</v>
      </c>
      <c r="F41" s="57">
        <v>1.9252587959577717E-5</v>
      </c>
      <c r="G41" s="57">
        <v>2.0619929173060478E-5</v>
      </c>
      <c r="H41" s="57">
        <v>0</v>
      </c>
      <c r="I41" s="57">
        <v>1.152185684893526E-4</v>
      </c>
      <c r="J41" s="57">
        <v>3.1226861510872693E-5</v>
      </c>
      <c r="K41" s="57">
        <v>2.0523135661836383E-4</v>
      </c>
      <c r="L41" s="57">
        <v>2.037703773495063E-5</v>
      </c>
      <c r="M41" s="57">
        <v>0</v>
      </c>
      <c r="N41" s="57">
        <v>1.911980311709722E-5</v>
      </c>
      <c r="O41" s="57">
        <v>5.7736630044700552E-5</v>
      </c>
      <c r="P41" s="57">
        <v>1.0757043286314686E-4</v>
      </c>
      <c r="Q41" s="57">
        <v>2.2626738773895323E-3</v>
      </c>
      <c r="R41" s="57">
        <v>3.3547588385399724E-5</v>
      </c>
      <c r="S41" s="57">
        <v>2.7936201702889896E-5</v>
      </c>
      <c r="T41" s="57">
        <v>1.8844041928688079E-5</v>
      </c>
      <c r="U41" s="57">
        <v>7.2391792696738767E-5</v>
      </c>
      <c r="V41" s="57">
        <v>9.5574544914043714E-5</v>
      </c>
      <c r="W41" s="57">
        <v>3.427643446589816E-6</v>
      </c>
      <c r="X41" s="57">
        <v>4.569074427610819E-5</v>
      </c>
      <c r="Y41" s="57">
        <v>2.3518422584123992E-5</v>
      </c>
      <c r="Z41" s="57">
        <v>2.4244192833029289E-5</v>
      </c>
      <c r="AA41" s="57">
        <v>6.2509220900842181E-5</v>
      </c>
      <c r="AB41" s="57">
        <v>6.3093293693887583E-5</v>
      </c>
      <c r="AC41" s="57">
        <v>1.0479016659244573E-5</v>
      </c>
      <c r="AD41" s="57">
        <v>2.5571167960288394E-5</v>
      </c>
      <c r="AE41" s="57">
        <v>1.6541336621877671E-4</v>
      </c>
      <c r="AF41" s="57">
        <v>6.7575824564067679E-4</v>
      </c>
      <c r="AG41" s="57">
        <v>9.6945728178313086E-5</v>
      </c>
      <c r="AH41" s="57">
        <v>1.2330211318136716E-4</v>
      </c>
      <c r="AI41" s="57">
        <v>1.952705896172389E-3</v>
      </c>
      <c r="AJ41" s="57">
        <v>1.746995543267117E-4</v>
      </c>
      <c r="AK41" s="57">
        <v>3.5081326809927179E-4</v>
      </c>
      <c r="AL41" s="57">
        <v>3.1361843753981715E-5</v>
      </c>
      <c r="AM41" s="57">
        <v>1.0363527807636155</v>
      </c>
      <c r="AN41" s="57">
        <v>7.9081848907490704E-3</v>
      </c>
      <c r="AO41" s="57">
        <v>5.139199659557446E-2</v>
      </c>
      <c r="AP41" s="57">
        <v>2.7844634608997862E-5</v>
      </c>
      <c r="AQ41" s="57">
        <v>8.1191009399590416E-5</v>
      </c>
      <c r="AR41" s="57">
        <v>1.7127063915455848E-2</v>
      </c>
      <c r="AS41" s="57">
        <v>1.1962529294501839E-2</v>
      </c>
      <c r="AT41" s="57">
        <v>7.1663941571909195E-3</v>
      </c>
      <c r="AU41" s="57">
        <v>6.0809355561569781E-3</v>
      </c>
      <c r="AV41" s="57">
        <v>1.477644258034333E-3</v>
      </c>
      <c r="AW41" s="57">
        <v>2.1937326547621865E-4</v>
      </c>
      <c r="AX41" s="57">
        <v>5.6334677147471413E-4</v>
      </c>
      <c r="AY41" s="57">
        <v>3.7291058019131252E-3</v>
      </c>
      <c r="AZ41" s="57">
        <v>3.4291405646257444E-3</v>
      </c>
      <c r="BA41" s="57">
        <v>4.4951021816968915E-4</v>
      </c>
      <c r="BB41" s="57">
        <v>1.9861093841590039E-3</v>
      </c>
      <c r="BC41" s="57">
        <v>6.6891458783026607E-4</v>
      </c>
      <c r="BD41" s="57">
        <v>3.6591067543359816E-4</v>
      </c>
      <c r="BE41" s="57">
        <v>0</v>
      </c>
      <c r="BF41" s="57">
        <v>5.1620069917659873E-3</v>
      </c>
      <c r="BG41" s="57">
        <v>3.1631248682535244E-3</v>
      </c>
      <c r="BH41" s="57">
        <v>1.9981216459639636E-3</v>
      </c>
      <c r="BI41" s="57">
        <v>5.6590069383712853E-4</v>
      </c>
      <c r="BJ41" s="57">
        <v>7.1340563095563482E-4</v>
      </c>
      <c r="BK41" s="57">
        <v>2.1575939044206705E-5</v>
      </c>
      <c r="BL41" s="57">
        <v>2.0855343303747952E-3</v>
      </c>
      <c r="BM41" s="57">
        <v>1.9749989316709422E-3</v>
      </c>
      <c r="BN41" s="57">
        <v>1.9818194428286276E-3</v>
      </c>
      <c r="BO41" s="57">
        <v>3.1448362822176818E-3</v>
      </c>
      <c r="BP41" s="57">
        <v>5.7806493906550256E-5</v>
      </c>
      <c r="BQ41" s="57">
        <v>4.2633871076865684E-5</v>
      </c>
      <c r="BR41" s="57">
        <v>1.0124004094027995E-4</v>
      </c>
      <c r="BS41" s="57">
        <v>3.3122411347063805E-5</v>
      </c>
      <c r="BT41" s="57">
        <v>2.7863474859179075E-5</v>
      </c>
      <c r="BU41" s="57">
        <v>1.2572835497614909E-5</v>
      </c>
      <c r="BV41" s="57">
        <v>1.4750226897821755E-5</v>
      </c>
      <c r="BW41" s="57">
        <v>1.8738920712065554E-5</v>
      </c>
      <c r="BX41" s="57">
        <v>1.1860049954202867E-5</v>
      </c>
      <c r="BY41" s="57">
        <v>4.3888832479902989E-5</v>
      </c>
      <c r="BZ41" s="57">
        <v>3.389328270456038E-5</v>
      </c>
      <c r="CA41" s="57">
        <v>1.408802910495936E-4</v>
      </c>
      <c r="CB41" s="57">
        <v>1.1675783976613014E-4</v>
      </c>
      <c r="CC41" s="57">
        <v>1.2822808754201211E-4</v>
      </c>
      <c r="CD41" s="57">
        <v>2.6449263735471047E-5</v>
      </c>
      <c r="CE41" s="57">
        <v>4.013470985292513E-5</v>
      </c>
      <c r="CF41" s="57">
        <v>3.0497331740063257E-4</v>
      </c>
      <c r="CG41" s="57">
        <v>8.8223203193308213E-6</v>
      </c>
      <c r="CH41" s="57">
        <v>1.8077717407995775E-5</v>
      </c>
      <c r="CI41" s="57">
        <v>4.8532825364417073E-5</v>
      </c>
      <c r="CJ41" s="57">
        <v>1.7316339163686324E-5</v>
      </c>
      <c r="CK41" s="57">
        <v>2.8477441038867105E-5</v>
      </c>
      <c r="CL41" s="57">
        <v>1.9052375854976035E-5</v>
      </c>
      <c r="CM41" s="57">
        <v>4.2916316321855164E-5</v>
      </c>
      <c r="CN41" s="57">
        <v>1.8264071837088398E-5</v>
      </c>
      <c r="CO41" s="57">
        <v>2.5431698748082996E-5</v>
      </c>
      <c r="CP41" s="57">
        <v>1.6880084021278603E-5</v>
      </c>
      <c r="CQ41" s="57">
        <v>1.7633972438333002E-5</v>
      </c>
      <c r="CR41" s="57">
        <v>2.4988999050282486E-5</v>
      </c>
      <c r="CS41" s="57">
        <v>1.5225260006938029E-5</v>
      </c>
      <c r="CT41" s="57">
        <v>3.2231361871297573E-5</v>
      </c>
      <c r="CU41" s="57">
        <v>5.5202148084456709E-5</v>
      </c>
      <c r="CV41" s="57">
        <v>2.1202368490385169E-5</v>
      </c>
      <c r="CW41" s="57">
        <v>4.3338789710139624E-4</v>
      </c>
      <c r="CX41" s="57">
        <v>1.0710422123314084E-5</v>
      </c>
      <c r="CY41" s="57">
        <v>4.3661889627111969E-5</v>
      </c>
      <c r="CZ41" s="57">
        <v>2.7382042310128352E-5</v>
      </c>
      <c r="DA41" s="57">
        <v>2.9987382839386562E-5</v>
      </c>
      <c r="DB41" s="57">
        <v>2.4413178813688525E-5</v>
      </c>
      <c r="DC41" s="57">
        <v>3.6885791143126885E-5</v>
      </c>
      <c r="DD41" s="57">
        <v>5.1603678906762351E-5</v>
      </c>
      <c r="DE41" s="58">
        <v>3.5560848503997963E-4</v>
      </c>
      <c r="DF41" s="389">
        <v>1.1813972587757628</v>
      </c>
      <c r="DG41" s="389">
        <v>0.8973047343961662</v>
      </c>
    </row>
    <row r="42" spans="1:111" s="53" customFormat="1" ht="13.5">
      <c r="A42" s="54" t="s">
        <v>309</v>
      </c>
      <c r="B42" s="55" t="s">
        <v>781</v>
      </c>
      <c r="C42" s="56">
        <v>3.844440584567775E-5</v>
      </c>
      <c r="D42" s="57">
        <v>1.9785701383947111E-5</v>
      </c>
      <c r="E42" s="57">
        <v>2.5852478139398408E-5</v>
      </c>
      <c r="F42" s="57">
        <v>2.8297233322509978E-5</v>
      </c>
      <c r="G42" s="57">
        <v>5.9457724153475964E-5</v>
      </c>
      <c r="H42" s="57">
        <v>0</v>
      </c>
      <c r="I42" s="57">
        <v>1.4149007359667151E-4</v>
      </c>
      <c r="J42" s="57">
        <v>2.2881997876061119E-5</v>
      </c>
      <c r="K42" s="57">
        <v>9.9715495855784211E-5</v>
      </c>
      <c r="L42" s="57">
        <v>2.0296509656843428E-5</v>
      </c>
      <c r="M42" s="57">
        <v>0</v>
      </c>
      <c r="N42" s="57">
        <v>1.9844232507383763E-5</v>
      </c>
      <c r="O42" s="57">
        <v>2.3587860830713122E-5</v>
      </c>
      <c r="P42" s="57">
        <v>4.3754865862916964E-5</v>
      </c>
      <c r="Q42" s="57">
        <v>4.1057709992917103E-4</v>
      </c>
      <c r="R42" s="57">
        <v>2.2148388032909978E-5</v>
      </c>
      <c r="S42" s="57">
        <v>1.8228512483681223E-5</v>
      </c>
      <c r="T42" s="57">
        <v>1.4740409891188348E-5</v>
      </c>
      <c r="U42" s="57">
        <v>1.0394802327702171E-4</v>
      </c>
      <c r="V42" s="57">
        <v>5.4417426467591524E-5</v>
      </c>
      <c r="W42" s="57">
        <v>5.8462906306745054E-6</v>
      </c>
      <c r="X42" s="57">
        <v>3.2503881174118512E-5</v>
      </c>
      <c r="Y42" s="57">
        <v>1.3677967218568688E-5</v>
      </c>
      <c r="Z42" s="57">
        <v>1.7527423967340378E-5</v>
      </c>
      <c r="AA42" s="57">
        <v>3.4891057761287956E-5</v>
      </c>
      <c r="AB42" s="57">
        <v>3.3747988355913402E-5</v>
      </c>
      <c r="AC42" s="57">
        <v>1.4889387429544483E-5</v>
      </c>
      <c r="AD42" s="57">
        <v>2.558475865029866E-5</v>
      </c>
      <c r="AE42" s="57">
        <v>5.4210452769122234E-5</v>
      </c>
      <c r="AF42" s="57">
        <v>7.8344371097514718E-5</v>
      </c>
      <c r="AG42" s="57">
        <v>4.8249226730255242E-5</v>
      </c>
      <c r="AH42" s="57">
        <v>2.1219986868123387E-4</v>
      </c>
      <c r="AI42" s="57">
        <v>1.795594562809605E-4</v>
      </c>
      <c r="AJ42" s="57">
        <v>1.3927568334763613E-3</v>
      </c>
      <c r="AK42" s="57">
        <v>2.8135739875460825E-4</v>
      </c>
      <c r="AL42" s="57">
        <v>2.2374642566538298E-5</v>
      </c>
      <c r="AM42" s="57">
        <v>1.0903122010857871E-5</v>
      </c>
      <c r="AN42" s="57">
        <v>1.0039892663607248</v>
      </c>
      <c r="AO42" s="57">
        <v>1.4366580980934747E-5</v>
      </c>
      <c r="AP42" s="57">
        <v>2.9621581861680209E-5</v>
      </c>
      <c r="AQ42" s="57">
        <v>2.3622406455803004E-5</v>
      </c>
      <c r="AR42" s="57">
        <v>7.9055551116845642E-3</v>
      </c>
      <c r="AS42" s="57">
        <v>5.3880217432318977E-3</v>
      </c>
      <c r="AT42" s="57">
        <v>1.6549995470227528E-2</v>
      </c>
      <c r="AU42" s="57">
        <v>1.95755107302211E-2</v>
      </c>
      <c r="AV42" s="57">
        <v>2.5663555838312778E-3</v>
      </c>
      <c r="AW42" s="57">
        <v>1.2435057959745164E-4</v>
      </c>
      <c r="AX42" s="57">
        <v>2.6948539543598173E-4</v>
      </c>
      <c r="AY42" s="57">
        <v>5.4453222680261879E-3</v>
      </c>
      <c r="AZ42" s="57">
        <v>8.385752960206361E-4</v>
      </c>
      <c r="BA42" s="57">
        <v>7.246940825207203E-4</v>
      </c>
      <c r="BB42" s="57">
        <v>1.0661393253827462E-3</v>
      </c>
      <c r="BC42" s="57">
        <v>3.661675343775146E-4</v>
      </c>
      <c r="BD42" s="57">
        <v>9.0634935043126601E-4</v>
      </c>
      <c r="BE42" s="57">
        <v>0</v>
      </c>
      <c r="BF42" s="57">
        <v>9.1446193089579847E-4</v>
      </c>
      <c r="BG42" s="57">
        <v>7.0655508220441405E-3</v>
      </c>
      <c r="BH42" s="57">
        <v>2.9813351003572144E-2</v>
      </c>
      <c r="BI42" s="57">
        <v>3.1510528307760162E-3</v>
      </c>
      <c r="BJ42" s="57">
        <v>1.7876987551788206E-3</v>
      </c>
      <c r="BK42" s="57">
        <v>2.5687914417441713E-5</v>
      </c>
      <c r="BL42" s="57">
        <v>4.4652355382632236E-4</v>
      </c>
      <c r="BM42" s="57">
        <v>5.1875888629079013E-4</v>
      </c>
      <c r="BN42" s="57">
        <v>7.857495353314456E-4</v>
      </c>
      <c r="BO42" s="57">
        <v>5.4175718925803329E-3</v>
      </c>
      <c r="BP42" s="57">
        <v>4.0974129822027563E-5</v>
      </c>
      <c r="BQ42" s="57">
        <v>1.7953430938858985E-5</v>
      </c>
      <c r="BR42" s="57">
        <v>1.4529076595552255E-4</v>
      </c>
      <c r="BS42" s="57">
        <v>4.0615530012083562E-5</v>
      </c>
      <c r="BT42" s="57">
        <v>2.2868168884203048E-5</v>
      </c>
      <c r="BU42" s="57">
        <v>1.1547535674306983E-5</v>
      </c>
      <c r="BV42" s="57">
        <v>1.2657432348336348E-5</v>
      </c>
      <c r="BW42" s="57">
        <v>9.1223131463563797E-6</v>
      </c>
      <c r="BX42" s="57">
        <v>4.0372079183559912E-6</v>
      </c>
      <c r="BY42" s="57">
        <v>4.0126702474300519E-5</v>
      </c>
      <c r="BZ42" s="57">
        <v>3.96959425617045E-5</v>
      </c>
      <c r="CA42" s="57">
        <v>1.9555528838607496E-4</v>
      </c>
      <c r="CB42" s="57">
        <v>2.6206697515513013E-4</v>
      </c>
      <c r="CC42" s="57">
        <v>1.0684476386371728E-4</v>
      </c>
      <c r="CD42" s="57">
        <v>1.9201437701485348E-5</v>
      </c>
      <c r="CE42" s="57">
        <v>2.5111528052515136E-5</v>
      </c>
      <c r="CF42" s="57">
        <v>3.3151484741553559E-5</v>
      </c>
      <c r="CG42" s="57">
        <v>9.2717317267445256E-6</v>
      </c>
      <c r="CH42" s="57">
        <v>1.4506927507809483E-5</v>
      </c>
      <c r="CI42" s="57">
        <v>3.0121990597169646E-5</v>
      </c>
      <c r="CJ42" s="57">
        <v>2.3088312401147519E-5</v>
      </c>
      <c r="CK42" s="57">
        <v>2.0471694778463671E-5</v>
      </c>
      <c r="CL42" s="57">
        <v>1.6899244198928838E-5</v>
      </c>
      <c r="CM42" s="57">
        <v>3.8852520349805867E-5</v>
      </c>
      <c r="CN42" s="57">
        <v>1.562904403370362E-5</v>
      </c>
      <c r="CO42" s="57">
        <v>2.8715372625978449E-5</v>
      </c>
      <c r="CP42" s="57">
        <v>1.8282360918096061E-5</v>
      </c>
      <c r="CQ42" s="57">
        <v>2.402540146167163E-5</v>
      </c>
      <c r="CR42" s="57">
        <v>2.2663842664307388E-5</v>
      </c>
      <c r="CS42" s="57">
        <v>1.3697126785392778E-5</v>
      </c>
      <c r="CT42" s="57">
        <v>2.4191635903075564E-5</v>
      </c>
      <c r="CU42" s="57">
        <v>9.8571866484839339E-5</v>
      </c>
      <c r="CV42" s="57">
        <v>1.7262498914348499E-5</v>
      </c>
      <c r="CW42" s="57">
        <v>9.396329208590363E-4</v>
      </c>
      <c r="CX42" s="57">
        <v>1.1613578929218079E-5</v>
      </c>
      <c r="CY42" s="57">
        <v>3.7459857144721711E-5</v>
      </c>
      <c r="CZ42" s="57">
        <v>3.4812218543596948E-5</v>
      </c>
      <c r="DA42" s="57">
        <v>2.5779193270675172E-5</v>
      </c>
      <c r="DB42" s="57">
        <v>2.5849118733947115E-5</v>
      </c>
      <c r="DC42" s="57">
        <v>3.7395071926659917E-5</v>
      </c>
      <c r="DD42" s="57">
        <v>8.6422989810330561E-5</v>
      </c>
      <c r="DE42" s="58">
        <v>4.956231158780907E-4</v>
      </c>
      <c r="DF42" s="389">
        <v>1.1224735593666777</v>
      </c>
      <c r="DG42" s="389">
        <v>0.85255051302384099</v>
      </c>
    </row>
    <row r="43" spans="1:111" s="53" customFormat="1" ht="13.5">
      <c r="A43" s="54" t="s">
        <v>310</v>
      </c>
      <c r="B43" s="55" t="s">
        <v>780</v>
      </c>
      <c r="C43" s="56">
        <v>6.7565790507492142E-5</v>
      </c>
      <c r="D43" s="57">
        <v>4.2819049830285959E-5</v>
      </c>
      <c r="E43" s="57">
        <v>3.9980280697870458E-5</v>
      </c>
      <c r="F43" s="57">
        <v>3.8777604544033891E-5</v>
      </c>
      <c r="G43" s="57">
        <v>5.1737589486027804E-5</v>
      </c>
      <c r="H43" s="57">
        <v>0</v>
      </c>
      <c r="I43" s="57">
        <v>1.8831789269109912E-4</v>
      </c>
      <c r="J43" s="57">
        <v>6.3817452593267513E-5</v>
      </c>
      <c r="K43" s="57">
        <v>4.5263217416034165E-4</v>
      </c>
      <c r="L43" s="57">
        <v>3.5705932786308661E-5</v>
      </c>
      <c r="M43" s="57">
        <v>0</v>
      </c>
      <c r="N43" s="57">
        <v>3.7448211573416953E-5</v>
      </c>
      <c r="O43" s="57">
        <v>5.7679586136061231E-5</v>
      </c>
      <c r="P43" s="57">
        <v>1.4296916321317895E-4</v>
      </c>
      <c r="Q43" s="57">
        <v>1.3888191320283842E-2</v>
      </c>
      <c r="R43" s="57">
        <v>6.2601549540812235E-5</v>
      </c>
      <c r="S43" s="57">
        <v>5.1694770781835327E-5</v>
      </c>
      <c r="T43" s="57">
        <v>3.4212959531461668E-5</v>
      </c>
      <c r="U43" s="57">
        <v>1.095252176549329E-4</v>
      </c>
      <c r="V43" s="57">
        <v>3.7413052684105513E-4</v>
      </c>
      <c r="W43" s="57">
        <v>7.8898015760862094E-6</v>
      </c>
      <c r="X43" s="57">
        <v>9.5849799455893138E-5</v>
      </c>
      <c r="Y43" s="57">
        <v>4.4232727990527235E-5</v>
      </c>
      <c r="Z43" s="57">
        <v>3.886410958320537E-5</v>
      </c>
      <c r="AA43" s="57">
        <v>1.3772586823832867E-4</v>
      </c>
      <c r="AB43" s="57">
        <v>1.3360264927729268E-4</v>
      </c>
      <c r="AC43" s="57">
        <v>1.4586333075357529E-5</v>
      </c>
      <c r="AD43" s="57">
        <v>4.9977370498136917E-5</v>
      </c>
      <c r="AE43" s="57">
        <v>1.0053391354700761E-4</v>
      </c>
      <c r="AF43" s="57">
        <v>3.2253533108156585E-4</v>
      </c>
      <c r="AG43" s="57">
        <v>2.0390274322029084E-4</v>
      </c>
      <c r="AH43" s="57">
        <v>2.4115296303929768E-4</v>
      </c>
      <c r="AI43" s="57">
        <v>2.6792770322165479E-3</v>
      </c>
      <c r="AJ43" s="57">
        <v>9.1811975050298366E-4</v>
      </c>
      <c r="AK43" s="57">
        <v>1.4336362863629573E-3</v>
      </c>
      <c r="AL43" s="57">
        <v>5.9003529860974924E-5</v>
      </c>
      <c r="AM43" s="57">
        <v>2.3108109099506881E-5</v>
      </c>
      <c r="AN43" s="57">
        <v>6.224429235098971E-4</v>
      </c>
      <c r="AO43" s="57">
        <v>1.0000203142081605</v>
      </c>
      <c r="AP43" s="57">
        <v>5.1646331615515721E-5</v>
      </c>
      <c r="AQ43" s="57">
        <v>7.8065549582184701E-4</v>
      </c>
      <c r="AR43" s="57">
        <v>5.679097187505882E-2</v>
      </c>
      <c r="AS43" s="57">
        <v>2.6748109766872655E-2</v>
      </c>
      <c r="AT43" s="57">
        <v>1.3105593546924484E-2</v>
      </c>
      <c r="AU43" s="57">
        <v>1.0584090505939081E-2</v>
      </c>
      <c r="AV43" s="57">
        <v>4.005096339235137E-3</v>
      </c>
      <c r="AW43" s="57">
        <v>6.7759491258312778E-4</v>
      </c>
      <c r="AX43" s="57">
        <v>4.0670908534916643E-3</v>
      </c>
      <c r="AY43" s="57">
        <v>5.5096169022051077E-3</v>
      </c>
      <c r="AZ43" s="57">
        <v>1.3105564809248162E-2</v>
      </c>
      <c r="BA43" s="57">
        <v>5.3999366337007014E-4</v>
      </c>
      <c r="BB43" s="57">
        <v>5.2008273816961199E-3</v>
      </c>
      <c r="BC43" s="57">
        <v>2.5686545331411385E-3</v>
      </c>
      <c r="BD43" s="57">
        <v>7.1600564738116585E-4</v>
      </c>
      <c r="BE43" s="57">
        <v>0</v>
      </c>
      <c r="BF43" s="57">
        <v>3.3763402303135588E-3</v>
      </c>
      <c r="BG43" s="57">
        <v>8.8466642079472347E-3</v>
      </c>
      <c r="BH43" s="57">
        <v>1.7316638350672476E-2</v>
      </c>
      <c r="BI43" s="57">
        <v>1.8060855392873078E-3</v>
      </c>
      <c r="BJ43" s="57">
        <v>1.150578776558593E-3</v>
      </c>
      <c r="BK43" s="57">
        <v>3.7709077937397863E-5</v>
      </c>
      <c r="BL43" s="57">
        <v>1.6810687434037704E-3</v>
      </c>
      <c r="BM43" s="57">
        <v>2.7160427178683647E-3</v>
      </c>
      <c r="BN43" s="57">
        <v>9.2926542539132826E-4</v>
      </c>
      <c r="BO43" s="57">
        <v>1.3017434250470901E-3</v>
      </c>
      <c r="BP43" s="57">
        <v>9.7911251838269644E-5</v>
      </c>
      <c r="BQ43" s="57">
        <v>6.6975889510195253E-5</v>
      </c>
      <c r="BR43" s="57">
        <v>1.828063188570028E-4</v>
      </c>
      <c r="BS43" s="57">
        <v>6.3655435081744069E-5</v>
      </c>
      <c r="BT43" s="57">
        <v>5.3141862299423866E-5</v>
      </c>
      <c r="BU43" s="57">
        <v>2.8198795216881737E-5</v>
      </c>
      <c r="BV43" s="57">
        <v>2.5158263598328876E-5</v>
      </c>
      <c r="BW43" s="57">
        <v>3.3220526170431766E-5</v>
      </c>
      <c r="BX43" s="57">
        <v>1.8521639368146688E-5</v>
      </c>
      <c r="BY43" s="57">
        <v>6.1157598787904213E-5</v>
      </c>
      <c r="BZ43" s="57">
        <v>5.7757572662895297E-5</v>
      </c>
      <c r="CA43" s="57">
        <v>2.503609694006016E-4</v>
      </c>
      <c r="CB43" s="57">
        <v>3.0715785228107873E-4</v>
      </c>
      <c r="CC43" s="57">
        <v>1.0876859476853823E-4</v>
      </c>
      <c r="CD43" s="57">
        <v>3.2475813402224349E-5</v>
      </c>
      <c r="CE43" s="57">
        <v>7.3392939752739213E-5</v>
      </c>
      <c r="CF43" s="57">
        <v>1.0116032484889519E-4</v>
      </c>
      <c r="CG43" s="57">
        <v>1.6109922228966758E-5</v>
      </c>
      <c r="CH43" s="57">
        <v>4.0783611930712766E-5</v>
      </c>
      <c r="CI43" s="57">
        <v>8.4081197193359267E-5</v>
      </c>
      <c r="CJ43" s="57">
        <v>4.6547330606077996E-5</v>
      </c>
      <c r="CK43" s="57">
        <v>6.0144848636499342E-5</v>
      </c>
      <c r="CL43" s="57">
        <v>4.836099811106763E-5</v>
      </c>
      <c r="CM43" s="57">
        <v>1.0213815902386686E-4</v>
      </c>
      <c r="CN43" s="57">
        <v>3.4177799572159318E-5</v>
      </c>
      <c r="CO43" s="57">
        <v>6.4537776986195173E-5</v>
      </c>
      <c r="CP43" s="57">
        <v>3.9669921647878861E-5</v>
      </c>
      <c r="CQ43" s="57">
        <v>3.5741382743864375E-5</v>
      </c>
      <c r="CR43" s="57">
        <v>6.3815125229424213E-5</v>
      </c>
      <c r="CS43" s="57">
        <v>3.6656945293116098E-5</v>
      </c>
      <c r="CT43" s="57">
        <v>9.7787539814516144E-5</v>
      </c>
      <c r="CU43" s="57">
        <v>1.2699210519050901E-4</v>
      </c>
      <c r="CV43" s="57">
        <v>4.0633573438043132E-5</v>
      </c>
      <c r="CW43" s="57">
        <v>1.0693462916221189E-3</v>
      </c>
      <c r="CX43" s="57">
        <v>2.5071351691585889E-5</v>
      </c>
      <c r="CY43" s="57">
        <v>5.9848207109185583E-5</v>
      </c>
      <c r="CZ43" s="57">
        <v>6.0582340563188636E-5</v>
      </c>
      <c r="DA43" s="57">
        <v>6.1310898786957045E-5</v>
      </c>
      <c r="DB43" s="57">
        <v>5.4251014511911569E-5</v>
      </c>
      <c r="DC43" s="57">
        <v>7.5766477515604213E-5</v>
      </c>
      <c r="DD43" s="57">
        <v>1.6746390980771158E-4</v>
      </c>
      <c r="DE43" s="58">
        <v>4.4230010364301585E-4</v>
      </c>
      <c r="DF43" s="389">
        <v>1.2110161520629037</v>
      </c>
      <c r="DG43" s="389">
        <v>0.91980112413865411</v>
      </c>
    </row>
    <row r="44" spans="1:111" s="53" customFormat="1" ht="13.5">
      <c r="A44" s="59" t="s">
        <v>311</v>
      </c>
      <c r="B44" s="60" t="s">
        <v>565</v>
      </c>
      <c r="C44" s="61">
        <v>6.4405415929560669E-6</v>
      </c>
      <c r="D44" s="62">
        <v>3.5624989155059935E-6</v>
      </c>
      <c r="E44" s="62">
        <v>4.4789131297531284E-6</v>
      </c>
      <c r="F44" s="62">
        <v>2.0145655643583197E-6</v>
      </c>
      <c r="G44" s="62">
        <v>4.1848858154418491E-6</v>
      </c>
      <c r="H44" s="62">
        <v>0</v>
      </c>
      <c r="I44" s="62">
        <v>7.892895241508292E-6</v>
      </c>
      <c r="J44" s="62">
        <v>1.0321541334298293E-5</v>
      </c>
      <c r="K44" s="62">
        <v>2.7580040386444677E-5</v>
      </c>
      <c r="L44" s="62">
        <v>5.2197878810481055E-6</v>
      </c>
      <c r="M44" s="62">
        <v>0</v>
      </c>
      <c r="N44" s="62">
        <v>6.4075438968200389E-6</v>
      </c>
      <c r="O44" s="62">
        <v>4.4472862049582307E-6</v>
      </c>
      <c r="P44" s="62">
        <v>1.1320972138647935E-5</v>
      </c>
      <c r="Q44" s="62">
        <v>6.8989144941018375E-5</v>
      </c>
      <c r="R44" s="62">
        <v>1.4414670729496517E-5</v>
      </c>
      <c r="S44" s="62">
        <v>6.5957301751111469E-6</v>
      </c>
      <c r="T44" s="62">
        <v>-1.4207624292069471E-5</v>
      </c>
      <c r="U44" s="62">
        <v>5.2797262939172879E-5</v>
      </c>
      <c r="V44" s="62">
        <v>2.4814176957614308E-3</v>
      </c>
      <c r="W44" s="62">
        <v>4.1508219521341422E-6</v>
      </c>
      <c r="X44" s="62">
        <v>7.0966231072922459E-5</v>
      </c>
      <c r="Y44" s="62">
        <v>8.930907542686942E-6</v>
      </c>
      <c r="Z44" s="62">
        <v>4.2788656417902572E-6</v>
      </c>
      <c r="AA44" s="62">
        <v>2.0075264963078916E-5</v>
      </c>
      <c r="AB44" s="62">
        <v>2.3581875265622312E-4</v>
      </c>
      <c r="AC44" s="62">
        <v>2.1593759674846157E-6</v>
      </c>
      <c r="AD44" s="62">
        <v>5.673166497433487E-6</v>
      </c>
      <c r="AE44" s="62">
        <v>3.538091513049807E-5</v>
      </c>
      <c r="AF44" s="62">
        <v>2.603349110439761E-5</v>
      </c>
      <c r="AG44" s="62">
        <v>1.8983153155258723E-5</v>
      </c>
      <c r="AH44" s="62">
        <v>1.4428670311413032E-4</v>
      </c>
      <c r="AI44" s="62">
        <v>2.4270137120014256E-5</v>
      </c>
      <c r="AJ44" s="62">
        <v>1.3803361027426729E-3</v>
      </c>
      <c r="AK44" s="62">
        <v>8.3980796519422373E-4</v>
      </c>
      <c r="AL44" s="62">
        <v>9.5663442984777873E-4</v>
      </c>
      <c r="AM44" s="62">
        <v>1.0956876865881604E-3</v>
      </c>
      <c r="AN44" s="62">
        <v>1.3146878613168943E-4</v>
      </c>
      <c r="AO44" s="62">
        <v>4.4999160180228741E-5</v>
      </c>
      <c r="AP44" s="62">
        <v>1.0049749184376435</v>
      </c>
      <c r="AQ44" s="62">
        <v>2.2639724962177088E-2</v>
      </c>
      <c r="AR44" s="62">
        <v>2.4273787030699165E-4</v>
      </c>
      <c r="AS44" s="62">
        <v>1.1587998510411998E-3</v>
      </c>
      <c r="AT44" s="62">
        <v>1.8818907947545089E-4</v>
      </c>
      <c r="AU44" s="62">
        <v>1.2688533829672543E-4</v>
      </c>
      <c r="AV44" s="62">
        <v>7.7684518669964172E-4</v>
      </c>
      <c r="AW44" s="62">
        <v>9.8106841975735158E-4</v>
      </c>
      <c r="AX44" s="62">
        <v>8.3196599577324603E-4</v>
      </c>
      <c r="AY44" s="62">
        <v>8.9551396669724126E-4</v>
      </c>
      <c r="AZ44" s="62">
        <v>1.9054723265427738E-4</v>
      </c>
      <c r="BA44" s="62">
        <v>1.826181395356807E-4</v>
      </c>
      <c r="BB44" s="62">
        <v>2.5367320563020202E-3</v>
      </c>
      <c r="BC44" s="62">
        <v>2.9940673690674087E-4</v>
      </c>
      <c r="BD44" s="62">
        <v>1.1310603036169655E-4</v>
      </c>
      <c r="BE44" s="62">
        <v>0</v>
      </c>
      <c r="BF44" s="62">
        <v>4.0497414491665337E-5</v>
      </c>
      <c r="BG44" s="62">
        <v>1.7296448143321695E-4</v>
      </c>
      <c r="BH44" s="62">
        <v>9.8417551091797742E-5</v>
      </c>
      <c r="BI44" s="62">
        <v>4.9746515961137308E-5</v>
      </c>
      <c r="BJ44" s="62">
        <v>4.2118595432878529E-4</v>
      </c>
      <c r="BK44" s="62">
        <v>2.2622753983356684E-6</v>
      </c>
      <c r="BL44" s="62">
        <v>4.7170162283190464E-5</v>
      </c>
      <c r="BM44" s="62">
        <v>7.2317360802168001E-5</v>
      </c>
      <c r="BN44" s="62">
        <v>2.3493764039111567E-5</v>
      </c>
      <c r="BO44" s="62">
        <v>7.5179505956691006E-5</v>
      </c>
      <c r="BP44" s="62">
        <v>4.2269531350230514E-6</v>
      </c>
      <c r="BQ44" s="62">
        <v>2.3600660361303166E-6</v>
      </c>
      <c r="BR44" s="62">
        <v>1.3076206290170335E-5</v>
      </c>
      <c r="BS44" s="62">
        <v>6.1633666361891465E-6</v>
      </c>
      <c r="BT44" s="62">
        <v>2.8552949290515908E-6</v>
      </c>
      <c r="BU44" s="62">
        <v>1.2773941772682953E-6</v>
      </c>
      <c r="BV44" s="62">
        <v>1.464952547782951E-6</v>
      </c>
      <c r="BW44" s="62">
        <v>1.0840104578692405E-6</v>
      </c>
      <c r="BX44" s="62">
        <v>5.7479598849060343E-7</v>
      </c>
      <c r="BY44" s="62">
        <v>2.7653183836380897E-6</v>
      </c>
      <c r="BZ44" s="62">
        <v>3.2457999930622423E-6</v>
      </c>
      <c r="CA44" s="62">
        <v>1.0345924813769041E-5</v>
      </c>
      <c r="CB44" s="62">
        <v>6.9013603066776411E-6</v>
      </c>
      <c r="CC44" s="62">
        <v>9.9480158924744129E-6</v>
      </c>
      <c r="CD44" s="62">
        <v>1.6255796717791886E-6</v>
      </c>
      <c r="CE44" s="62">
        <v>3.2824366319168006E-6</v>
      </c>
      <c r="CF44" s="62">
        <v>5.2912975372429345E-6</v>
      </c>
      <c r="CG44" s="62">
        <v>9.1978846673555891E-7</v>
      </c>
      <c r="CH44" s="62">
        <v>1.8145173170496558E-6</v>
      </c>
      <c r="CI44" s="62">
        <v>5.723484723362559E-6</v>
      </c>
      <c r="CJ44" s="62">
        <v>2.5019686930057867E-6</v>
      </c>
      <c r="CK44" s="62">
        <v>2.7219321928577272E-6</v>
      </c>
      <c r="CL44" s="62">
        <v>1.3308743161334268E-5</v>
      </c>
      <c r="CM44" s="62">
        <v>5.2016924388109879E-6</v>
      </c>
      <c r="CN44" s="62">
        <v>2.478823817670453E-6</v>
      </c>
      <c r="CO44" s="62">
        <v>1.188377865383113E-5</v>
      </c>
      <c r="CP44" s="62">
        <v>8.9238961755978583E-6</v>
      </c>
      <c r="CQ44" s="62">
        <v>8.1485172275228801E-6</v>
      </c>
      <c r="CR44" s="62">
        <v>4.4923036901655134E-6</v>
      </c>
      <c r="CS44" s="62">
        <v>3.5150331213701788E-6</v>
      </c>
      <c r="CT44" s="62">
        <v>3.7022717379914927E-6</v>
      </c>
      <c r="CU44" s="62">
        <v>6.0047159295513422E-6</v>
      </c>
      <c r="CV44" s="62">
        <v>3.4009301774468895E-6</v>
      </c>
      <c r="CW44" s="62">
        <v>4.3943872537419658E-5</v>
      </c>
      <c r="CX44" s="62">
        <v>1.4741166775412109E-6</v>
      </c>
      <c r="CY44" s="62">
        <v>5.3009902782379106E-6</v>
      </c>
      <c r="CZ44" s="62">
        <v>4.9282832428886238E-6</v>
      </c>
      <c r="DA44" s="62">
        <v>6.3001904413255552E-6</v>
      </c>
      <c r="DB44" s="62">
        <v>3.2819013996798845E-6</v>
      </c>
      <c r="DC44" s="62">
        <v>5.042586694191753E-6</v>
      </c>
      <c r="DD44" s="62">
        <v>3.9383934538179284E-5</v>
      </c>
      <c r="DE44" s="63">
        <v>8.0885021656316384E-5</v>
      </c>
      <c r="DF44" s="390">
        <v>1.0452478866267925</v>
      </c>
      <c r="DG44" s="390">
        <v>0.7938954236779967</v>
      </c>
    </row>
    <row r="45" spans="1:111" s="53" customFormat="1" ht="13.5">
      <c r="A45" s="64" t="s">
        <v>312</v>
      </c>
      <c r="B45" s="65" t="s">
        <v>566</v>
      </c>
      <c r="C45" s="66">
        <v>3.9616770585563886E-5</v>
      </c>
      <c r="D45" s="67">
        <v>2.3196490330289215E-5</v>
      </c>
      <c r="E45" s="67">
        <v>2.7892133110219129E-5</v>
      </c>
      <c r="F45" s="67">
        <v>2.3423726858347619E-5</v>
      </c>
      <c r="G45" s="67">
        <v>2.4622429674120159E-5</v>
      </c>
      <c r="H45" s="67">
        <v>0</v>
      </c>
      <c r="I45" s="67">
        <v>1.082510658663453E-4</v>
      </c>
      <c r="J45" s="67">
        <v>2.6107326335593392E-4</v>
      </c>
      <c r="K45" s="67">
        <v>2.8854902230334448E-4</v>
      </c>
      <c r="L45" s="67">
        <v>3.4969083663188929E-5</v>
      </c>
      <c r="M45" s="67">
        <v>0</v>
      </c>
      <c r="N45" s="67">
        <v>2.2675617152558335E-5</v>
      </c>
      <c r="O45" s="67">
        <v>2.9917841586403582E-5</v>
      </c>
      <c r="P45" s="67">
        <v>1.710675557950185E-4</v>
      </c>
      <c r="Q45" s="67">
        <v>1.272926106110519E-3</v>
      </c>
      <c r="R45" s="67">
        <v>3.2720090783029875E-5</v>
      </c>
      <c r="S45" s="67">
        <v>8.4786895757956685E-5</v>
      </c>
      <c r="T45" s="67">
        <v>3.3910481083681036E-4</v>
      </c>
      <c r="U45" s="67">
        <v>7.1447620262398337E-5</v>
      </c>
      <c r="V45" s="67">
        <v>1.5175257255973458E-4</v>
      </c>
      <c r="W45" s="67">
        <v>5.2362700989869322E-6</v>
      </c>
      <c r="X45" s="67">
        <v>3.418207650288588E-5</v>
      </c>
      <c r="Y45" s="67">
        <v>1.8708741397898103E-5</v>
      </c>
      <c r="Z45" s="67">
        <v>2.7199257572468469E-5</v>
      </c>
      <c r="AA45" s="67">
        <v>1.6710249994986089E-4</v>
      </c>
      <c r="AB45" s="67">
        <v>4.100999906515735E-4</v>
      </c>
      <c r="AC45" s="67">
        <v>9.7803740836389293E-6</v>
      </c>
      <c r="AD45" s="67">
        <v>2.6435973256686906E-5</v>
      </c>
      <c r="AE45" s="67">
        <v>2.6783460585586488E-4</v>
      </c>
      <c r="AF45" s="67">
        <v>2.6469179749401007E-4</v>
      </c>
      <c r="AG45" s="67">
        <v>4.3306443978100571E-4</v>
      </c>
      <c r="AH45" s="67">
        <v>2.5385138695152018E-4</v>
      </c>
      <c r="AI45" s="67">
        <v>1.0914224140392279E-4</v>
      </c>
      <c r="AJ45" s="67">
        <v>2.5961757557491902E-4</v>
      </c>
      <c r="AK45" s="67">
        <v>5.2591240006257239E-4</v>
      </c>
      <c r="AL45" s="67">
        <v>3.415123996018347E-5</v>
      </c>
      <c r="AM45" s="67">
        <v>2.0896996675979799E-4</v>
      </c>
      <c r="AN45" s="67">
        <v>8.884006864990241E-5</v>
      </c>
      <c r="AO45" s="67">
        <v>2.1025589399050656E-5</v>
      </c>
      <c r="AP45" s="67">
        <v>2.6841644795273946E-4</v>
      </c>
      <c r="AQ45" s="67">
        <v>1.0031060718280245</v>
      </c>
      <c r="AR45" s="67">
        <v>9.8807978166904498E-3</v>
      </c>
      <c r="AS45" s="67">
        <v>5.3223634755275038E-3</v>
      </c>
      <c r="AT45" s="67">
        <v>5.3959428393396498E-3</v>
      </c>
      <c r="AU45" s="67">
        <v>2.6001722585627949E-3</v>
      </c>
      <c r="AV45" s="67">
        <v>2.5787693897090201E-3</v>
      </c>
      <c r="AW45" s="67">
        <v>3.5194375696037607E-3</v>
      </c>
      <c r="AX45" s="67">
        <v>9.6430996655993053E-3</v>
      </c>
      <c r="AY45" s="67">
        <v>7.6991882335116554E-3</v>
      </c>
      <c r="AZ45" s="67">
        <v>5.0067020011238458E-3</v>
      </c>
      <c r="BA45" s="67">
        <v>3.2066085416372647E-3</v>
      </c>
      <c r="BB45" s="67">
        <v>6.1558466615410177E-3</v>
      </c>
      <c r="BC45" s="67">
        <v>6.7054026194863139E-3</v>
      </c>
      <c r="BD45" s="67">
        <v>3.0110569541223139E-3</v>
      </c>
      <c r="BE45" s="67">
        <v>0</v>
      </c>
      <c r="BF45" s="67">
        <v>1.39808399885871E-3</v>
      </c>
      <c r="BG45" s="67">
        <v>2.4769248500474904E-3</v>
      </c>
      <c r="BH45" s="67">
        <v>3.1861981647179727E-3</v>
      </c>
      <c r="BI45" s="67">
        <v>2.1363633513579042E-3</v>
      </c>
      <c r="BJ45" s="67">
        <v>2.9492580835726494E-3</v>
      </c>
      <c r="BK45" s="67">
        <v>2.3198752010503955E-5</v>
      </c>
      <c r="BL45" s="67">
        <v>1.0721859212881324E-3</v>
      </c>
      <c r="BM45" s="67">
        <v>1.4815733762712821E-3</v>
      </c>
      <c r="BN45" s="67">
        <v>5.7046449193093058E-4</v>
      </c>
      <c r="BO45" s="67">
        <v>2.6044103713946517E-3</v>
      </c>
      <c r="BP45" s="67">
        <v>8.6996565515626832E-5</v>
      </c>
      <c r="BQ45" s="67">
        <v>3.3535321583348909E-5</v>
      </c>
      <c r="BR45" s="67">
        <v>1.2235579565729186E-4</v>
      </c>
      <c r="BS45" s="67">
        <v>3.8713104311873795E-5</v>
      </c>
      <c r="BT45" s="67">
        <v>2.6800218265240294E-5</v>
      </c>
      <c r="BU45" s="67">
        <v>1.682895164945288E-5</v>
      </c>
      <c r="BV45" s="67">
        <v>1.5693538854083872E-5</v>
      </c>
      <c r="BW45" s="67">
        <v>1.6094785104081592E-5</v>
      </c>
      <c r="BX45" s="67">
        <v>8.9392228550639962E-6</v>
      </c>
      <c r="BY45" s="67">
        <v>4.2469637092330086E-5</v>
      </c>
      <c r="BZ45" s="67">
        <v>3.2608732386953876E-5</v>
      </c>
      <c r="CA45" s="67">
        <v>1.5977174605327603E-4</v>
      </c>
      <c r="CB45" s="67">
        <v>7.5158537190620655E-5</v>
      </c>
      <c r="CC45" s="67">
        <v>7.593082690535784E-5</v>
      </c>
      <c r="CD45" s="67">
        <v>2.1354824755746329E-5</v>
      </c>
      <c r="CE45" s="67">
        <v>3.2524327502961479E-5</v>
      </c>
      <c r="CF45" s="67">
        <v>4.2248885447353384E-5</v>
      </c>
      <c r="CG45" s="67">
        <v>1.1939771508336691E-5</v>
      </c>
      <c r="CH45" s="67">
        <v>2.1274914274205829E-5</v>
      </c>
      <c r="CI45" s="67">
        <v>6.7845908063518854E-5</v>
      </c>
      <c r="CJ45" s="67">
        <v>3.1055334903966999E-5</v>
      </c>
      <c r="CK45" s="67">
        <v>3.5476997795868821E-5</v>
      </c>
      <c r="CL45" s="67">
        <v>9.887841680742619E-5</v>
      </c>
      <c r="CM45" s="67">
        <v>6.7916078557916172E-5</v>
      </c>
      <c r="CN45" s="67">
        <v>2.0542383460235042E-5</v>
      </c>
      <c r="CO45" s="67">
        <v>8.1093321092771422E-5</v>
      </c>
      <c r="CP45" s="67">
        <v>2.2621705676874429E-4</v>
      </c>
      <c r="CQ45" s="67">
        <v>2.3991523310468379E-5</v>
      </c>
      <c r="CR45" s="67">
        <v>4.6510740804453148E-5</v>
      </c>
      <c r="CS45" s="67">
        <v>6.2044923502928038E-5</v>
      </c>
      <c r="CT45" s="67">
        <v>6.3786754469803271E-5</v>
      </c>
      <c r="CU45" s="67">
        <v>7.8678175316355693E-5</v>
      </c>
      <c r="CV45" s="67">
        <v>4.2131213711724377E-5</v>
      </c>
      <c r="CW45" s="67">
        <v>7.0807372065511862E-4</v>
      </c>
      <c r="CX45" s="67">
        <v>1.7644991325203928E-5</v>
      </c>
      <c r="CY45" s="67">
        <v>1.0812477008119195E-4</v>
      </c>
      <c r="CZ45" s="67">
        <v>7.7898030852239524E-5</v>
      </c>
      <c r="DA45" s="67">
        <v>9.8545286048880762E-5</v>
      </c>
      <c r="DB45" s="67">
        <v>2.9116725655526513E-5</v>
      </c>
      <c r="DC45" s="67">
        <v>6.5989911414813257E-5</v>
      </c>
      <c r="DD45" s="67">
        <v>4.3005840885940828E-4</v>
      </c>
      <c r="DE45" s="68">
        <v>2.9445247866842934E-4</v>
      </c>
      <c r="DF45" s="391">
        <v>1.1018296901149216</v>
      </c>
      <c r="DG45" s="391">
        <v>0.83687090865853908</v>
      </c>
    </row>
    <row r="46" spans="1:111" s="53" customFormat="1" ht="13.5">
      <c r="A46" s="54" t="s">
        <v>313</v>
      </c>
      <c r="B46" s="55" t="s">
        <v>779</v>
      </c>
      <c r="C46" s="56">
        <v>1.3582459531663561E-4</v>
      </c>
      <c r="D46" s="57">
        <v>5.3673506768599936E-5</v>
      </c>
      <c r="E46" s="57">
        <v>6.142478272790647E-5</v>
      </c>
      <c r="F46" s="57">
        <v>4.7669692037909237E-5</v>
      </c>
      <c r="G46" s="57">
        <v>4.6111914500719068E-5</v>
      </c>
      <c r="H46" s="57">
        <v>0</v>
      </c>
      <c r="I46" s="57">
        <v>1.9927096168829173E-4</v>
      </c>
      <c r="J46" s="57">
        <v>4.0841974840781724E-5</v>
      </c>
      <c r="K46" s="57">
        <v>3.7692410948415729E-5</v>
      </c>
      <c r="L46" s="57">
        <v>3.4872062505378607E-5</v>
      </c>
      <c r="M46" s="57">
        <v>0</v>
      </c>
      <c r="N46" s="57">
        <v>9.678640979942358E-5</v>
      </c>
      <c r="O46" s="57">
        <v>7.3980373465012543E-5</v>
      </c>
      <c r="P46" s="57">
        <v>7.2790373324103794E-5</v>
      </c>
      <c r="Q46" s="57">
        <v>3.4448044660904357E-4</v>
      </c>
      <c r="R46" s="57">
        <v>2.0598910724311959E-4</v>
      </c>
      <c r="S46" s="57">
        <v>1.1194239143719581E-4</v>
      </c>
      <c r="T46" s="57">
        <v>6.9741647348524756E-5</v>
      </c>
      <c r="U46" s="57">
        <v>7.0506266640246861E-5</v>
      </c>
      <c r="V46" s="57">
        <v>1.4006279365333374E-4</v>
      </c>
      <c r="W46" s="57">
        <v>5.0233840274362133E-6</v>
      </c>
      <c r="X46" s="57">
        <v>1.1011046616768548E-4</v>
      </c>
      <c r="Y46" s="57">
        <v>1.4095904987079775E-4</v>
      </c>
      <c r="Z46" s="57">
        <v>2.1391388228423846E-4</v>
      </c>
      <c r="AA46" s="57">
        <v>4.7201384521781343E-5</v>
      </c>
      <c r="AB46" s="57">
        <v>8.2432836236476088E-5</v>
      </c>
      <c r="AC46" s="57">
        <v>1.1119360395567583E-5</v>
      </c>
      <c r="AD46" s="57">
        <v>8.9765607714662913E-5</v>
      </c>
      <c r="AE46" s="57">
        <v>9.3600469616496933E-5</v>
      </c>
      <c r="AF46" s="57">
        <v>6.9843614191681836E-5</v>
      </c>
      <c r="AG46" s="57">
        <v>2.3777806334306412E-5</v>
      </c>
      <c r="AH46" s="57">
        <v>1.2418824682750869E-4</v>
      </c>
      <c r="AI46" s="57">
        <v>3.8929207253727861E-4</v>
      </c>
      <c r="AJ46" s="57">
        <v>1.2291618674181113E-4</v>
      </c>
      <c r="AK46" s="57">
        <v>1.9922221508593977E-4</v>
      </c>
      <c r="AL46" s="57">
        <v>2.425019381872026E-4</v>
      </c>
      <c r="AM46" s="57">
        <v>9.7452139529546921E-5</v>
      </c>
      <c r="AN46" s="57">
        <v>2.2719701434043623E-4</v>
      </c>
      <c r="AO46" s="57">
        <v>5.7150293643825652E-5</v>
      </c>
      <c r="AP46" s="57">
        <v>1.0208806581507988E-4</v>
      </c>
      <c r="AQ46" s="57">
        <v>1.0376562451995949E-4</v>
      </c>
      <c r="AR46" s="57">
        <v>1.0055928619067653</v>
      </c>
      <c r="AS46" s="57">
        <v>4.7828979764179578E-4</v>
      </c>
      <c r="AT46" s="57">
        <v>2.5168781259117176E-4</v>
      </c>
      <c r="AU46" s="57">
        <v>1.4086962336948695E-4</v>
      </c>
      <c r="AV46" s="57">
        <v>5.5090902734776589E-5</v>
      </c>
      <c r="AW46" s="57">
        <v>1.1936772910492105E-4</v>
      </c>
      <c r="AX46" s="57">
        <v>1.9611456125525844E-4</v>
      </c>
      <c r="AY46" s="57">
        <v>6.5765848473675574E-5</v>
      </c>
      <c r="AZ46" s="57">
        <v>5.7346671352423953E-5</v>
      </c>
      <c r="BA46" s="57">
        <v>5.32148956689904E-5</v>
      </c>
      <c r="BB46" s="57">
        <v>8.5025590170097166E-5</v>
      </c>
      <c r="BC46" s="57">
        <v>7.9169987775395671E-5</v>
      </c>
      <c r="BD46" s="57">
        <v>3.9941677707807437E-5</v>
      </c>
      <c r="BE46" s="57">
        <v>0</v>
      </c>
      <c r="BF46" s="57">
        <v>2.7588207913731649E-5</v>
      </c>
      <c r="BG46" s="57">
        <v>3.2603923247368265E-5</v>
      </c>
      <c r="BH46" s="57">
        <v>4.9966872809238264E-5</v>
      </c>
      <c r="BI46" s="57">
        <v>1.0810749042576693E-4</v>
      </c>
      <c r="BJ46" s="57">
        <v>1.8275621752745612E-3</v>
      </c>
      <c r="BK46" s="57">
        <v>4.4805273916930115E-5</v>
      </c>
      <c r="BL46" s="57">
        <v>2.1323075774915812E-2</v>
      </c>
      <c r="BM46" s="57">
        <v>2.7629966846386324E-2</v>
      </c>
      <c r="BN46" s="57">
        <v>8.6671017980035642E-3</v>
      </c>
      <c r="BO46" s="57">
        <v>1.8668152897654194E-2</v>
      </c>
      <c r="BP46" s="57">
        <v>5.6572779007190192E-4</v>
      </c>
      <c r="BQ46" s="57">
        <v>4.5760354640372489E-4</v>
      </c>
      <c r="BR46" s="57">
        <v>5.8339712201488868E-4</v>
      </c>
      <c r="BS46" s="57">
        <v>1.1043849471668307E-4</v>
      </c>
      <c r="BT46" s="57">
        <v>8.8032608354713271E-5</v>
      </c>
      <c r="BU46" s="57">
        <v>6.1637848855059546E-5</v>
      </c>
      <c r="BV46" s="57">
        <v>1.0843968775297219E-4</v>
      </c>
      <c r="BW46" s="57">
        <v>2.1748465598716703E-4</v>
      </c>
      <c r="BX46" s="57">
        <v>1.374498769925845E-4</v>
      </c>
      <c r="BY46" s="57">
        <v>2.9505617337764235E-4</v>
      </c>
      <c r="BZ46" s="57">
        <v>3.5426904662253234E-5</v>
      </c>
      <c r="CA46" s="57">
        <v>2.7425415595205409E-4</v>
      </c>
      <c r="CB46" s="57">
        <v>1.2566602189315523E-3</v>
      </c>
      <c r="CC46" s="57">
        <v>8.0076980836346113E-5</v>
      </c>
      <c r="CD46" s="57">
        <v>9.6354748024442551E-5</v>
      </c>
      <c r="CE46" s="57">
        <v>2.4754825085866272E-4</v>
      </c>
      <c r="CF46" s="57">
        <v>2.0337683810226016E-4</v>
      </c>
      <c r="CG46" s="57">
        <v>3.9446094896315965E-5</v>
      </c>
      <c r="CH46" s="57">
        <v>9.8385865586456936E-5</v>
      </c>
      <c r="CI46" s="57">
        <v>4.8590740683376535E-4</v>
      </c>
      <c r="CJ46" s="57">
        <v>3.2360165473048934E-5</v>
      </c>
      <c r="CK46" s="57">
        <v>2.1917226301367094E-4</v>
      </c>
      <c r="CL46" s="57">
        <v>7.0559701504502477E-5</v>
      </c>
      <c r="CM46" s="57">
        <v>1.9413960931606288E-4</v>
      </c>
      <c r="CN46" s="57">
        <v>1.2510411993596994E-4</v>
      </c>
      <c r="CO46" s="57">
        <v>9.4026952800073537E-5</v>
      </c>
      <c r="CP46" s="57">
        <v>5.4214566338533402E-5</v>
      </c>
      <c r="CQ46" s="57">
        <v>4.5306399097691421E-5</v>
      </c>
      <c r="CR46" s="57">
        <v>9.5897682322060676E-5</v>
      </c>
      <c r="CS46" s="57">
        <v>6.2079649733663789E-5</v>
      </c>
      <c r="CT46" s="57">
        <v>5.7986085517485241E-5</v>
      </c>
      <c r="CU46" s="57">
        <v>7.6165214152217661E-5</v>
      </c>
      <c r="CV46" s="57">
        <v>1.5662978149136235E-4</v>
      </c>
      <c r="CW46" s="57">
        <v>9.8267905399586453E-5</v>
      </c>
      <c r="CX46" s="57">
        <v>3.9080166291748518E-5</v>
      </c>
      <c r="CY46" s="57">
        <v>1.0274195006236542E-4</v>
      </c>
      <c r="CZ46" s="57">
        <v>6.3889040412832868E-5</v>
      </c>
      <c r="DA46" s="57">
        <v>8.389137181953332E-5</v>
      </c>
      <c r="DB46" s="57">
        <v>1.1688355436238389E-4</v>
      </c>
      <c r="DC46" s="57">
        <v>8.5036373304922839E-5</v>
      </c>
      <c r="DD46" s="57">
        <v>8.2505689104629448E-5</v>
      </c>
      <c r="DE46" s="58">
        <v>2.2048341485945944E-4</v>
      </c>
      <c r="DF46" s="389">
        <v>1.097609988560128</v>
      </c>
      <c r="DG46" s="389">
        <v>0.83366592561432684</v>
      </c>
    </row>
    <row r="47" spans="1:111" s="53" customFormat="1" ht="13.5">
      <c r="A47" s="54" t="s">
        <v>314</v>
      </c>
      <c r="B47" s="55" t="s">
        <v>778</v>
      </c>
      <c r="C47" s="56">
        <v>7.7183988631695502E-4</v>
      </c>
      <c r="D47" s="57">
        <v>8.0689418780861735E-4</v>
      </c>
      <c r="E47" s="57">
        <v>2.3395592558953521E-4</v>
      </c>
      <c r="F47" s="57">
        <v>3.4101625587184945E-4</v>
      </c>
      <c r="G47" s="57">
        <v>2.3443849763949711E-4</v>
      </c>
      <c r="H47" s="57">
        <v>0</v>
      </c>
      <c r="I47" s="57">
        <v>1.8466291387131168E-3</v>
      </c>
      <c r="J47" s="57">
        <v>1.7026047246747752E-3</v>
      </c>
      <c r="K47" s="57">
        <v>1.6552975693137149E-2</v>
      </c>
      <c r="L47" s="57">
        <v>5.6275501510539335E-4</v>
      </c>
      <c r="M47" s="57">
        <v>0</v>
      </c>
      <c r="N47" s="57">
        <v>3.0032283478970806E-4</v>
      </c>
      <c r="O47" s="57">
        <v>1.3163795498261637E-3</v>
      </c>
      <c r="P47" s="57">
        <v>3.2332098425988452E-3</v>
      </c>
      <c r="Q47" s="57">
        <v>1.5789541017449726E-2</v>
      </c>
      <c r="R47" s="57">
        <v>9.9365486737000032E-4</v>
      </c>
      <c r="S47" s="57">
        <v>1.025202518845111E-3</v>
      </c>
      <c r="T47" s="57">
        <v>4.5528861140396043E-4</v>
      </c>
      <c r="U47" s="57">
        <v>5.5636045719849444E-4</v>
      </c>
      <c r="V47" s="57">
        <v>5.2820391616436018E-3</v>
      </c>
      <c r="W47" s="57">
        <v>4.42483714937499E-5</v>
      </c>
      <c r="X47" s="57">
        <v>2.5212931543461907E-3</v>
      </c>
      <c r="Y47" s="57">
        <v>9.363406168826871E-4</v>
      </c>
      <c r="Z47" s="57">
        <v>3.3433389796003204E-4</v>
      </c>
      <c r="AA47" s="57">
        <v>4.3686776837603379E-3</v>
      </c>
      <c r="AB47" s="57">
        <v>4.3315637133076743E-3</v>
      </c>
      <c r="AC47" s="57">
        <v>7.591712012487905E-5</v>
      </c>
      <c r="AD47" s="57">
        <v>7.1108164786889408E-4</v>
      </c>
      <c r="AE47" s="57">
        <v>8.6943215246142777E-4</v>
      </c>
      <c r="AF47" s="57">
        <v>1.1118937904877332E-2</v>
      </c>
      <c r="AG47" s="57">
        <v>7.3047835584453651E-3</v>
      </c>
      <c r="AH47" s="57">
        <v>1.9826449542246832E-3</v>
      </c>
      <c r="AI47" s="57">
        <v>5.3686119740702018E-3</v>
      </c>
      <c r="AJ47" s="57">
        <v>6.6751758991764436E-3</v>
      </c>
      <c r="AK47" s="57">
        <v>3.5756455464683182E-3</v>
      </c>
      <c r="AL47" s="57">
        <v>4.7591745111820726E-4</v>
      </c>
      <c r="AM47" s="57">
        <v>1.8279866078269394E-4</v>
      </c>
      <c r="AN47" s="57">
        <v>4.7414011975305415E-3</v>
      </c>
      <c r="AO47" s="57">
        <v>2.0165164838767695E-4</v>
      </c>
      <c r="AP47" s="57">
        <v>4.5492897894258797E-4</v>
      </c>
      <c r="AQ47" s="57">
        <v>1.0895791159169191E-3</v>
      </c>
      <c r="AR47" s="57">
        <v>1.8015727502487037E-2</v>
      </c>
      <c r="AS47" s="57">
        <v>1.0200969539895524</v>
      </c>
      <c r="AT47" s="57">
        <v>1.4332929589709616E-2</v>
      </c>
      <c r="AU47" s="57">
        <v>1.2114869785294706E-2</v>
      </c>
      <c r="AV47" s="57">
        <v>1.3749544330129844E-2</v>
      </c>
      <c r="AW47" s="57">
        <v>8.6765392866768529E-3</v>
      </c>
      <c r="AX47" s="57">
        <v>1.5550368870417875E-2</v>
      </c>
      <c r="AY47" s="57">
        <v>1.1759305152002606E-2</v>
      </c>
      <c r="AZ47" s="57">
        <v>9.7610355334829067E-3</v>
      </c>
      <c r="BA47" s="57">
        <v>6.6800225645324415E-3</v>
      </c>
      <c r="BB47" s="57">
        <v>4.5874836591975332E-3</v>
      </c>
      <c r="BC47" s="57">
        <v>7.4734846412036083E-3</v>
      </c>
      <c r="BD47" s="57">
        <v>8.3890076617411814E-3</v>
      </c>
      <c r="BE47" s="57">
        <v>0</v>
      </c>
      <c r="BF47" s="57">
        <v>2.8407993567079542E-3</v>
      </c>
      <c r="BG47" s="57">
        <v>4.2281593302101886E-3</v>
      </c>
      <c r="BH47" s="57">
        <v>9.6773109704751739E-3</v>
      </c>
      <c r="BI47" s="57">
        <v>8.5362875952417429E-4</v>
      </c>
      <c r="BJ47" s="57">
        <v>6.895154336231217E-3</v>
      </c>
      <c r="BK47" s="57">
        <v>3.2797288431848232E-4</v>
      </c>
      <c r="BL47" s="57">
        <v>6.7548318115346973E-3</v>
      </c>
      <c r="BM47" s="57">
        <v>2.3744550782077649E-2</v>
      </c>
      <c r="BN47" s="57">
        <v>2.9709054843440352E-3</v>
      </c>
      <c r="BO47" s="57">
        <v>2.5243325913634155E-3</v>
      </c>
      <c r="BP47" s="57">
        <v>7.9409275170533192E-4</v>
      </c>
      <c r="BQ47" s="57">
        <v>9.1708168195871219E-4</v>
      </c>
      <c r="BR47" s="57">
        <v>1.0459063696434095E-3</v>
      </c>
      <c r="BS47" s="57">
        <v>3.504041619565775E-4</v>
      </c>
      <c r="BT47" s="57">
        <v>9.4341075985134026E-4</v>
      </c>
      <c r="BU47" s="57">
        <v>1.6658463859339811E-4</v>
      </c>
      <c r="BV47" s="57">
        <v>1.6646154154569261E-4</v>
      </c>
      <c r="BW47" s="57">
        <v>2.8870054207941946E-4</v>
      </c>
      <c r="BX47" s="57">
        <v>2.3355702841019497E-4</v>
      </c>
      <c r="BY47" s="57">
        <v>5.0530225346579957E-4</v>
      </c>
      <c r="BZ47" s="57">
        <v>6.184734084416218E-4</v>
      </c>
      <c r="CA47" s="57">
        <v>1.0787218584058329E-3</v>
      </c>
      <c r="CB47" s="57">
        <v>3.0128689551788082E-3</v>
      </c>
      <c r="CC47" s="57">
        <v>9.1453698937894604E-4</v>
      </c>
      <c r="CD47" s="57">
        <v>2.3770558048865037E-4</v>
      </c>
      <c r="CE47" s="57">
        <v>1.1794283713882918E-3</v>
      </c>
      <c r="CF47" s="57">
        <v>2.3956558209045635E-3</v>
      </c>
      <c r="CG47" s="57">
        <v>1.2598505618667855E-4</v>
      </c>
      <c r="CH47" s="57">
        <v>3.9668705280834608E-4</v>
      </c>
      <c r="CI47" s="57">
        <v>5.8809134977538856E-4</v>
      </c>
      <c r="CJ47" s="57">
        <v>2.278730201954985E-4</v>
      </c>
      <c r="CK47" s="57">
        <v>4.5854262193637077E-4</v>
      </c>
      <c r="CL47" s="57">
        <v>3.8500689624113401E-4</v>
      </c>
      <c r="CM47" s="57">
        <v>1.434309218109791E-3</v>
      </c>
      <c r="CN47" s="57">
        <v>2.4869582078675622E-4</v>
      </c>
      <c r="CO47" s="57">
        <v>3.6344925880816892E-4</v>
      </c>
      <c r="CP47" s="57">
        <v>3.5583825721680621E-4</v>
      </c>
      <c r="CQ47" s="57">
        <v>2.1137947522928061E-4</v>
      </c>
      <c r="CR47" s="57">
        <v>4.4447654117330302E-4</v>
      </c>
      <c r="CS47" s="57">
        <v>3.4313837263612925E-4</v>
      </c>
      <c r="CT47" s="57">
        <v>1.0194676457760898E-3</v>
      </c>
      <c r="CU47" s="57">
        <v>6.2370619912526578E-4</v>
      </c>
      <c r="CV47" s="57">
        <v>2.7056882114801428E-4</v>
      </c>
      <c r="CW47" s="57">
        <v>2.5151898955699777E-3</v>
      </c>
      <c r="CX47" s="57">
        <v>1.6893503508362643E-4</v>
      </c>
      <c r="CY47" s="57">
        <v>7.4558942350474349E-4</v>
      </c>
      <c r="CZ47" s="57">
        <v>1.2560305465681904E-3</v>
      </c>
      <c r="DA47" s="57">
        <v>1.2796224079557968E-3</v>
      </c>
      <c r="DB47" s="57">
        <v>3.0034682228246255E-4</v>
      </c>
      <c r="DC47" s="57">
        <v>1.5488737495546522E-3</v>
      </c>
      <c r="DD47" s="57">
        <v>1.1063938785328331E-3</v>
      </c>
      <c r="DE47" s="58">
        <v>2.2587881094837726E-3</v>
      </c>
      <c r="DF47" s="389">
        <v>1.3549008704964307</v>
      </c>
      <c r="DG47" s="389">
        <v>1.0290856498124763</v>
      </c>
    </row>
    <row r="48" spans="1:111" s="53" customFormat="1" ht="13.5">
      <c r="A48" s="54" t="s">
        <v>315</v>
      </c>
      <c r="B48" s="55" t="s">
        <v>569</v>
      </c>
      <c r="C48" s="56">
        <v>4.5315713200947772E-4</v>
      </c>
      <c r="D48" s="57">
        <v>2.0506998228515342E-4</v>
      </c>
      <c r="E48" s="57">
        <v>3.3068915774650342E-4</v>
      </c>
      <c r="F48" s="57">
        <v>3.3444451731897806E-4</v>
      </c>
      <c r="G48" s="57">
        <v>1.5094126610504667E-4</v>
      </c>
      <c r="H48" s="57">
        <v>0</v>
      </c>
      <c r="I48" s="57">
        <v>2.450541052284423E-3</v>
      </c>
      <c r="J48" s="57">
        <v>1.7223777465803089E-4</v>
      </c>
      <c r="K48" s="57">
        <v>1.6573097747662671E-4</v>
      </c>
      <c r="L48" s="57">
        <v>1.3023992883000741E-4</v>
      </c>
      <c r="M48" s="57">
        <v>0</v>
      </c>
      <c r="N48" s="57">
        <v>2.4332791916044369E-4</v>
      </c>
      <c r="O48" s="57">
        <v>1.641422880637313E-4</v>
      </c>
      <c r="P48" s="57">
        <v>3.5360528828311792E-4</v>
      </c>
      <c r="Q48" s="57">
        <v>3.2034171231584648E-3</v>
      </c>
      <c r="R48" s="57">
        <v>1.9662066298599748E-4</v>
      </c>
      <c r="S48" s="57">
        <v>1.4383421959784009E-4</v>
      </c>
      <c r="T48" s="57">
        <v>1.4916941825956597E-4</v>
      </c>
      <c r="U48" s="57">
        <v>3.8218227482103128E-4</v>
      </c>
      <c r="V48" s="57">
        <v>3.4335979388240692E-4</v>
      </c>
      <c r="W48" s="57">
        <v>8.3569416044250848E-5</v>
      </c>
      <c r="X48" s="57">
        <v>2.2893585602552389E-4</v>
      </c>
      <c r="Y48" s="57">
        <v>8.8973629749293731E-5</v>
      </c>
      <c r="Z48" s="57">
        <v>1.7394645262559439E-4</v>
      </c>
      <c r="AA48" s="57">
        <v>1.7509057487955819E-4</v>
      </c>
      <c r="AB48" s="57">
        <v>1.9466755249003301E-4</v>
      </c>
      <c r="AC48" s="57">
        <v>4.4075787639612664E-5</v>
      </c>
      <c r="AD48" s="57">
        <v>2.8340699492210362E-4</v>
      </c>
      <c r="AE48" s="57">
        <v>4.1454845760175276E-4</v>
      </c>
      <c r="AF48" s="57">
        <v>2.4877393571248632E-4</v>
      </c>
      <c r="AG48" s="57">
        <v>9.9651335849563328E-5</v>
      </c>
      <c r="AH48" s="57">
        <v>1.1144028400266454E-2</v>
      </c>
      <c r="AI48" s="57">
        <v>5.6471427044905357E-4</v>
      </c>
      <c r="AJ48" s="57">
        <v>2.6251700064898855E-3</v>
      </c>
      <c r="AK48" s="57">
        <v>9.094551835366274E-4</v>
      </c>
      <c r="AL48" s="57">
        <v>1.4906719797533118E-4</v>
      </c>
      <c r="AM48" s="57">
        <v>1.0692675642539881E-4</v>
      </c>
      <c r="AN48" s="57">
        <v>1.0327303707754689E-3</v>
      </c>
      <c r="AO48" s="57">
        <v>7.9278430973953447E-5</v>
      </c>
      <c r="AP48" s="57">
        <v>3.973656698433486E-4</v>
      </c>
      <c r="AQ48" s="57">
        <v>1.970141851891061E-4</v>
      </c>
      <c r="AR48" s="57">
        <v>6.9428999888057109E-4</v>
      </c>
      <c r="AS48" s="57">
        <v>5.9287141099614036E-4</v>
      </c>
      <c r="AT48" s="57">
        <v>1.0635533045302048</v>
      </c>
      <c r="AU48" s="57">
        <v>1.6033930351355519E-2</v>
      </c>
      <c r="AV48" s="57">
        <v>7.0801146846373505E-3</v>
      </c>
      <c r="AW48" s="57">
        <v>1.0705172630653603E-3</v>
      </c>
      <c r="AX48" s="57">
        <v>1.0837997763861872E-3</v>
      </c>
      <c r="AY48" s="57">
        <v>6.5085184209368353E-3</v>
      </c>
      <c r="AZ48" s="57">
        <v>1.0361526446061479E-2</v>
      </c>
      <c r="BA48" s="57">
        <v>1.1516761408899164E-3</v>
      </c>
      <c r="BB48" s="57">
        <v>4.4800127021473303E-4</v>
      </c>
      <c r="BC48" s="57">
        <v>1.3103566777826461E-3</v>
      </c>
      <c r="BD48" s="57">
        <v>3.7872206341447431E-4</v>
      </c>
      <c r="BE48" s="57">
        <v>0</v>
      </c>
      <c r="BF48" s="57">
        <v>9.604807065440997E-4</v>
      </c>
      <c r="BG48" s="57">
        <v>4.7795740140882973E-3</v>
      </c>
      <c r="BH48" s="57">
        <v>9.0623945042890598E-3</v>
      </c>
      <c r="BI48" s="57">
        <v>1.7066203506007421E-3</v>
      </c>
      <c r="BJ48" s="57">
        <v>8.5151634674457779E-4</v>
      </c>
      <c r="BK48" s="57">
        <v>3.0660828717032104E-4</v>
      </c>
      <c r="BL48" s="57">
        <v>3.7982965710091992E-3</v>
      </c>
      <c r="BM48" s="57">
        <v>6.4924063264807502E-4</v>
      </c>
      <c r="BN48" s="57">
        <v>2.025075767257693E-3</v>
      </c>
      <c r="BO48" s="57">
        <v>3.2103188802593162E-3</v>
      </c>
      <c r="BP48" s="57">
        <v>4.3104617272327219E-4</v>
      </c>
      <c r="BQ48" s="57">
        <v>9.7289580268118179E-5</v>
      </c>
      <c r="BR48" s="57">
        <v>5.0970271966046194E-3</v>
      </c>
      <c r="BS48" s="57">
        <v>4.3419359479265332E-4</v>
      </c>
      <c r="BT48" s="57">
        <v>2.0993214735322006E-4</v>
      </c>
      <c r="BU48" s="57">
        <v>1.1221382898269909E-4</v>
      </c>
      <c r="BV48" s="57">
        <v>1.0734960954459495E-4</v>
      </c>
      <c r="BW48" s="57">
        <v>6.2422011786545528E-5</v>
      </c>
      <c r="BX48" s="57">
        <v>1.3137764623525472E-5</v>
      </c>
      <c r="BY48" s="57">
        <v>2.4642814719024277E-4</v>
      </c>
      <c r="BZ48" s="57">
        <v>4.7071217566810178E-4</v>
      </c>
      <c r="CA48" s="57">
        <v>2.9135990233656399E-3</v>
      </c>
      <c r="CB48" s="57">
        <v>1.7565715298707116E-4</v>
      </c>
      <c r="CC48" s="57">
        <v>4.1292935227701076E-4</v>
      </c>
      <c r="CD48" s="57">
        <v>2.2253008633379029E-4</v>
      </c>
      <c r="CE48" s="57">
        <v>2.396770456752233E-4</v>
      </c>
      <c r="CF48" s="57">
        <v>2.6555043929211942E-4</v>
      </c>
      <c r="CG48" s="57">
        <v>1.1353280642363487E-4</v>
      </c>
      <c r="CH48" s="57">
        <v>1.5069866512295422E-4</v>
      </c>
      <c r="CI48" s="57">
        <v>2.2843767657114528E-4</v>
      </c>
      <c r="CJ48" s="57">
        <v>3.0012859948492235E-4</v>
      </c>
      <c r="CK48" s="57">
        <v>1.9925599004706136E-4</v>
      </c>
      <c r="CL48" s="57">
        <v>1.7203897939844438E-4</v>
      </c>
      <c r="CM48" s="57">
        <v>4.1922201161850837E-4</v>
      </c>
      <c r="CN48" s="57">
        <v>1.4451798771488342E-4</v>
      </c>
      <c r="CO48" s="57">
        <v>3.0965188933750694E-4</v>
      </c>
      <c r="CP48" s="57">
        <v>1.2653801571854708E-4</v>
      </c>
      <c r="CQ48" s="57">
        <v>2.1433995543209295E-4</v>
      </c>
      <c r="CR48" s="57">
        <v>1.733288841098015E-4</v>
      </c>
      <c r="CS48" s="57">
        <v>1.2799100125530639E-4</v>
      </c>
      <c r="CT48" s="57">
        <v>2.2344031691342952E-4</v>
      </c>
      <c r="CU48" s="57">
        <v>1.3714112355281314E-3</v>
      </c>
      <c r="CV48" s="57">
        <v>1.7206579726284762E-4</v>
      </c>
      <c r="CW48" s="57">
        <v>1.4405807761251922E-2</v>
      </c>
      <c r="CX48" s="57">
        <v>1.5407173798003657E-4</v>
      </c>
      <c r="CY48" s="57">
        <v>3.0989080727625708E-4</v>
      </c>
      <c r="CZ48" s="57">
        <v>1.8118537489216196E-4</v>
      </c>
      <c r="DA48" s="57">
        <v>2.5405501563113776E-4</v>
      </c>
      <c r="DB48" s="57">
        <v>2.4357777088531739E-4</v>
      </c>
      <c r="DC48" s="57">
        <v>2.1132934220993921E-4</v>
      </c>
      <c r="DD48" s="57">
        <v>1.7615269336649565E-4</v>
      </c>
      <c r="DE48" s="58">
        <v>2.9239485304129572E-4</v>
      </c>
      <c r="DF48" s="389">
        <v>1.1986186168357713</v>
      </c>
      <c r="DG48" s="389">
        <v>0.91038484441435807</v>
      </c>
    </row>
    <row r="49" spans="1:111" s="53" customFormat="1" ht="13.5">
      <c r="A49" s="59" t="s">
        <v>316</v>
      </c>
      <c r="B49" s="60" t="s">
        <v>570</v>
      </c>
      <c r="C49" s="61">
        <v>8.0794200359509349E-4</v>
      </c>
      <c r="D49" s="62">
        <v>3.5751169691072924E-4</v>
      </c>
      <c r="E49" s="62">
        <v>5.69063090376405E-4</v>
      </c>
      <c r="F49" s="62">
        <v>7.4560513364278378E-4</v>
      </c>
      <c r="G49" s="62">
        <v>2.4219030126104994E-4</v>
      </c>
      <c r="H49" s="62">
        <v>0</v>
      </c>
      <c r="I49" s="62">
        <v>3.6169150116496115E-3</v>
      </c>
      <c r="J49" s="62">
        <v>2.95186094656023E-4</v>
      </c>
      <c r="K49" s="62">
        <v>2.5749275481465458E-4</v>
      </c>
      <c r="L49" s="62">
        <v>2.2853075742089733E-4</v>
      </c>
      <c r="M49" s="62">
        <v>0</v>
      </c>
      <c r="N49" s="62">
        <v>4.1898516853337083E-4</v>
      </c>
      <c r="O49" s="62">
        <v>2.7732167099700657E-4</v>
      </c>
      <c r="P49" s="62">
        <v>6.0604860676673428E-4</v>
      </c>
      <c r="Q49" s="62">
        <v>5.5843721211444792E-4</v>
      </c>
      <c r="R49" s="62">
        <v>3.311841991206265E-4</v>
      </c>
      <c r="S49" s="62">
        <v>2.6116110697755289E-4</v>
      </c>
      <c r="T49" s="62">
        <v>2.7945913186258912E-4</v>
      </c>
      <c r="U49" s="62">
        <v>6.729906554119897E-4</v>
      </c>
      <c r="V49" s="62">
        <v>5.7181815467610719E-4</v>
      </c>
      <c r="W49" s="62">
        <v>1.5002107309524215E-4</v>
      </c>
      <c r="X49" s="62">
        <v>3.9102811637845708E-4</v>
      </c>
      <c r="Y49" s="62">
        <v>1.369751797133261E-4</v>
      </c>
      <c r="Z49" s="62">
        <v>2.955487734077052E-4</v>
      </c>
      <c r="AA49" s="62">
        <v>2.5610061163920119E-4</v>
      </c>
      <c r="AB49" s="62">
        <v>1.8788224795646027E-4</v>
      </c>
      <c r="AC49" s="62">
        <v>7.7122353030815137E-5</v>
      </c>
      <c r="AD49" s="62">
        <v>4.6103543781317199E-4</v>
      </c>
      <c r="AE49" s="62">
        <v>2.1490825689986785E-3</v>
      </c>
      <c r="AF49" s="62">
        <v>4.5668068434343988E-4</v>
      </c>
      <c r="AG49" s="62">
        <v>2.196113695846815E-4</v>
      </c>
      <c r="AH49" s="62">
        <v>7.7999855780160672E-4</v>
      </c>
      <c r="AI49" s="62">
        <v>1.0507270060759388E-3</v>
      </c>
      <c r="AJ49" s="62">
        <v>3.0349450525923079E-3</v>
      </c>
      <c r="AK49" s="62">
        <v>1.6303304917914053E-3</v>
      </c>
      <c r="AL49" s="62">
        <v>2.5650315387215828E-4</v>
      </c>
      <c r="AM49" s="62">
        <v>1.8125145326149933E-4</v>
      </c>
      <c r="AN49" s="62">
        <v>1.3148983504975215E-3</v>
      </c>
      <c r="AO49" s="62">
        <v>3.5248337586478066E-4</v>
      </c>
      <c r="AP49" s="62">
        <v>6.3537197821231478E-4</v>
      </c>
      <c r="AQ49" s="62">
        <v>4.4007223676060657E-4</v>
      </c>
      <c r="AR49" s="62">
        <v>4.126883112488452E-4</v>
      </c>
      <c r="AS49" s="62">
        <v>7.4956328884161129E-4</v>
      </c>
      <c r="AT49" s="62">
        <v>3.7874664548422396E-3</v>
      </c>
      <c r="AU49" s="62">
        <v>1.0837019920088917</v>
      </c>
      <c r="AV49" s="62">
        <v>1.2835977877811023E-3</v>
      </c>
      <c r="AW49" s="62">
        <v>2.0006731294082872E-3</v>
      </c>
      <c r="AX49" s="62">
        <v>1.248937997691559E-3</v>
      </c>
      <c r="AY49" s="62">
        <v>2.1934663070536939E-3</v>
      </c>
      <c r="AZ49" s="62">
        <v>1.0410379152837467E-3</v>
      </c>
      <c r="BA49" s="62">
        <v>1.1641252895527466E-3</v>
      </c>
      <c r="BB49" s="62">
        <v>4.8046690620354041E-4</v>
      </c>
      <c r="BC49" s="62">
        <v>7.5319069820909139E-4</v>
      </c>
      <c r="BD49" s="62">
        <v>5.1787909175504698E-4</v>
      </c>
      <c r="BE49" s="62">
        <v>0</v>
      </c>
      <c r="BF49" s="62">
        <v>3.9121272667211158E-4</v>
      </c>
      <c r="BG49" s="62">
        <v>7.5372076456614535E-4</v>
      </c>
      <c r="BH49" s="62">
        <v>1.680460170302115E-3</v>
      </c>
      <c r="BI49" s="62">
        <v>5.073362720936608E-4</v>
      </c>
      <c r="BJ49" s="62">
        <v>6.7518153120720362E-4</v>
      </c>
      <c r="BK49" s="62">
        <v>5.4177756679280476E-4</v>
      </c>
      <c r="BL49" s="62">
        <v>3.8728988509750779E-4</v>
      </c>
      <c r="BM49" s="62">
        <v>5.8756673175149651E-4</v>
      </c>
      <c r="BN49" s="62">
        <v>6.0847531449555485E-4</v>
      </c>
      <c r="BO49" s="62">
        <v>5.0751628852317091E-4</v>
      </c>
      <c r="BP49" s="62">
        <v>7.537102673773196E-4</v>
      </c>
      <c r="BQ49" s="62">
        <v>1.6387309333841678E-4</v>
      </c>
      <c r="BR49" s="62">
        <v>1.001258206779587E-3</v>
      </c>
      <c r="BS49" s="62">
        <v>7.0153029879610593E-4</v>
      </c>
      <c r="BT49" s="62">
        <v>3.4332779187023289E-4</v>
      </c>
      <c r="BU49" s="62">
        <v>1.8043998793657932E-4</v>
      </c>
      <c r="BV49" s="62">
        <v>1.6476304925039763E-4</v>
      </c>
      <c r="BW49" s="62">
        <v>9.9098876386145734E-5</v>
      </c>
      <c r="BX49" s="62">
        <v>1.927410217746799E-5</v>
      </c>
      <c r="BY49" s="62">
        <v>1.6858858868987103E-4</v>
      </c>
      <c r="BZ49" s="62">
        <v>8.4083963196758505E-4</v>
      </c>
      <c r="CA49" s="62">
        <v>5.1662568914876599E-3</v>
      </c>
      <c r="CB49" s="62">
        <v>1.7485795088573826E-4</v>
      </c>
      <c r="CC49" s="62">
        <v>6.7260883840005207E-4</v>
      </c>
      <c r="CD49" s="62">
        <v>4.4526324331444747E-4</v>
      </c>
      <c r="CE49" s="62">
        <v>3.6350176806568155E-4</v>
      </c>
      <c r="CF49" s="62">
        <v>3.3455152280961926E-4</v>
      </c>
      <c r="CG49" s="62">
        <v>1.8283765870309122E-4</v>
      </c>
      <c r="CH49" s="62">
        <v>2.1718683207991193E-4</v>
      </c>
      <c r="CI49" s="62">
        <v>3.7939550957045108E-4</v>
      </c>
      <c r="CJ49" s="62">
        <v>5.2459885787865281E-4</v>
      </c>
      <c r="CK49" s="62">
        <v>3.1960734899597336E-4</v>
      </c>
      <c r="CL49" s="62">
        <v>2.6149256817371191E-4</v>
      </c>
      <c r="CM49" s="62">
        <v>5.1723476129199872E-4</v>
      </c>
      <c r="CN49" s="62">
        <v>1.8442562009696764E-4</v>
      </c>
      <c r="CO49" s="62">
        <v>4.6756637445120663E-4</v>
      </c>
      <c r="CP49" s="62">
        <v>1.4562937580387054E-4</v>
      </c>
      <c r="CQ49" s="62">
        <v>3.17831206446809E-4</v>
      </c>
      <c r="CR49" s="62">
        <v>2.3398458436662897E-4</v>
      </c>
      <c r="CS49" s="62">
        <v>1.6051010196522613E-4</v>
      </c>
      <c r="CT49" s="62">
        <v>3.5536557570678206E-4</v>
      </c>
      <c r="CU49" s="62">
        <v>2.5304002280646821E-3</v>
      </c>
      <c r="CV49" s="62">
        <v>2.9062284630674092E-4</v>
      </c>
      <c r="CW49" s="62">
        <v>2.6056803405128243E-2</v>
      </c>
      <c r="CX49" s="62">
        <v>1.8114086302286724E-4</v>
      </c>
      <c r="CY49" s="62">
        <v>4.394815534429831E-4</v>
      </c>
      <c r="CZ49" s="62">
        <v>2.3739937036494231E-4</v>
      </c>
      <c r="DA49" s="62">
        <v>3.3418522980017181E-4</v>
      </c>
      <c r="DB49" s="62">
        <v>3.7598556682209692E-4</v>
      </c>
      <c r="DC49" s="62">
        <v>3.1990670076293028E-4</v>
      </c>
      <c r="DD49" s="62">
        <v>2.2855831590967211E-4</v>
      </c>
      <c r="DE49" s="63">
        <v>4.3205610771509465E-4</v>
      </c>
      <c r="DF49" s="390">
        <v>1.1788190859341487</v>
      </c>
      <c r="DG49" s="390">
        <v>0.89534653897994421</v>
      </c>
    </row>
    <row r="50" spans="1:111" s="53" customFormat="1" ht="13.5">
      <c r="A50" s="64" t="s">
        <v>317</v>
      </c>
      <c r="B50" s="65" t="s">
        <v>571</v>
      </c>
      <c r="C50" s="66">
        <v>2.0090177145992228E-4</v>
      </c>
      <c r="D50" s="67">
        <v>1.2652168144868903E-4</v>
      </c>
      <c r="E50" s="67">
        <v>9.2649540962482218E-4</v>
      </c>
      <c r="F50" s="67">
        <v>1.2424985720734837E-4</v>
      </c>
      <c r="G50" s="67">
        <v>6.1144051173145497E-5</v>
      </c>
      <c r="H50" s="67">
        <v>0</v>
      </c>
      <c r="I50" s="67">
        <v>4.3195581205131848E-4</v>
      </c>
      <c r="J50" s="67">
        <v>7.6275142600934042E-5</v>
      </c>
      <c r="K50" s="67">
        <v>5.366895418673308E-5</v>
      </c>
      <c r="L50" s="67">
        <v>6.0661741831654164E-5</v>
      </c>
      <c r="M50" s="67">
        <v>0</v>
      </c>
      <c r="N50" s="67">
        <v>8.7970372072308022E-5</v>
      </c>
      <c r="O50" s="67">
        <v>7.2977705317055455E-5</v>
      </c>
      <c r="P50" s="67">
        <v>1.1240000282536831E-4</v>
      </c>
      <c r="Q50" s="67">
        <v>6.1539473768086077E-5</v>
      </c>
      <c r="R50" s="67">
        <v>7.4469442103236339E-5</v>
      </c>
      <c r="S50" s="67">
        <v>6.4676994632672559E-5</v>
      </c>
      <c r="T50" s="67">
        <v>6.4760476658277813E-5</v>
      </c>
      <c r="U50" s="67">
        <v>1.3726270847318179E-4</v>
      </c>
      <c r="V50" s="67">
        <v>1.0328251134221097E-4</v>
      </c>
      <c r="W50" s="67">
        <v>2.5765243061900903E-5</v>
      </c>
      <c r="X50" s="67">
        <v>7.0682012656500751E-5</v>
      </c>
      <c r="Y50" s="67">
        <v>3.7447820701870012E-5</v>
      </c>
      <c r="Z50" s="67">
        <v>5.8016610804476498E-5</v>
      </c>
      <c r="AA50" s="67">
        <v>5.2316397839367602E-5</v>
      </c>
      <c r="AB50" s="67">
        <v>4.5052942648865678E-5</v>
      </c>
      <c r="AC50" s="67">
        <v>1.8194488267633369E-5</v>
      </c>
      <c r="AD50" s="67">
        <v>8.3972415832340053E-5</v>
      </c>
      <c r="AE50" s="67">
        <v>5.9027813687542118E-5</v>
      </c>
      <c r="AF50" s="67">
        <v>8.1629189195834428E-5</v>
      </c>
      <c r="AG50" s="67">
        <v>6.154861454290322E-5</v>
      </c>
      <c r="AH50" s="67">
        <v>1.180395529496157E-4</v>
      </c>
      <c r="AI50" s="67">
        <v>1.3072647026192883E-4</v>
      </c>
      <c r="AJ50" s="67">
        <v>9.302187294219027E-5</v>
      </c>
      <c r="AK50" s="67">
        <v>1.0625262717674157E-4</v>
      </c>
      <c r="AL50" s="67">
        <v>4.626898804694544E-5</v>
      </c>
      <c r="AM50" s="67">
        <v>3.6521506168062744E-5</v>
      </c>
      <c r="AN50" s="67">
        <v>8.4321642908392858E-5</v>
      </c>
      <c r="AO50" s="67">
        <v>4.2740580234216496E-5</v>
      </c>
      <c r="AP50" s="67">
        <v>8.217828836086192E-5</v>
      </c>
      <c r="AQ50" s="67">
        <v>6.5507335492683881E-5</v>
      </c>
      <c r="AR50" s="67">
        <v>8.17800282108836E-5</v>
      </c>
      <c r="AS50" s="67">
        <v>6.7773461700700651E-5</v>
      </c>
      <c r="AT50" s="67">
        <v>6.7720024074917958E-4</v>
      </c>
      <c r="AU50" s="67">
        <v>1.5768278429959095E-3</v>
      </c>
      <c r="AV50" s="67">
        <v>1.0234396377046193</v>
      </c>
      <c r="AW50" s="67">
        <v>8.0911297772429163E-5</v>
      </c>
      <c r="AX50" s="67">
        <v>6.3761540691564751E-5</v>
      </c>
      <c r="AY50" s="67">
        <v>4.9379257737899092E-4</v>
      </c>
      <c r="AZ50" s="67">
        <v>5.7878738515962608E-5</v>
      </c>
      <c r="BA50" s="67">
        <v>3.2244687994553971E-4</v>
      </c>
      <c r="BB50" s="67">
        <v>4.9561549975941418E-5</v>
      </c>
      <c r="BC50" s="67">
        <v>8.9210955361616445E-5</v>
      </c>
      <c r="BD50" s="67">
        <v>4.2237461943929969E-5</v>
      </c>
      <c r="BE50" s="67">
        <v>0</v>
      </c>
      <c r="BF50" s="67">
        <v>9.3701597682176865E-5</v>
      </c>
      <c r="BG50" s="67">
        <v>1.3950107813130898E-4</v>
      </c>
      <c r="BH50" s="67">
        <v>3.962083262005323E-4</v>
      </c>
      <c r="BI50" s="67">
        <v>2.2388937074984268E-4</v>
      </c>
      <c r="BJ50" s="67">
        <v>2.1148919407778158E-4</v>
      </c>
      <c r="BK50" s="67">
        <v>1.0514470546777034E-4</v>
      </c>
      <c r="BL50" s="67">
        <v>1.7425547829617166E-4</v>
      </c>
      <c r="BM50" s="67">
        <v>9.718075057575796E-5</v>
      </c>
      <c r="BN50" s="67">
        <v>1.3136398969735395E-4</v>
      </c>
      <c r="BO50" s="67">
        <v>1.0001480722608512E-4</v>
      </c>
      <c r="BP50" s="67">
        <v>1.239047988691855E-4</v>
      </c>
      <c r="BQ50" s="67">
        <v>3.2612054361951801E-5</v>
      </c>
      <c r="BR50" s="67">
        <v>1.7761755813952229E-4</v>
      </c>
      <c r="BS50" s="67">
        <v>1.5139859008018756E-4</v>
      </c>
      <c r="BT50" s="67">
        <v>3.1475630715619319E-4</v>
      </c>
      <c r="BU50" s="67">
        <v>6.7567511157175166E-5</v>
      </c>
      <c r="BV50" s="67">
        <v>4.6506415834680862E-5</v>
      </c>
      <c r="BW50" s="67">
        <v>2.6514947693280188E-5</v>
      </c>
      <c r="BX50" s="67">
        <v>5.6014204691486076E-6</v>
      </c>
      <c r="BY50" s="67">
        <v>4.7662212079645002E-5</v>
      </c>
      <c r="BZ50" s="67">
        <v>1.4863744661118143E-4</v>
      </c>
      <c r="CA50" s="67">
        <v>8.5209655438939333E-4</v>
      </c>
      <c r="CB50" s="67">
        <v>1.1255186142608895E-4</v>
      </c>
      <c r="CC50" s="67">
        <v>1.4484754991174275E-4</v>
      </c>
      <c r="CD50" s="67">
        <v>1.3854049748564368E-4</v>
      </c>
      <c r="CE50" s="67">
        <v>1.3617365960812418E-4</v>
      </c>
      <c r="CF50" s="67">
        <v>7.837466256031925E-5</v>
      </c>
      <c r="CG50" s="67">
        <v>7.1670344242956348E-5</v>
      </c>
      <c r="CH50" s="67">
        <v>7.4349234517914327E-5</v>
      </c>
      <c r="CI50" s="67">
        <v>1.5433253805542877E-4</v>
      </c>
      <c r="CJ50" s="67">
        <v>1.0266687632817696E-4</v>
      </c>
      <c r="CK50" s="67">
        <v>1.2598259828318885E-4</v>
      </c>
      <c r="CL50" s="67">
        <v>4.2271188999848684E-4</v>
      </c>
      <c r="CM50" s="67">
        <v>6.964310431956445E-4</v>
      </c>
      <c r="CN50" s="67">
        <v>4.8389200035659708E-5</v>
      </c>
      <c r="CO50" s="67">
        <v>1.4132167518096886E-4</v>
      </c>
      <c r="CP50" s="67">
        <v>3.4625301562895383E-3</v>
      </c>
      <c r="CQ50" s="67">
        <v>1.3781934637980115E-3</v>
      </c>
      <c r="CR50" s="67">
        <v>8.6920895157574464E-4</v>
      </c>
      <c r="CS50" s="67">
        <v>5.7687499997854832E-4</v>
      </c>
      <c r="CT50" s="67">
        <v>1.1187073773758401E-4</v>
      </c>
      <c r="CU50" s="67">
        <v>7.7441619524204193E-4</v>
      </c>
      <c r="CV50" s="67">
        <v>1.2138053753546061E-4</v>
      </c>
      <c r="CW50" s="67">
        <v>4.0251259072361413E-3</v>
      </c>
      <c r="CX50" s="67">
        <v>1.0955314239438854E-4</v>
      </c>
      <c r="CY50" s="67">
        <v>1.1758427058457421E-4</v>
      </c>
      <c r="CZ50" s="67">
        <v>7.2520827202316997E-5</v>
      </c>
      <c r="DA50" s="67">
        <v>9.4959564039350528E-5</v>
      </c>
      <c r="DB50" s="67">
        <v>9.3867817339458935E-4</v>
      </c>
      <c r="DC50" s="67">
        <v>1.9972097973302972E-4</v>
      </c>
      <c r="DD50" s="67">
        <v>6.2608494960752353E-3</v>
      </c>
      <c r="DE50" s="68">
        <v>2.4734394531440598E-4</v>
      </c>
      <c r="DF50" s="391">
        <v>1.0567602468963282</v>
      </c>
      <c r="DG50" s="391">
        <v>0.80263938790949774</v>
      </c>
    </row>
    <row r="51" spans="1:111" s="53" customFormat="1" ht="13.5">
      <c r="A51" s="54" t="s">
        <v>318</v>
      </c>
      <c r="B51" s="55" t="s">
        <v>572</v>
      </c>
      <c r="C51" s="56">
        <v>1.8591675818724752E-6</v>
      </c>
      <c r="D51" s="57">
        <v>8.4074765580499949E-7</v>
      </c>
      <c r="E51" s="57">
        <v>1.6488840007532384E-6</v>
      </c>
      <c r="F51" s="57">
        <v>1.3767258744060732E-6</v>
      </c>
      <c r="G51" s="57">
        <v>5.8744108890101748E-7</v>
      </c>
      <c r="H51" s="57">
        <v>0</v>
      </c>
      <c r="I51" s="57">
        <v>5.841476014562282E-6</v>
      </c>
      <c r="J51" s="57">
        <v>6.6456812446082282E-7</v>
      </c>
      <c r="K51" s="57">
        <v>5.4722942368968931E-7</v>
      </c>
      <c r="L51" s="57">
        <v>5.243367396563262E-7</v>
      </c>
      <c r="M51" s="57">
        <v>0</v>
      </c>
      <c r="N51" s="57">
        <v>9.7174248522688456E-7</v>
      </c>
      <c r="O51" s="57">
        <v>7.8540473352369003E-7</v>
      </c>
      <c r="P51" s="57">
        <v>1.3166215271611132E-6</v>
      </c>
      <c r="Q51" s="57">
        <v>5.9976675446366579E-7</v>
      </c>
      <c r="R51" s="57">
        <v>7.6193855050548686E-7</v>
      </c>
      <c r="S51" s="57">
        <v>5.497231142626629E-7</v>
      </c>
      <c r="T51" s="57">
        <v>6.5761833381739545E-7</v>
      </c>
      <c r="U51" s="57">
        <v>1.5601542358095801E-6</v>
      </c>
      <c r="V51" s="57">
        <v>1.2362396515889298E-6</v>
      </c>
      <c r="W51" s="57">
        <v>3.4379196465523971E-7</v>
      </c>
      <c r="X51" s="57">
        <v>9.0720531664856665E-7</v>
      </c>
      <c r="Y51" s="57">
        <v>3.2370895454105002E-7</v>
      </c>
      <c r="Z51" s="57">
        <v>6.7165061373617217E-7</v>
      </c>
      <c r="AA51" s="57">
        <v>5.5498435820807819E-7</v>
      </c>
      <c r="AB51" s="57">
        <v>4.0345158610245309E-7</v>
      </c>
      <c r="AC51" s="57">
        <v>1.8213914734367225E-7</v>
      </c>
      <c r="AD51" s="57">
        <v>9.8727194894686144E-7</v>
      </c>
      <c r="AE51" s="57">
        <v>6.3913354568439423E-7</v>
      </c>
      <c r="AF51" s="57">
        <v>9.6930877411343173E-7</v>
      </c>
      <c r="AG51" s="57">
        <v>4.1128121451001757E-7</v>
      </c>
      <c r="AH51" s="57">
        <v>1.4253279547316036E-6</v>
      </c>
      <c r="AI51" s="57">
        <v>1.6146916162199317E-6</v>
      </c>
      <c r="AJ51" s="57">
        <v>1.0577029822598689E-6</v>
      </c>
      <c r="AK51" s="57">
        <v>1.2711260554250358E-6</v>
      </c>
      <c r="AL51" s="57">
        <v>5.6446276263021949E-7</v>
      </c>
      <c r="AM51" s="57">
        <v>4.1528575177512684E-7</v>
      </c>
      <c r="AN51" s="57">
        <v>1.0472645092051643E-6</v>
      </c>
      <c r="AO51" s="57">
        <v>3.161859364572871E-7</v>
      </c>
      <c r="AP51" s="57">
        <v>1.0738974510273007E-6</v>
      </c>
      <c r="AQ51" s="57">
        <v>7.3515346317936286E-7</v>
      </c>
      <c r="AR51" s="57">
        <v>9.0825544425011305E-7</v>
      </c>
      <c r="AS51" s="57">
        <v>2.1820832355894186E-6</v>
      </c>
      <c r="AT51" s="57">
        <v>7.0023285896321747E-6</v>
      </c>
      <c r="AU51" s="57">
        <v>1.0827930590094744E-5</v>
      </c>
      <c r="AV51" s="57">
        <v>4.2576856964924312E-4</v>
      </c>
      <c r="AW51" s="57">
        <v>1.0004854173262663</v>
      </c>
      <c r="AX51" s="57">
        <v>1.1858907626873662E-4</v>
      </c>
      <c r="AY51" s="57">
        <v>2.1578488571622804E-4</v>
      </c>
      <c r="AZ51" s="57">
        <v>6.3715246016626597E-4</v>
      </c>
      <c r="BA51" s="57">
        <v>9.3591072450407487E-4</v>
      </c>
      <c r="BB51" s="57">
        <v>6.1739543930077422E-4</v>
      </c>
      <c r="BC51" s="57">
        <v>7.0241349880349735E-4</v>
      </c>
      <c r="BD51" s="57">
        <v>1.0414641726825234E-3</v>
      </c>
      <c r="BE51" s="57">
        <v>0</v>
      </c>
      <c r="BF51" s="57">
        <v>5.3813533272405536E-6</v>
      </c>
      <c r="BG51" s="57">
        <v>4.8002054543756365E-5</v>
      </c>
      <c r="BH51" s="57">
        <v>1.5734376771457966E-6</v>
      </c>
      <c r="BI51" s="57">
        <v>1.9637847001500782E-5</v>
      </c>
      <c r="BJ51" s="57">
        <v>7.5167781393018385E-5</v>
      </c>
      <c r="BK51" s="57">
        <v>1.245469879942497E-6</v>
      </c>
      <c r="BL51" s="57">
        <v>1.8666568508424617E-6</v>
      </c>
      <c r="BM51" s="57">
        <v>1.404581384136761E-6</v>
      </c>
      <c r="BN51" s="57">
        <v>1.3754454897985877E-6</v>
      </c>
      <c r="BO51" s="57">
        <v>1.4852962094647878E-6</v>
      </c>
      <c r="BP51" s="57">
        <v>1.7274881262187557E-6</v>
      </c>
      <c r="BQ51" s="57">
        <v>3.4493676646972687E-7</v>
      </c>
      <c r="BR51" s="57">
        <v>1.9598608680527795E-6</v>
      </c>
      <c r="BS51" s="57">
        <v>1.6370443998839616E-6</v>
      </c>
      <c r="BT51" s="57">
        <v>9.1496526720870143E-7</v>
      </c>
      <c r="BU51" s="57">
        <v>4.6091143363062167E-7</v>
      </c>
      <c r="BV51" s="57">
        <v>4.1495343032073198E-7</v>
      </c>
      <c r="BW51" s="57">
        <v>2.4463125597703942E-7</v>
      </c>
      <c r="BX51" s="57">
        <v>4.6924000156168289E-8</v>
      </c>
      <c r="BY51" s="57">
        <v>5.3102029507173576E-7</v>
      </c>
      <c r="BZ51" s="57">
        <v>1.9386656967085607E-6</v>
      </c>
      <c r="CA51" s="57">
        <v>1.1793181497648208E-5</v>
      </c>
      <c r="CB51" s="57">
        <v>4.8188850218818256E-7</v>
      </c>
      <c r="CC51" s="57">
        <v>1.7318312390541201E-6</v>
      </c>
      <c r="CD51" s="57">
        <v>9.2434851137023131E-7</v>
      </c>
      <c r="CE51" s="57">
        <v>6.9037907560102948E-7</v>
      </c>
      <c r="CF51" s="57">
        <v>6.4789660059840276E-7</v>
      </c>
      <c r="CG51" s="57">
        <v>4.0577710437301293E-7</v>
      </c>
      <c r="CH51" s="57">
        <v>5.5696799954088071E-7</v>
      </c>
      <c r="CI51" s="57">
        <v>1.2086368305258742E-6</v>
      </c>
      <c r="CJ51" s="57">
        <v>1.3653133643752655E-6</v>
      </c>
      <c r="CK51" s="57">
        <v>8.6276448298816604E-7</v>
      </c>
      <c r="CL51" s="57">
        <v>1.2520482362496569E-6</v>
      </c>
      <c r="CM51" s="57">
        <v>1.7778124346188695E-6</v>
      </c>
      <c r="CN51" s="57">
        <v>4.6553711993111421E-7</v>
      </c>
      <c r="CO51" s="57">
        <v>1.717245985070706E-6</v>
      </c>
      <c r="CP51" s="57">
        <v>1.7657440218676224E-6</v>
      </c>
      <c r="CQ51" s="57">
        <v>1.2943364358032627E-6</v>
      </c>
      <c r="CR51" s="57">
        <v>9.3107834242593493E-7</v>
      </c>
      <c r="CS51" s="57">
        <v>6.3118164293995468E-7</v>
      </c>
      <c r="CT51" s="57">
        <v>9.0643908315497719E-7</v>
      </c>
      <c r="CU51" s="57">
        <v>5.8814267553319699E-6</v>
      </c>
      <c r="CV51" s="57">
        <v>8.5833766029274775E-7</v>
      </c>
      <c r="CW51" s="57">
        <v>5.9418834242089878E-5</v>
      </c>
      <c r="CX51" s="57">
        <v>5.0706797569503761E-7</v>
      </c>
      <c r="CY51" s="57">
        <v>1.0405689367799623E-6</v>
      </c>
      <c r="CZ51" s="57">
        <v>5.8555943797109255E-7</v>
      </c>
      <c r="DA51" s="57">
        <v>8.2853148340702702E-7</v>
      </c>
      <c r="DB51" s="57">
        <v>1.336206028469442E-6</v>
      </c>
      <c r="DC51" s="57">
        <v>8.2023004657267457E-7</v>
      </c>
      <c r="DD51" s="57">
        <v>6.8402910195765593E-6</v>
      </c>
      <c r="DE51" s="58">
        <v>1.1677580669317307E-6</v>
      </c>
      <c r="DF51" s="389">
        <v>1.0055171181084743</v>
      </c>
      <c r="DG51" s="389">
        <v>0.76371877782253872</v>
      </c>
    </row>
    <row r="52" spans="1:111" s="53" customFormat="1" ht="13.5">
      <c r="A52" s="54" t="s">
        <v>319</v>
      </c>
      <c r="B52" s="55" t="s">
        <v>573</v>
      </c>
      <c r="C52" s="56">
        <v>8.5905282308616098E-4</v>
      </c>
      <c r="D52" s="57">
        <v>4.073570201279476E-4</v>
      </c>
      <c r="E52" s="57">
        <v>7.0647902016298921E-4</v>
      </c>
      <c r="F52" s="57">
        <v>6.7493076749665522E-4</v>
      </c>
      <c r="G52" s="57">
        <v>2.7445516474979009E-4</v>
      </c>
      <c r="H52" s="57">
        <v>0</v>
      </c>
      <c r="I52" s="57">
        <v>2.7078801075030006E-3</v>
      </c>
      <c r="J52" s="57">
        <v>3.430687762800663E-4</v>
      </c>
      <c r="K52" s="57">
        <v>2.8855630268512607E-4</v>
      </c>
      <c r="L52" s="57">
        <v>2.5630876962393838E-4</v>
      </c>
      <c r="M52" s="57">
        <v>0</v>
      </c>
      <c r="N52" s="57">
        <v>4.7899612805042056E-4</v>
      </c>
      <c r="O52" s="57">
        <v>3.5246982647330099E-4</v>
      </c>
      <c r="P52" s="57">
        <v>6.3675648946321436E-4</v>
      </c>
      <c r="Q52" s="57">
        <v>3.1973664951000724E-4</v>
      </c>
      <c r="R52" s="57">
        <v>3.7765525581234306E-4</v>
      </c>
      <c r="S52" s="57">
        <v>3.1757423887441162E-4</v>
      </c>
      <c r="T52" s="57">
        <v>1.0305465627785996E-3</v>
      </c>
      <c r="U52" s="57">
        <v>7.7776007498259344E-4</v>
      </c>
      <c r="V52" s="57">
        <v>6.1854541572800049E-4</v>
      </c>
      <c r="W52" s="57">
        <v>1.5843714172818671E-4</v>
      </c>
      <c r="X52" s="57">
        <v>4.214839266466843E-4</v>
      </c>
      <c r="Y52" s="57">
        <v>1.8204143566793698E-4</v>
      </c>
      <c r="Z52" s="57">
        <v>3.2733283129275745E-4</v>
      </c>
      <c r="AA52" s="57">
        <v>3.0908464456430514E-4</v>
      </c>
      <c r="AB52" s="57">
        <v>2.3012516912348057E-4</v>
      </c>
      <c r="AC52" s="57">
        <v>9.1587349737612178E-5</v>
      </c>
      <c r="AD52" s="57">
        <v>4.664384930532959E-4</v>
      </c>
      <c r="AE52" s="57">
        <v>3.0553227939740892E-4</v>
      </c>
      <c r="AF52" s="57">
        <v>4.7943243492522297E-4</v>
      </c>
      <c r="AG52" s="57">
        <v>2.7279460288695653E-4</v>
      </c>
      <c r="AH52" s="57">
        <v>6.8775854662172814E-4</v>
      </c>
      <c r="AI52" s="57">
        <v>7.814051340372264E-4</v>
      </c>
      <c r="AJ52" s="57">
        <v>5.3097313617328783E-4</v>
      </c>
      <c r="AK52" s="57">
        <v>6.1573536800734071E-4</v>
      </c>
      <c r="AL52" s="57">
        <v>2.7062994823960374E-4</v>
      </c>
      <c r="AM52" s="57">
        <v>1.9756853309731094E-4</v>
      </c>
      <c r="AN52" s="57">
        <v>4.9398193450389647E-4</v>
      </c>
      <c r="AO52" s="57">
        <v>1.7379525627543219E-4</v>
      </c>
      <c r="AP52" s="57">
        <v>5.0423371317106233E-4</v>
      </c>
      <c r="AQ52" s="57">
        <v>3.5273461130120502E-4</v>
      </c>
      <c r="AR52" s="57">
        <v>4.3036857962852528E-4</v>
      </c>
      <c r="AS52" s="57">
        <v>2.1630038966615247E-3</v>
      </c>
      <c r="AT52" s="57">
        <v>3.0026360200462493E-3</v>
      </c>
      <c r="AU52" s="57">
        <v>5.9842606108783487E-3</v>
      </c>
      <c r="AV52" s="57">
        <v>3.0792919032873824E-2</v>
      </c>
      <c r="AW52" s="57">
        <v>0.12646956920060706</v>
      </c>
      <c r="AX52" s="57">
        <v>1.174750676452855</v>
      </c>
      <c r="AY52" s="57">
        <v>2.2445582663969149E-2</v>
      </c>
      <c r="AZ52" s="57">
        <v>2.0329213039730485E-2</v>
      </c>
      <c r="BA52" s="57">
        <v>0.10187625332268943</v>
      </c>
      <c r="BB52" s="57">
        <v>2.515999729416895E-2</v>
      </c>
      <c r="BC52" s="57">
        <v>8.065635290432796E-2</v>
      </c>
      <c r="BD52" s="57">
        <v>6.26695786245519E-2</v>
      </c>
      <c r="BE52" s="57">
        <v>0</v>
      </c>
      <c r="BF52" s="57">
        <v>8.5530945650692857E-4</v>
      </c>
      <c r="BG52" s="57">
        <v>7.2147053586642373E-3</v>
      </c>
      <c r="BH52" s="57">
        <v>1.3585422191585586E-3</v>
      </c>
      <c r="BI52" s="57">
        <v>7.1367939282425429E-4</v>
      </c>
      <c r="BJ52" s="57">
        <v>2.7029687954847059E-3</v>
      </c>
      <c r="BK52" s="57">
        <v>5.9470771015823569E-4</v>
      </c>
      <c r="BL52" s="57">
        <v>8.6734544426647305E-4</v>
      </c>
      <c r="BM52" s="57">
        <v>7.1005678919578374E-4</v>
      </c>
      <c r="BN52" s="57">
        <v>6.7338203611308142E-4</v>
      </c>
      <c r="BO52" s="57">
        <v>5.6522146400804594E-4</v>
      </c>
      <c r="BP52" s="57">
        <v>8.0647254800387104E-4</v>
      </c>
      <c r="BQ52" s="57">
        <v>1.7223077531856339E-4</v>
      </c>
      <c r="BR52" s="57">
        <v>9.7153852677320056E-4</v>
      </c>
      <c r="BS52" s="57">
        <v>8.5340950934329125E-4</v>
      </c>
      <c r="BT52" s="57">
        <v>4.736460442678158E-4</v>
      </c>
      <c r="BU52" s="57">
        <v>3.7485118510121218E-4</v>
      </c>
      <c r="BV52" s="57">
        <v>2.4995544954302358E-4</v>
      </c>
      <c r="BW52" s="57">
        <v>1.4568231241309746E-4</v>
      </c>
      <c r="BX52" s="57">
        <v>3.1639498457746534E-5</v>
      </c>
      <c r="BY52" s="57">
        <v>2.5314986212365582E-4</v>
      </c>
      <c r="BZ52" s="57">
        <v>9.2952099982910512E-4</v>
      </c>
      <c r="CA52" s="57">
        <v>5.3935153007719392E-3</v>
      </c>
      <c r="CB52" s="57">
        <v>5.1435216829413865E-4</v>
      </c>
      <c r="CC52" s="57">
        <v>7.4193414592386606E-4</v>
      </c>
      <c r="CD52" s="57">
        <v>5.8798226547103721E-4</v>
      </c>
      <c r="CE52" s="57">
        <v>3.7922809625286127E-4</v>
      </c>
      <c r="CF52" s="57">
        <v>3.6232553997052043E-4</v>
      </c>
      <c r="CG52" s="57">
        <v>3.5091361345830884E-4</v>
      </c>
      <c r="CH52" s="57">
        <v>5.4927410523835014E-4</v>
      </c>
      <c r="CI52" s="57">
        <v>2.8844466372481589E-3</v>
      </c>
      <c r="CJ52" s="57">
        <v>1.4218489352815645E-3</v>
      </c>
      <c r="CK52" s="57">
        <v>1.1100518591379051E-3</v>
      </c>
      <c r="CL52" s="57">
        <v>3.7969154951427195E-3</v>
      </c>
      <c r="CM52" s="57">
        <v>1.8700369283685305E-3</v>
      </c>
      <c r="CN52" s="57">
        <v>2.8120920447286722E-4</v>
      </c>
      <c r="CO52" s="57">
        <v>3.7642031281009403E-3</v>
      </c>
      <c r="CP52" s="57">
        <v>3.1076171655731175E-4</v>
      </c>
      <c r="CQ52" s="57">
        <v>4.7238356483215603E-4</v>
      </c>
      <c r="CR52" s="57">
        <v>4.4939921158508345E-4</v>
      </c>
      <c r="CS52" s="57">
        <v>3.5976036524553698E-4</v>
      </c>
      <c r="CT52" s="57">
        <v>6.1005909778412274E-4</v>
      </c>
      <c r="CU52" s="57">
        <v>2.6242132721093934E-3</v>
      </c>
      <c r="CV52" s="57">
        <v>1.3482682199203264E-3</v>
      </c>
      <c r="CW52" s="57">
        <v>2.6971496563272249E-2</v>
      </c>
      <c r="CX52" s="57">
        <v>3.0139494563899573E-4</v>
      </c>
      <c r="CY52" s="57">
        <v>5.6136454650275902E-4</v>
      </c>
      <c r="CZ52" s="57">
        <v>3.1823214499652791E-4</v>
      </c>
      <c r="DA52" s="57">
        <v>5.0689029059728871E-4</v>
      </c>
      <c r="DB52" s="57">
        <v>5.4497251282725279E-4</v>
      </c>
      <c r="DC52" s="57">
        <v>4.7963387766158065E-4</v>
      </c>
      <c r="DD52" s="57">
        <v>2.6866313155965781E-2</v>
      </c>
      <c r="DE52" s="58">
        <v>8.5733169204538153E-4</v>
      </c>
      <c r="DF52" s="389">
        <v>1.7851203755050595</v>
      </c>
      <c r="DG52" s="389">
        <v>1.3558495692360362</v>
      </c>
    </row>
    <row r="53" spans="1:111" s="53" customFormat="1" ht="13.5">
      <c r="A53" s="54" t="s">
        <v>320</v>
      </c>
      <c r="B53" s="55" t="s">
        <v>574</v>
      </c>
      <c r="C53" s="56">
        <v>1.1774398936392061E-4</v>
      </c>
      <c r="D53" s="57">
        <v>6.1217060776244626E-5</v>
      </c>
      <c r="E53" s="57">
        <v>8.4332475189281145E-5</v>
      </c>
      <c r="F53" s="57">
        <v>8.5819044994189824E-5</v>
      </c>
      <c r="G53" s="57">
        <v>3.9766710987314743E-5</v>
      </c>
      <c r="H53" s="57">
        <v>0</v>
      </c>
      <c r="I53" s="57">
        <v>3.8892023892484612E-4</v>
      </c>
      <c r="J53" s="57">
        <v>4.1536152144469586E-5</v>
      </c>
      <c r="K53" s="57">
        <v>3.2266745819744931E-5</v>
      </c>
      <c r="L53" s="57">
        <v>3.2893259857323537E-5</v>
      </c>
      <c r="M53" s="57">
        <v>0</v>
      </c>
      <c r="N53" s="57">
        <v>6.1710860372967482E-5</v>
      </c>
      <c r="O53" s="57">
        <v>4.0062946336493533E-5</v>
      </c>
      <c r="P53" s="57">
        <v>8.8045698132301875E-5</v>
      </c>
      <c r="Q53" s="57">
        <v>6.5378818785550032E-5</v>
      </c>
      <c r="R53" s="57">
        <v>5.1385880700450146E-5</v>
      </c>
      <c r="S53" s="57">
        <v>3.5617020871558525E-5</v>
      </c>
      <c r="T53" s="57">
        <v>3.7352049560810917E-5</v>
      </c>
      <c r="U53" s="57">
        <v>9.8855628019969729E-5</v>
      </c>
      <c r="V53" s="57">
        <v>7.9748958959128356E-5</v>
      </c>
      <c r="W53" s="57">
        <v>2.1525493426639687E-5</v>
      </c>
      <c r="X53" s="57">
        <v>5.8276411538690993E-5</v>
      </c>
      <c r="Y53" s="57">
        <v>2.2861045632271592E-5</v>
      </c>
      <c r="Z53" s="57">
        <v>4.6698239961250657E-5</v>
      </c>
      <c r="AA53" s="57">
        <v>3.4246597403084003E-5</v>
      </c>
      <c r="AB53" s="57">
        <v>2.6038783557945402E-5</v>
      </c>
      <c r="AC53" s="57">
        <v>1.1558399446268122E-5</v>
      </c>
      <c r="AD53" s="57">
        <v>6.377606762746337E-5</v>
      </c>
      <c r="AE53" s="57">
        <v>4.7508473985829393E-5</v>
      </c>
      <c r="AF53" s="57">
        <v>6.0899421421687302E-5</v>
      </c>
      <c r="AG53" s="57">
        <v>2.2471442519785388E-5</v>
      </c>
      <c r="AH53" s="57">
        <v>1.1338435204658185E-4</v>
      </c>
      <c r="AI53" s="57">
        <v>1.1210320846411753E-4</v>
      </c>
      <c r="AJ53" s="57">
        <v>7.6549855459133654E-5</v>
      </c>
      <c r="AK53" s="57">
        <v>8.5841451835760342E-5</v>
      </c>
      <c r="AL53" s="57">
        <v>4.0957959403622913E-5</v>
      </c>
      <c r="AM53" s="57">
        <v>2.8062092455151381E-5</v>
      </c>
      <c r="AN53" s="57">
        <v>7.1775101524629872E-5</v>
      </c>
      <c r="AO53" s="57">
        <v>2.0815154097256409E-5</v>
      </c>
      <c r="AP53" s="57">
        <v>7.1902096074925024E-5</v>
      </c>
      <c r="AQ53" s="57">
        <v>4.7147068831984967E-5</v>
      </c>
      <c r="AR53" s="57">
        <v>3.7227138210598788E-4</v>
      </c>
      <c r="AS53" s="57">
        <v>6.9449432581705379E-5</v>
      </c>
      <c r="AT53" s="57">
        <v>2.630462978177693E-3</v>
      </c>
      <c r="AU53" s="57">
        <v>3.3384034345511318E-3</v>
      </c>
      <c r="AV53" s="57">
        <v>2.8228143331437603E-3</v>
      </c>
      <c r="AW53" s="57">
        <v>9.9529480285444948E-5</v>
      </c>
      <c r="AX53" s="57">
        <v>4.4138737930133986E-4</v>
      </c>
      <c r="AY53" s="57">
        <v>1.0342098102962054</v>
      </c>
      <c r="AZ53" s="57">
        <v>3.1575753413884099E-3</v>
      </c>
      <c r="BA53" s="57">
        <v>2.3896118682651202E-3</v>
      </c>
      <c r="BB53" s="57">
        <v>6.7144112869787934E-4</v>
      </c>
      <c r="BC53" s="57">
        <v>1.34256991228293E-3</v>
      </c>
      <c r="BD53" s="57">
        <v>1.455198458606632E-3</v>
      </c>
      <c r="BE53" s="57">
        <v>0</v>
      </c>
      <c r="BF53" s="57">
        <v>1.4705706841680664E-3</v>
      </c>
      <c r="BG53" s="57">
        <v>2.5514399991249247E-3</v>
      </c>
      <c r="BH53" s="57">
        <v>3.8215005611130018E-3</v>
      </c>
      <c r="BI53" s="57">
        <v>5.3687269079108772E-4</v>
      </c>
      <c r="BJ53" s="57">
        <v>1.3116812478023926E-4</v>
      </c>
      <c r="BK53" s="57">
        <v>7.7498267206329744E-5</v>
      </c>
      <c r="BL53" s="57">
        <v>4.7031686225939727E-4</v>
      </c>
      <c r="BM53" s="57">
        <v>7.6294499097050432E-4</v>
      </c>
      <c r="BN53" s="57">
        <v>3.1762472833847684E-4</v>
      </c>
      <c r="BO53" s="57">
        <v>1.1381714845545702E-3</v>
      </c>
      <c r="BP53" s="57">
        <v>1.215030433026E-4</v>
      </c>
      <c r="BQ53" s="57">
        <v>3.22767093989728E-5</v>
      </c>
      <c r="BR53" s="57">
        <v>1.4412171156214624E-4</v>
      </c>
      <c r="BS53" s="57">
        <v>1.0290358168993762E-4</v>
      </c>
      <c r="BT53" s="57">
        <v>5.1043724688581793E-5</v>
      </c>
      <c r="BU53" s="57">
        <v>2.7093747085709654E-5</v>
      </c>
      <c r="BV53" s="57">
        <v>2.6179962570834059E-5</v>
      </c>
      <c r="BW53" s="57">
        <v>1.8657966800778779E-5</v>
      </c>
      <c r="BX53" s="57">
        <v>6.0359250081698989E-6</v>
      </c>
      <c r="BY53" s="57">
        <v>4.5535093002783687E-5</v>
      </c>
      <c r="BZ53" s="57">
        <v>1.1965511497313958E-4</v>
      </c>
      <c r="CA53" s="57">
        <v>7.4514417567172163E-4</v>
      </c>
      <c r="CB53" s="57">
        <v>5.4516297848795667E-5</v>
      </c>
      <c r="CC53" s="57">
        <v>1.0113773807741538E-4</v>
      </c>
      <c r="CD53" s="57">
        <v>5.6604875373064876E-5</v>
      </c>
      <c r="CE53" s="57">
        <v>4.6289262478456244E-5</v>
      </c>
      <c r="CF53" s="57">
        <v>4.3355558926998347E-5</v>
      </c>
      <c r="CG53" s="57">
        <v>2.3671306640306589E-5</v>
      </c>
      <c r="CH53" s="57">
        <v>3.2990821763796023E-5</v>
      </c>
      <c r="CI53" s="57">
        <v>6.6758136964789323E-5</v>
      </c>
      <c r="CJ53" s="57">
        <v>7.5055589794713426E-5</v>
      </c>
      <c r="CK53" s="57">
        <v>5.0948258731081048E-5</v>
      </c>
      <c r="CL53" s="57">
        <v>4.0610515628624954E-5</v>
      </c>
      <c r="CM53" s="57">
        <v>8.1342718698564184E-5</v>
      </c>
      <c r="CN53" s="57">
        <v>2.9275606538616431E-5</v>
      </c>
      <c r="CO53" s="57">
        <v>6.9007330967450249E-5</v>
      </c>
      <c r="CP53" s="57">
        <v>3.0651663941974582E-5</v>
      </c>
      <c r="CQ53" s="57">
        <v>4.983236069213149E-5</v>
      </c>
      <c r="CR53" s="57">
        <v>3.7587986793249508E-5</v>
      </c>
      <c r="CS53" s="57">
        <v>2.5526882672264384E-5</v>
      </c>
      <c r="CT53" s="57">
        <v>5.1794705933769095E-5</v>
      </c>
      <c r="CU53" s="57">
        <v>3.5401661788192224E-4</v>
      </c>
      <c r="CV53" s="57">
        <v>4.5179072379187105E-5</v>
      </c>
      <c r="CW53" s="57">
        <v>3.7257402110334203E-3</v>
      </c>
      <c r="CX53" s="57">
        <v>2.6109152984536108E-5</v>
      </c>
      <c r="CY53" s="57">
        <v>6.4224198254731534E-5</v>
      </c>
      <c r="CZ53" s="57">
        <v>3.4846460705503476E-5</v>
      </c>
      <c r="DA53" s="57">
        <v>4.9383257776732988E-5</v>
      </c>
      <c r="DB53" s="57">
        <v>5.8407879029662771E-5</v>
      </c>
      <c r="DC53" s="57">
        <v>4.6160268657791934E-5</v>
      </c>
      <c r="DD53" s="57">
        <v>5.1610360077073459E-5</v>
      </c>
      <c r="DE53" s="58">
        <v>7.6437492973124507E-5</v>
      </c>
      <c r="DF53" s="389">
        <v>1.0737449094213853</v>
      </c>
      <c r="DG53" s="389">
        <v>0.81553972095381855</v>
      </c>
    </row>
    <row r="54" spans="1:111" s="53" customFormat="1" ht="13.5">
      <c r="A54" s="59" t="s">
        <v>321</v>
      </c>
      <c r="B54" s="60" t="s">
        <v>575</v>
      </c>
      <c r="C54" s="61">
        <v>6.0518764610933717E-5</v>
      </c>
      <c r="D54" s="62">
        <v>2.7563783441009004E-5</v>
      </c>
      <c r="E54" s="62">
        <v>4.2774852605115294E-5</v>
      </c>
      <c r="F54" s="62">
        <v>4.5107807282323469E-5</v>
      </c>
      <c r="G54" s="62">
        <v>1.9041470808698176E-5</v>
      </c>
      <c r="H54" s="62">
        <v>0</v>
      </c>
      <c r="I54" s="62">
        <v>1.914373024462904E-4</v>
      </c>
      <c r="J54" s="62">
        <v>2.1799951217427507E-5</v>
      </c>
      <c r="K54" s="62">
        <v>1.69916182104503E-5</v>
      </c>
      <c r="L54" s="62">
        <v>1.8159965921554655E-5</v>
      </c>
      <c r="M54" s="62">
        <v>0</v>
      </c>
      <c r="N54" s="62">
        <v>3.1615923044743925E-5</v>
      </c>
      <c r="O54" s="62">
        <v>2.0689035874591497E-5</v>
      </c>
      <c r="P54" s="62">
        <v>4.3114564315296824E-5</v>
      </c>
      <c r="Q54" s="62">
        <v>1.5430703316198662E-5</v>
      </c>
      <c r="R54" s="62">
        <v>2.4945223931358603E-5</v>
      </c>
      <c r="S54" s="62">
        <v>1.8073088951942923E-5</v>
      </c>
      <c r="T54" s="62">
        <v>1.9231356496288174E-5</v>
      </c>
      <c r="U54" s="62">
        <v>5.8721820698080495E-5</v>
      </c>
      <c r="V54" s="62">
        <v>4.0258911841715307E-5</v>
      </c>
      <c r="W54" s="62">
        <v>1.1565528163864691E-5</v>
      </c>
      <c r="X54" s="62">
        <v>2.9721593074567872E-5</v>
      </c>
      <c r="Y54" s="62">
        <v>1.0568073576122611E-5</v>
      </c>
      <c r="Z54" s="62">
        <v>2.2333232915731947E-5</v>
      </c>
      <c r="AA54" s="62">
        <v>1.7919913600802861E-5</v>
      </c>
      <c r="AB54" s="62">
        <v>1.314235312599923E-5</v>
      </c>
      <c r="AC54" s="62">
        <v>7.0789503502377698E-6</v>
      </c>
      <c r="AD54" s="62">
        <v>3.3834188284033758E-5</v>
      </c>
      <c r="AE54" s="62">
        <v>2.1157616140275499E-5</v>
      </c>
      <c r="AF54" s="62">
        <v>3.1740459961474098E-5</v>
      </c>
      <c r="AG54" s="62">
        <v>1.1824543239198319E-5</v>
      </c>
      <c r="AH54" s="62">
        <v>4.4566832129454162E-5</v>
      </c>
      <c r="AI54" s="62">
        <v>5.3363527517931251E-5</v>
      </c>
      <c r="AJ54" s="62">
        <v>3.194049176529918E-5</v>
      </c>
      <c r="AK54" s="62">
        <v>4.0770959911424007E-5</v>
      </c>
      <c r="AL54" s="62">
        <v>1.914975793034849E-5</v>
      </c>
      <c r="AM54" s="62">
        <v>1.3883835817112813E-5</v>
      </c>
      <c r="AN54" s="62">
        <v>3.3763868273812653E-5</v>
      </c>
      <c r="AO54" s="62">
        <v>1.0685736094971359E-5</v>
      </c>
      <c r="AP54" s="62">
        <v>3.543315701539126E-5</v>
      </c>
      <c r="AQ54" s="62">
        <v>2.3727514832493906E-5</v>
      </c>
      <c r="AR54" s="62">
        <v>2.6497477595257542E-5</v>
      </c>
      <c r="AS54" s="62">
        <v>2.4421566863968643E-5</v>
      </c>
      <c r="AT54" s="62">
        <v>2.228339921741593E-5</v>
      </c>
      <c r="AU54" s="62">
        <v>1.9333682019565951E-5</v>
      </c>
      <c r="AV54" s="62">
        <v>2.1534001553093267E-5</v>
      </c>
      <c r="AW54" s="62">
        <v>2.5265405937433915E-5</v>
      </c>
      <c r="AX54" s="62">
        <v>2.0640995337337892E-5</v>
      </c>
      <c r="AY54" s="62">
        <v>1.7145110802800521E-5</v>
      </c>
      <c r="AZ54" s="62">
        <v>1.0210304805734995</v>
      </c>
      <c r="BA54" s="62">
        <v>1.3055399393137552E-5</v>
      </c>
      <c r="BB54" s="62">
        <v>1.4220469098428895E-5</v>
      </c>
      <c r="BC54" s="62">
        <v>9.928283684458105E-6</v>
      </c>
      <c r="BD54" s="62">
        <v>1.360047166798602E-5</v>
      </c>
      <c r="BE54" s="62">
        <v>0</v>
      </c>
      <c r="BF54" s="62">
        <v>9.3202709862401583E-6</v>
      </c>
      <c r="BG54" s="62">
        <v>1.1408003966866549E-5</v>
      </c>
      <c r="BH54" s="62">
        <v>1.9131268977253556E-5</v>
      </c>
      <c r="BI54" s="62">
        <v>2.8716171076119838E-5</v>
      </c>
      <c r="BJ54" s="62">
        <v>3.3563764084720608E-5</v>
      </c>
      <c r="BK54" s="62">
        <v>4.8443179752613642E-5</v>
      </c>
      <c r="BL54" s="62">
        <v>1.2400625484844769E-3</v>
      </c>
      <c r="BM54" s="62">
        <v>3.7005219368165359E-5</v>
      </c>
      <c r="BN54" s="62">
        <v>3.7270904827313499E-5</v>
      </c>
      <c r="BO54" s="62">
        <v>3.5425112619136815E-5</v>
      </c>
      <c r="BP54" s="62">
        <v>5.6789140081968772E-5</v>
      </c>
      <c r="BQ54" s="62">
        <v>1.1638958106747934E-5</v>
      </c>
      <c r="BR54" s="62">
        <v>6.2751238090624116E-5</v>
      </c>
      <c r="BS54" s="62">
        <v>5.4092321101581098E-5</v>
      </c>
      <c r="BT54" s="62">
        <v>2.5956798758869258E-5</v>
      </c>
      <c r="BU54" s="62">
        <v>1.4167567789093425E-5</v>
      </c>
      <c r="BV54" s="62">
        <v>1.2882015263849739E-5</v>
      </c>
      <c r="BW54" s="62">
        <v>7.5760437282679481E-6</v>
      </c>
      <c r="BX54" s="62">
        <v>1.4351287411693187E-6</v>
      </c>
      <c r="BY54" s="62">
        <v>1.2929731963324896E-5</v>
      </c>
      <c r="BZ54" s="62">
        <v>8.286791605364092E-5</v>
      </c>
      <c r="CA54" s="62">
        <v>3.885454038147475E-4</v>
      </c>
      <c r="CB54" s="62">
        <v>1.2535224851547852E-5</v>
      </c>
      <c r="CC54" s="62">
        <v>5.4433044428677838E-5</v>
      </c>
      <c r="CD54" s="62">
        <v>2.8833431040329345E-5</v>
      </c>
      <c r="CE54" s="62">
        <v>2.1252464014400724E-5</v>
      </c>
      <c r="CF54" s="62">
        <v>2.0605372803617722E-5</v>
      </c>
      <c r="CG54" s="62">
        <v>1.3752995994859109E-5</v>
      </c>
      <c r="CH54" s="62">
        <v>1.7126426208103951E-5</v>
      </c>
      <c r="CI54" s="62">
        <v>3.993392228207129E-5</v>
      </c>
      <c r="CJ54" s="62">
        <v>3.9796104182574964E-5</v>
      </c>
      <c r="CK54" s="62">
        <v>2.7001926698045948E-5</v>
      </c>
      <c r="CL54" s="62">
        <v>1.4272100400743572E-4</v>
      </c>
      <c r="CM54" s="62">
        <v>2.2078908836293781E-4</v>
      </c>
      <c r="CN54" s="62">
        <v>1.4326577897121292E-5</v>
      </c>
      <c r="CO54" s="62">
        <v>3.5828540820981555E-5</v>
      </c>
      <c r="CP54" s="62">
        <v>1.0998864186067393E-5</v>
      </c>
      <c r="CQ54" s="62">
        <v>2.4693214054927933E-5</v>
      </c>
      <c r="CR54" s="62">
        <v>1.8615858171040507E-5</v>
      </c>
      <c r="CS54" s="62">
        <v>1.237862726418267E-5</v>
      </c>
      <c r="CT54" s="62">
        <v>2.8237684536466378E-5</v>
      </c>
      <c r="CU54" s="62">
        <v>2.1278804999855418E-4</v>
      </c>
      <c r="CV54" s="62">
        <v>3.5753017375520972E-5</v>
      </c>
      <c r="CW54" s="62">
        <v>1.9555828444959189E-3</v>
      </c>
      <c r="CX54" s="62">
        <v>1.3750827057830735E-5</v>
      </c>
      <c r="CY54" s="62">
        <v>3.3180920591460665E-5</v>
      </c>
      <c r="CZ54" s="62">
        <v>1.8073243748984546E-5</v>
      </c>
      <c r="DA54" s="62">
        <v>2.5574050530788852E-5</v>
      </c>
      <c r="DB54" s="62">
        <v>9.1184725573050901E-5</v>
      </c>
      <c r="DC54" s="62">
        <v>2.9750277201130144E-5</v>
      </c>
      <c r="DD54" s="62">
        <v>1.3317144101926768E-5</v>
      </c>
      <c r="DE54" s="63">
        <v>8.1575418545401182E-5</v>
      </c>
      <c r="DF54" s="390">
        <v>1.0280184247140685</v>
      </c>
      <c r="DG54" s="390">
        <v>0.78080915855376032</v>
      </c>
    </row>
    <row r="55" spans="1:111" s="53" customFormat="1" ht="13.5">
      <c r="A55" s="64" t="s">
        <v>322</v>
      </c>
      <c r="B55" s="65" t="s">
        <v>576</v>
      </c>
      <c r="C55" s="66">
        <v>3.09726659244435E-6</v>
      </c>
      <c r="D55" s="67">
        <v>1.3750443482839243E-6</v>
      </c>
      <c r="E55" s="67">
        <v>2.2896650691042381E-6</v>
      </c>
      <c r="F55" s="67">
        <v>2.3409595870105728E-6</v>
      </c>
      <c r="G55" s="67">
        <v>1.0456973986712462E-6</v>
      </c>
      <c r="H55" s="67">
        <v>0</v>
      </c>
      <c r="I55" s="67">
        <v>1.0230094501324702E-5</v>
      </c>
      <c r="J55" s="67">
        <v>1.1378090426660317E-6</v>
      </c>
      <c r="K55" s="67">
        <v>8.9937618935647884E-7</v>
      </c>
      <c r="L55" s="67">
        <v>9.8141416900388013E-7</v>
      </c>
      <c r="M55" s="67">
        <v>0</v>
      </c>
      <c r="N55" s="67">
        <v>1.6230037954328515E-6</v>
      </c>
      <c r="O55" s="67">
        <v>1.1053498938557172E-6</v>
      </c>
      <c r="P55" s="67">
        <v>2.2230665945503754E-6</v>
      </c>
      <c r="Q55" s="67">
        <v>1.1760969125299278E-6</v>
      </c>
      <c r="R55" s="67">
        <v>1.2927449778574914E-6</v>
      </c>
      <c r="S55" s="67">
        <v>9.4751313971514192E-7</v>
      </c>
      <c r="T55" s="67">
        <v>1.0264746936233127E-6</v>
      </c>
      <c r="U55" s="67">
        <v>3.6335614973485899E-6</v>
      </c>
      <c r="V55" s="67">
        <v>2.0745977981888403E-6</v>
      </c>
      <c r="W55" s="67">
        <v>5.7927051679774346E-7</v>
      </c>
      <c r="X55" s="67">
        <v>1.5419060784934459E-6</v>
      </c>
      <c r="Y55" s="67">
        <v>5.6371586887209418E-7</v>
      </c>
      <c r="Z55" s="67">
        <v>1.1706233791437394E-6</v>
      </c>
      <c r="AA55" s="67">
        <v>9.4520955787254093E-7</v>
      </c>
      <c r="AB55" s="67">
        <v>7.1313196820632306E-7</v>
      </c>
      <c r="AC55" s="67">
        <v>4.6223770374381925E-7</v>
      </c>
      <c r="AD55" s="67">
        <v>1.7056626894286608E-6</v>
      </c>
      <c r="AE55" s="67">
        <v>1.9198368712547691E-6</v>
      </c>
      <c r="AF55" s="67">
        <v>1.6659378239572458E-6</v>
      </c>
      <c r="AG55" s="67">
        <v>6.7752619927618296E-7</v>
      </c>
      <c r="AH55" s="67">
        <v>3.147974126079999E-6</v>
      </c>
      <c r="AI55" s="67">
        <v>2.9814888710208706E-6</v>
      </c>
      <c r="AJ55" s="67">
        <v>2.9516248909183075E-6</v>
      </c>
      <c r="AK55" s="67">
        <v>2.6578519709964276E-6</v>
      </c>
      <c r="AL55" s="67">
        <v>1.03846930213666E-6</v>
      </c>
      <c r="AM55" s="67">
        <v>7.2511383844516024E-7</v>
      </c>
      <c r="AN55" s="67">
        <v>2.2253631861894567E-6</v>
      </c>
      <c r="AO55" s="67">
        <v>6.6517511602578913E-7</v>
      </c>
      <c r="AP55" s="67">
        <v>1.905170314520383E-6</v>
      </c>
      <c r="AQ55" s="67">
        <v>1.2851821762223514E-6</v>
      </c>
      <c r="AR55" s="67">
        <v>1.4728673969899268E-6</v>
      </c>
      <c r="AS55" s="67">
        <v>1.5034048256996027E-6</v>
      </c>
      <c r="AT55" s="67">
        <v>7.1795086475014242E-5</v>
      </c>
      <c r="AU55" s="67">
        <v>4.8377306378587226E-4</v>
      </c>
      <c r="AV55" s="67">
        <v>1.3780248179582022E-4</v>
      </c>
      <c r="AW55" s="67">
        <v>2.1363795702005471E-6</v>
      </c>
      <c r="AX55" s="67">
        <v>1.6339576308542037E-6</v>
      </c>
      <c r="AY55" s="67">
        <v>1.3161275208942446E-4</v>
      </c>
      <c r="AZ55" s="67">
        <v>2.1937238647059058E-6</v>
      </c>
      <c r="BA55" s="67">
        <v>1.0015744314731088</v>
      </c>
      <c r="BB55" s="67">
        <v>9.9393222725782628E-7</v>
      </c>
      <c r="BC55" s="67">
        <v>2.036788166256478E-5</v>
      </c>
      <c r="BD55" s="67">
        <v>1.087290306155127E-6</v>
      </c>
      <c r="BE55" s="67">
        <v>0</v>
      </c>
      <c r="BF55" s="67">
        <v>8.7708638456178813E-7</v>
      </c>
      <c r="BG55" s="67">
        <v>1.5740566679608718E-6</v>
      </c>
      <c r="BH55" s="67">
        <v>3.126535393289648E-6</v>
      </c>
      <c r="BI55" s="67">
        <v>1.3023091864987623E-6</v>
      </c>
      <c r="BJ55" s="67">
        <v>1.8805438886601137E-6</v>
      </c>
      <c r="BK55" s="67">
        <v>2.1216633172340244E-6</v>
      </c>
      <c r="BL55" s="67">
        <v>6.6922078645940663E-6</v>
      </c>
      <c r="BM55" s="67">
        <v>3.8854551440876715E-6</v>
      </c>
      <c r="BN55" s="67">
        <v>1.397437027229942E-5</v>
      </c>
      <c r="BO55" s="67">
        <v>2.516839200743664E-5</v>
      </c>
      <c r="BP55" s="67">
        <v>2.9868796183991716E-6</v>
      </c>
      <c r="BQ55" s="67">
        <v>6.4467282646927483E-7</v>
      </c>
      <c r="BR55" s="67">
        <v>3.7878550438935764E-6</v>
      </c>
      <c r="BS55" s="67">
        <v>2.8665263325729757E-6</v>
      </c>
      <c r="BT55" s="67">
        <v>1.4532282160553146E-6</v>
      </c>
      <c r="BU55" s="67">
        <v>8.2532696178581674E-7</v>
      </c>
      <c r="BV55" s="67">
        <v>8.0942674952338492E-7</v>
      </c>
      <c r="BW55" s="67">
        <v>4.6791588370890121E-7</v>
      </c>
      <c r="BX55" s="67">
        <v>9.1445502145621061E-8</v>
      </c>
      <c r="BY55" s="67">
        <v>7.6661664768905519E-7</v>
      </c>
      <c r="BZ55" s="67">
        <v>3.2599239800279882E-6</v>
      </c>
      <c r="CA55" s="67">
        <v>1.9592228470000424E-5</v>
      </c>
      <c r="CB55" s="67">
        <v>7.847933360486711E-7</v>
      </c>
      <c r="CC55" s="67">
        <v>3.1207965174393062E-6</v>
      </c>
      <c r="CD55" s="67">
        <v>1.5540454294787661E-6</v>
      </c>
      <c r="CE55" s="67">
        <v>1.3167854266360253E-6</v>
      </c>
      <c r="CF55" s="67">
        <v>1.2756451331991318E-6</v>
      </c>
      <c r="CG55" s="67">
        <v>6.4637606018867314E-7</v>
      </c>
      <c r="CH55" s="67">
        <v>9.8665063105582262E-7</v>
      </c>
      <c r="CI55" s="67">
        <v>1.6851605078924714E-6</v>
      </c>
      <c r="CJ55" s="67">
        <v>2.2198952187467565E-6</v>
      </c>
      <c r="CK55" s="67">
        <v>1.4990970146598968E-6</v>
      </c>
      <c r="CL55" s="67">
        <v>1.1044038420466903E-6</v>
      </c>
      <c r="CM55" s="67">
        <v>2.7124205726912231E-5</v>
      </c>
      <c r="CN55" s="67">
        <v>8.0442945615010779E-7</v>
      </c>
      <c r="CO55" s="67">
        <v>1.9554809010330853E-6</v>
      </c>
      <c r="CP55" s="67">
        <v>3.5707648105972304E-6</v>
      </c>
      <c r="CQ55" s="67">
        <v>1.5316627382400998E-6</v>
      </c>
      <c r="CR55" s="67">
        <v>1.1428920967308588E-6</v>
      </c>
      <c r="CS55" s="67">
        <v>7.3971425065568461E-7</v>
      </c>
      <c r="CT55" s="67">
        <v>1.4659888483520074E-6</v>
      </c>
      <c r="CU55" s="67">
        <v>9.5233355492533273E-6</v>
      </c>
      <c r="CV55" s="67">
        <v>1.2559705702796631E-6</v>
      </c>
      <c r="CW55" s="67">
        <v>9.8658807593319899E-5</v>
      </c>
      <c r="CX55" s="67">
        <v>2.9916451009317163E-6</v>
      </c>
      <c r="CY55" s="67">
        <v>1.7185296343899707E-6</v>
      </c>
      <c r="CZ55" s="67">
        <v>9.5070452838963089E-7</v>
      </c>
      <c r="DA55" s="67">
        <v>1.3550521277366123E-6</v>
      </c>
      <c r="DB55" s="67">
        <v>1.5803530223648707E-6</v>
      </c>
      <c r="DC55" s="67">
        <v>1.1993231123236435E-6</v>
      </c>
      <c r="DD55" s="67">
        <v>1.5238179272839278E-6</v>
      </c>
      <c r="DE55" s="68">
        <v>8.3649696892941153E-6</v>
      </c>
      <c r="DF55" s="391">
        <v>1.0027826384665506</v>
      </c>
      <c r="DG55" s="391">
        <v>0.76164186295704228</v>
      </c>
    </row>
    <row r="56" spans="1:111" s="53" customFormat="1" ht="13.5">
      <c r="A56" s="54" t="s">
        <v>323</v>
      </c>
      <c r="B56" s="55" t="s">
        <v>577</v>
      </c>
      <c r="C56" s="56">
        <v>5.3165649784081808E-6</v>
      </c>
      <c r="D56" s="57">
        <v>3.962295206997006E-6</v>
      </c>
      <c r="E56" s="57">
        <v>3.6365914588033449E-6</v>
      </c>
      <c r="F56" s="57">
        <v>3.5230143859859069E-6</v>
      </c>
      <c r="G56" s="57">
        <v>2.3968624105604704E-6</v>
      </c>
      <c r="H56" s="57">
        <v>0</v>
      </c>
      <c r="I56" s="57">
        <v>2.0881000895376362E-5</v>
      </c>
      <c r="J56" s="57">
        <v>2.2735455736337398E-6</v>
      </c>
      <c r="K56" s="57">
        <v>1.8408966122215387E-6</v>
      </c>
      <c r="L56" s="57">
        <v>2.0802810074448795E-6</v>
      </c>
      <c r="M56" s="57">
        <v>0</v>
      </c>
      <c r="N56" s="57">
        <v>2.9174700933481456E-6</v>
      </c>
      <c r="O56" s="57">
        <v>2.3424499311739871E-6</v>
      </c>
      <c r="P56" s="57">
        <v>3.7404991457353493E-6</v>
      </c>
      <c r="Q56" s="57">
        <v>1.7291395932874049E-5</v>
      </c>
      <c r="R56" s="57">
        <v>2.8297423356988493E-6</v>
      </c>
      <c r="S56" s="57">
        <v>2.1040530522368735E-6</v>
      </c>
      <c r="T56" s="57">
        <v>2.3008305075560135E-6</v>
      </c>
      <c r="U56" s="57">
        <v>7.7700067684329466E-6</v>
      </c>
      <c r="V56" s="57">
        <v>3.6800252593801223E-6</v>
      </c>
      <c r="W56" s="57">
        <v>8.6156289982351225E-7</v>
      </c>
      <c r="X56" s="57">
        <v>2.7463698652393096E-6</v>
      </c>
      <c r="Y56" s="57">
        <v>1.3925150029591721E-6</v>
      </c>
      <c r="Z56" s="57">
        <v>2.4765204530701516E-6</v>
      </c>
      <c r="AA56" s="57">
        <v>1.8738239223096023E-6</v>
      </c>
      <c r="AB56" s="57">
        <v>1.5852443558370091E-6</v>
      </c>
      <c r="AC56" s="57">
        <v>1.0697682906522288E-6</v>
      </c>
      <c r="AD56" s="57">
        <v>3.1173826263885699E-6</v>
      </c>
      <c r="AE56" s="57">
        <v>2.5572860238159332E-6</v>
      </c>
      <c r="AF56" s="57">
        <v>2.871362160890122E-6</v>
      </c>
      <c r="AG56" s="57">
        <v>1.4727889245243796E-6</v>
      </c>
      <c r="AH56" s="57">
        <v>4.4320077133496395E-6</v>
      </c>
      <c r="AI56" s="57">
        <v>5.4538999693462236E-6</v>
      </c>
      <c r="AJ56" s="57">
        <v>3.269476150367483E-6</v>
      </c>
      <c r="AK56" s="57">
        <v>7.4452117533419955E-6</v>
      </c>
      <c r="AL56" s="57">
        <v>2.431106421407113E-6</v>
      </c>
      <c r="AM56" s="57">
        <v>1.5563644805584697E-6</v>
      </c>
      <c r="AN56" s="57">
        <v>3.5889775050896283E-6</v>
      </c>
      <c r="AO56" s="57">
        <v>1.3703346607553818E-6</v>
      </c>
      <c r="AP56" s="57">
        <v>3.83859768226268E-6</v>
      </c>
      <c r="AQ56" s="57">
        <v>2.3584671417512306E-6</v>
      </c>
      <c r="AR56" s="57">
        <v>2.8050421311949331E-6</v>
      </c>
      <c r="AS56" s="57">
        <v>8.4850637366718115E-6</v>
      </c>
      <c r="AT56" s="57">
        <v>2.1158808473621349E-5</v>
      </c>
      <c r="AU56" s="57">
        <v>1.7334726290429325E-5</v>
      </c>
      <c r="AV56" s="57">
        <v>8.8284265942301516E-5</v>
      </c>
      <c r="AW56" s="57">
        <v>2.2722039995798243E-4</v>
      </c>
      <c r="AX56" s="57">
        <v>8.1460933183272121E-5</v>
      </c>
      <c r="AY56" s="57">
        <v>2.2183530312947295E-4</v>
      </c>
      <c r="AZ56" s="57">
        <v>1.8251198867301515E-4</v>
      </c>
      <c r="BA56" s="57">
        <v>6.710381083694446E-5</v>
      </c>
      <c r="BB56" s="57">
        <v>1.0010375669271905</v>
      </c>
      <c r="BC56" s="57">
        <v>2.8418800579502391E-4</v>
      </c>
      <c r="BD56" s="57">
        <v>4.7433016274575429E-5</v>
      </c>
      <c r="BE56" s="57">
        <v>0</v>
      </c>
      <c r="BF56" s="57">
        <v>1.6122025778518207E-4</v>
      </c>
      <c r="BG56" s="57">
        <v>6.8510564290944544E-5</v>
      </c>
      <c r="BH56" s="57">
        <v>3.227198281968004E-5</v>
      </c>
      <c r="BI56" s="57">
        <v>4.9078949312221931E-5</v>
      </c>
      <c r="BJ56" s="57">
        <v>7.4364223579647494E-5</v>
      </c>
      <c r="BK56" s="57">
        <v>3.5845980820511205E-6</v>
      </c>
      <c r="BL56" s="57">
        <v>9.826184487795182E-5</v>
      </c>
      <c r="BM56" s="57">
        <v>8.0480452106791785E-5</v>
      </c>
      <c r="BN56" s="57">
        <v>2.84848378126795E-5</v>
      </c>
      <c r="BO56" s="57">
        <v>4.1809660818516422E-5</v>
      </c>
      <c r="BP56" s="57">
        <v>5.8902726773802137E-6</v>
      </c>
      <c r="BQ56" s="57">
        <v>2.32396182921037E-6</v>
      </c>
      <c r="BR56" s="57">
        <v>1.1061592426440957E-5</v>
      </c>
      <c r="BS56" s="57">
        <v>4.9258296933913296E-6</v>
      </c>
      <c r="BT56" s="57">
        <v>7.0488912783781827E-6</v>
      </c>
      <c r="BU56" s="57">
        <v>1.6816429246211841E-6</v>
      </c>
      <c r="BV56" s="57">
        <v>3.01191389500693E-6</v>
      </c>
      <c r="BW56" s="57">
        <v>1.8357757042197593E-6</v>
      </c>
      <c r="BX56" s="57">
        <v>5.3419907204067264E-7</v>
      </c>
      <c r="BY56" s="57">
        <v>9.3322077580298856E-6</v>
      </c>
      <c r="BZ56" s="57">
        <v>5.5660071014699694E-6</v>
      </c>
      <c r="CA56" s="57">
        <v>3.238559670446299E-5</v>
      </c>
      <c r="CB56" s="57">
        <v>3.2329475137040651E-6</v>
      </c>
      <c r="CC56" s="57">
        <v>8.93046934039717E-6</v>
      </c>
      <c r="CD56" s="57">
        <v>2.9775119549577336E-6</v>
      </c>
      <c r="CE56" s="57">
        <v>2.8268905090903837E-6</v>
      </c>
      <c r="CF56" s="57">
        <v>1.1771086239883676E-5</v>
      </c>
      <c r="CG56" s="57">
        <v>1.2577304292727603E-6</v>
      </c>
      <c r="CH56" s="57">
        <v>2.0004599155271536E-6</v>
      </c>
      <c r="CI56" s="57">
        <v>1.8221693015553933E-5</v>
      </c>
      <c r="CJ56" s="57">
        <v>3.9321957797887565E-6</v>
      </c>
      <c r="CK56" s="57">
        <v>5.2066248321645748E-6</v>
      </c>
      <c r="CL56" s="57">
        <v>1.5809725909959805E-5</v>
      </c>
      <c r="CM56" s="57">
        <v>1.0291137187582128E-5</v>
      </c>
      <c r="CN56" s="57">
        <v>1.2731709027251989E-5</v>
      </c>
      <c r="CO56" s="57">
        <v>7.8048295612525549E-6</v>
      </c>
      <c r="CP56" s="57">
        <v>2.3707851827069986E-6</v>
      </c>
      <c r="CQ56" s="57">
        <v>6.5237965942299265E-6</v>
      </c>
      <c r="CR56" s="57">
        <v>2.2841825340423885E-6</v>
      </c>
      <c r="CS56" s="57">
        <v>1.5754910530278054E-6</v>
      </c>
      <c r="CT56" s="57">
        <v>2.7988586044819619E-6</v>
      </c>
      <c r="CU56" s="57">
        <v>1.4115212190851447E-5</v>
      </c>
      <c r="CV56" s="57">
        <v>7.518931090422744E-6</v>
      </c>
      <c r="CW56" s="57">
        <v>1.3622301187800939E-4</v>
      </c>
      <c r="CX56" s="57">
        <v>3.3965022059882391E-6</v>
      </c>
      <c r="CY56" s="57">
        <v>6.0313481566638603E-6</v>
      </c>
      <c r="CZ56" s="57">
        <v>3.0936952125507697E-6</v>
      </c>
      <c r="DA56" s="57">
        <v>3.1629375469738019E-6</v>
      </c>
      <c r="DB56" s="57">
        <v>1.4261507431542802E-5</v>
      </c>
      <c r="DC56" s="57">
        <v>4.1143240597543505E-6</v>
      </c>
      <c r="DD56" s="57">
        <v>5.4489597319679219E-6</v>
      </c>
      <c r="DE56" s="58">
        <v>2.7205356366587764E-5</v>
      </c>
      <c r="DF56" s="389">
        <v>1.0035068300587811</v>
      </c>
      <c r="DG56" s="389">
        <v>0.76219190701672779</v>
      </c>
    </row>
    <row r="57" spans="1:111" s="53" customFormat="1" ht="13.5">
      <c r="A57" s="54" t="s">
        <v>324</v>
      </c>
      <c r="B57" s="55" t="s">
        <v>578</v>
      </c>
      <c r="C57" s="56">
        <v>5.1655084535104881E-6</v>
      </c>
      <c r="D57" s="57">
        <v>3.9816672265363403E-6</v>
      </c>
      <c r="E57" s="57">
        <v>4.4699286889992753E-6</v>
      </c>
      <c r="F57" s="57">
        <v>7.8491099767991863E-6</v>
      </c>
      <c r="G57" s="57">
        <v>3.9857836959781925E-6</v>
      </c>
      <c r="H57" s="57">
        <v>0</v>
      </c>
      <c r="I57" s="57">
        <v>1.2341298998233461E-5</v>
      </c>
      <c r="J57" s="57">
        <v>4.6243987607022588E-6</v>
      </c>
      <c r="K57" s="57">
        <v>7.4071820125457793E-6</v>
      </c>
      <c r="L57" s="57">
        <v>3.5965480541236726E-6</v>
      </c>
      <c r="M57" s="57">
        <v>0</v>
      </c>
      <c r="N57" s="57">
        <v>5.7978080012429489E-6</v>
      </c>
      <c r="O57" s="57">
        <v>4.6224305729878525E-6</v>
      </c>
      <c r="P57" s="57">
        <v>4.9269021608981586E-6</v>
      </c>
      <c r="Q57" s="57">
        <v>4.8813349490939069E-6</v>
      </c>
      <c r="R57" s="57">
        <v>4.4052886341209716E-6</v>
      </c>
      <c r="S57" s="57">
        <v>4.975337845589598E-6</v>
      </c>
      <c r="T57" s="57">
        <v>3.9866524810446507E-6</v>
      </c>
      <c r="U57" s="57">
        <v>7.8036527432468048E-6</v>
      </c>
      <c r="V57" s="57">
        <v>3.9833350010149313E-6</v>
      </c>
      <c r="W57" s="57">
        <v>1.2258583027906618E-6</v>
      </c>
      <c r="X57" s="57">
        <v>3.1710801130989675E-6</v>
      </c>
      <c r="Y57" s="57">
        <v>2.2608239460201156E-6</v>
      </c>
      <c r="Z57" s="57">
        <v>3.302336795378289E-6</v>
      </c>
      <c r="AA57" s="57">
        <v>1.2857220950971033E-5</v>
      </c>
      <c r="AB57" s="57">
        <v>3.4936094827853797E-6</v>
      </c>
      <c r="AC57" s="57">
        <v>1.2407477379385571E-6</v>
      </c>
      <c r="AD57" s="57">
        <v>4.359741597659327E-6</v>
      </c>
      <c r="AE57" s="57">
        <v>3.6196770931378466E-6</v>
      </c>
      <c r="AF57" s="57">
        <v>3.9429165129223678E-6</v>
      </c>
      <c r="AG57" s="57">
        <v>3.2891906784005619E-6</v>
      </c>
      <c r="AH57" s="57">
        <v>5.97108524352857E-6</v>
      </c>
      <c r="AI57" s="57">
        <v>6.9836180767245811E-6</v>
      </c>
      <c r="AJ57" s="57">
        <v>4.9877599290323936E-6</v>
      </c>
      <c r="AK57" s="57">
        <v>6.9007088593807395E-6</v>
      </c>
      <c r="AL57" s="57">
        <v>2.9037378666117117E-6</v>
      </c>
      <c r="AM57" s="57">
        <v>2.076228442629122E-6</v>
      </c>
      <c r="AN57" s="57">
        <v>4.6497432328668508E-6</v>
      </c>
      <c r="AO57" s="57">
        <v>2.8697172356484001E-6</v>
      </c>
      <c r="AP57" s="57">
        <v>2.9978010640267306E-6</v>
      </c>
      <c r="AQ57" s="57">
        <v>3.3113088420419858E-6</v>
      </c>
      <c r="AR57" s="57">
        <v>1.556295469267829E-5</v>
      </c>
      <c r="AS57" s="57">
        <v>5.2246848437754878E-6</v>
      </c>
      <c r="AT57" s="57">
        <v>5.4275319460073518E-5</v>
      </c>
      <c r="AU57" s="57">
        <v>2.3369710476769413E-5</v>
      </c>
      <c r="AV57" s="57">
        <v>3.6729455442108825E-6</v>
      </c>
      <c r="AW57" s="57">
        <v>4.5216946804949963E-6</v>
      </c>
      <c r="AX57" s="57">
        <v>5.8990303846032796E-6</v>
      </c>
      <c r="AY57" s="57">
        <v>8.1071424339438835E-6</v>
      </c>
      <c r="AZ57" s="57">
        <v>4.3965826415031897E-6</v>
      </c>
      <c r="BA57" s="57">
        <v>2.7454427870747459E-6</v>
      </c>
      <c r="BB57" s="57">
        <v>7.4348096413122173E-6</v>
      </c>
      <c r="BC57" s="57">
        <v>1.000724901253834</v>
      </c>
      <c r="BD57" s="57">
        <v>3.1087683295215571E-6</v>
      </c>
      <c r="BE57" s="57">
        <v>0</v>
      </c>
      <c r="BF57" s="57">
        <v>7.4397079569586417E-4</v>
      </c>
      <c r="BG57" s="57">
        <v>3.7521851549718843E-6</v>
      </c>
      <c r="BH57" s="57">
        <v>5.3559848154497124E-6</v>
      </c>
      <c r="BI57" s="57">
        <v>1.4491908076185233E-5</v>
      </c>
      <c r="BJ57" s="57">
        <v>1.3715627326119042E-5</v>
      </c>
      <c r="BK57" s="57">
        <v>1.0224996280053912E-5</v>
      </c>
      <c r="BL57" s="57">
        <v>1.0930386076130149E-4</v>
      </c>
      <c r="BM57" s="57">
        <v>4.5136210241891987E-5</v>
      </c>
      <c r="BN57" s="57">
        <v>1.7639041965748835E-4</v>
      </c>
      <c r="BO57" s="57">
        <v>1.8275277378450021E-4</v>
      </c>
      <c r="BP57" s="57">
        <v>6.6916579766590203E-6</v>
      </c>
      <c r="BQ57" s="57">
        <v>3.4070351810079962E-6</v>
      </c>
      <c r="BR57" s="57">
        <v>1.0758659463155592E-5</v>
      </c>
      <c r="BS57" s="57">
        <v>6.7993326867023593E-6</v>
      </c>
      <c r="BT57" s="57">
        <v>2.6066038306314481E-5</v>
      </c>
      <c r="BU57" s="57">
        <v>1.6176271984278387E-5</v>
      </c>
      <c r="BV57" s="57">
        <v>2.9438511771574393E-5</v>
      </c>
      <c r="BW57" s="57">
        <v>1.4315136169225519E-5</v>
      </c>
      <c r="BX57" s="57">
        <v>1.3829946078895656E-6</v>
      </c>
      <c r="BY57" s="57">
        <v>1.2828099804301699E-5</v>
      </c>
      <c r="BZ57" s="57">
        <v>2.1994274789072779E-5</v>
      </c>
      <c r="CA57" s="57">
        <v>2.3406625803128975E-5</v>
      </c>
      <c r="CB57" s="57">
        <v>4.3874490029860025E-6</v>
      </c>
      <c r="CC57" s="57">
        <v>8.166147928270471E-6</v>
      </c>
      <c r="CD57" s="57">
        <v>5.7310580459466366E-6</v>
      </c>
      <c r="CE57" s="57">
        <v>7.0835908756986898E-6</v>
      </c>
      <c r="CF57" s="57">
        <v>9.7723506052154506E-6</v>
      </c>
      <c r="CG57" s="57">
        <v>2.910066228733972E-6</v>
      </c>
      <c r="CH57" s="57">
        <v>5.9963571321009077E-6</v>
      </c>
      <c r="CI57" s="57">
        <v>2.2629542740580319E-5</v>
      </c>
      <c r="CJ57" s="57">
        <v>4.1683061356045015E-5</v>
      </c>
      <c r="CK57" s="57">
        <v>1.1750793128617139E-5</v>
      </c>
      <c r="CL57" s="57">
        <v>4.1515833423157227E-5</v>
      </c>
      <c r="CM57" s="57">
        <v>1.0036373512615471E-4</v>
      </c>
      <c r="CN57" s="57">
        <v>4.3291225366821556E-6</v>
      </c>
      <c r="CO57" s="57">
        <v>2.8880646660311119E-5</v>
      </c>
      <c r="CP57" s="57">
        <v>6.0622421649764632E-6</v>
      </c>
      <c r="CQ57" s="57">
        <v>4.2180593951850018E-6</v>
      </c>
      <c r="CR57" s="57">
        <v>8.6366404945717237E-6</v>
      </c>
      <c r="CS57" s="57">
        <v>3.1441791183631007E-6</v>
      </c>
      <c r="CT57" s="57">
        <v>1.2625711395211213E-5</v>
      </c>
      <c r="CU57" s="57">
        <v>2.480658326702793E-5</v>
      </c>
      <c r="CV57" s="57">
        <v>3.4930439710756656E-5</v>
      </c>
      <c r="CW57" s="57">
        <v>9.15357754445294E-5</v>
      </c>
      <c r="CX57" s="57">
        <v>4.5447085055232707E-5</v>
      </c>
      <c r="CY57" s="57">
        <v>6.2479734295180091E-6</v>
      </c>
      <c r="CZ57" s="57">
        <v>1.9442556024845925E-5</v>
      </c>
      <c r="DA57" s="57">
        <v>5.0320307166715755E-6</v>
      </c>
      <c r="DB57" s="57">
        <v>2.7835155773748129E-5</v>
      </c>
      <c r="DC57" s="57">
        <v>6.1700526284548932E-6</v>
      </c>
      <c r="DD57" s="57">
        <v>6.2707536655042033E-6</v>
      </c>
      <c r="DE57" s="58">
        <v>3.1224583402297525E-5</v>
      </c>
      <c r="DF57" s="389">
        <v>1.0031556283968246</v>
      </c>
      <c r="DG57" s="389">
        <v>0.76192515939084626</v>
      </c>
    </row>
    <row r="58" spans="1:111" s="53" customFormat="1" ht="13.5">
      <c r="A58" s="54" t="s">
        <v>325</v>
      </c>
      <c r="B58" s="55" t="s">
        <v>579</v>
      </c>
      <c r="C58" s="56">
        <v>4.3401791890729789E-7</v>
      </c>
      <c r="D58" s="57">
        <v>2.244904124767165E-7</v>
      </c>
      <c r="E58" s="57">
        <v>3.327275434317036E-7</v>
      </c>
      <c r="F58" s="57">
        <v>3.0141022659277406E-7</v>
      </c>
      <c r="G58" s="57">
        <v>1.5304041557050633E-7</v>
      </c>
      <c r="H58" s="57">
        <v>0</v>
      </c>
      <c r="I58" s="57">
        <v>1.6204821245644826E-6</v>
      </c>
      <c r="J58" s="57">
        <v>1.8816066309060204E-7</v>
      </c>
      <c r="K58" s="57">
        <v>1.3850735690471005E-7</v>
      </c>
      <c r="L58" s="57">
        <v>1.4466634401910936E-7</v>
      </c>
      <c r="M58" s="57">
        <v>0</v>
      </c>
      <c r="N58" s="57">
        <v>2.4387852516409943E-7</v>
      </c>
      <c r="O58" s="57">
        <v>1.7382014780057444E-7</v>
      </c>
      <c r="P58" s="57">
        <v>3.4356447528745426E-7</v>
      </c>
      <c r="Q58" s="57">
        <v>1.657797012451645E-7</v>
      </c>
      <c r="R58" s="57">
        <v>1.8086634932478178E-7</v>
      </c>
      <c r="S58" s="57">
        <v>1.5817755469668754E-7</v>
      </c>
      <c r="T58" s="57">
        <v>2.2905807349299174E-7</v>
      </c>
      <c r="U58" s="57">
        <v>2.8980131400032422E-7</v>
      </c>
      <c r="V58" s="57">
        <v>2.5969193628128164E-7</v>
      </c>
      <c r="W58" s="57">
        <v>6.1231284377036664E-8</v>
      </c>
      <c r="X58" s="57">
        <v>1.7764896372067213E-7</v>
      </c>
      <c r="Y58" s="57">
        <v>9.0730565090770225E-8</v>
      </c>
      <c r="Z58" s="57">
        <v>1.6196423271826708E-7</v>
      </c>
      <c r="AA58" s="57">
        <v>1.3250207218841668E-7</v>
      </c>
      <c r="AB58" s="57">
        <v>1.1967457514258305E-7</v>
      </c>
      <c r="AC58" s="57">
        <v>3.5470424778576183E-8</v>
      </c>
      <c r="AD58" s="57">
        <v>4.1476604687431366E-7</v>
      </c>
      <c r="AE58" s="57">
        <v>1.6343906528519616E-7</v>
      </c>
      <c r="AF58" s="57">
        <v>2.5357738877575309E-7</v>
      </c>
      <c r="AG58" s="57">
        <v>1.0048890529214307E-7</v>
      </c>
      <c r="AH58" s="57">
        <v>2.9104405943036193E-7</v>
      </c>
      <c r="AI58" s="57">
        <v>4.1165489346794269E-7</v>
      </c>
      <c r="AJ58" s="57">
        <v>2.2273092548019728E-7</v>
      </c>
      <c r="AK58" s="57">
        <v>3.2652470716543402E-7</v>
      </c>
      <c r="AL58" s="57">
        <v>1.5239651642034156E-7</v>
      </c>
      <c r="AM58" s="57">
        <v>1.1194384467997353E-7</v>
      </c>
      <c r="AN58" s="57">
        <v>2.5150451119221825E-7</v>
      </c>
      <c r="AO58" s="57">
        <v>1.1205527239316969E-7</v>
      </c>
      <c r="AP58" s="57">
        <v>2.8861585399672907E-7</v>
      </c>
      <c r="AQ58" s="57">
        <v>1.7655694970415052E-7</v>
      </c>
      <c r="AR58" s="57">
        <v>1.9880428246925647E-7</v>
      </c>
      <c r="AS58" s="57">
        <v>1.9467548831363733E-7</v>
      </c>
      <c r="AT58" s="57">
        <v>2.0938865257633589E-7</v>
      </c>
      <c r="AU58" s="57">
        <v>5.6676727150614643E-7</v>
      </c>
      <c r="AV58" s="57">
        <v>1.646569968979314E-7</v>
      </c>
      <c r="AW58" s="57">
        <v>2.4256356678167508E-7</v>
      </c>
      <c r="AX58" s="57">
        <v>1.6987435542740009E-7</v>
      </c>
      <c r="AY58" s="57">
        <v>2.3150483762311505E-7</v>
      </c>
      <c r="AZ58" s="57">
        <v>1.4159904969632928E-7</v>
      </c>
      <c r="BA58" s="57">
        <v>1.1350577895506E-7</v>
      </c>
      <c r="BB58" s="57">
        <v>1.5714207263122591E-7</v>
      </c>
      <c r="BC58" s="57">
        <v>1.0933444732623116E-7</v>
      </c>
      <c r="BD58" s="57">
        <v>1.0003258546494107</v>
      </c>
      <c r="BE58" s="57">
        <v>0</v>
      </c>
      <c r="BF58" s="57">
        <v>8.4114754123831535E-8</v>
      </c>
      <c r="BG58" s="57">
        <v>1.0526759095693222E-7</v>
      </c>
      <c r="BH58" s="57">
        <v>2.4492105781169947E-7</v>
      </c>
      <c r="BI58" s="57">
        <v>2.7046955924788663E-7</v>
      </c>
      <c r="BJ58" s="57">
        <v>3.1757673254375351E-7</v>
      </c>
      <c r="BK58" s="57">
        <v>7.8249141278460164E-7</v>
      </c>
      <c r="BL58" s="57">
        <v>3.6271738100663876E-7</v>
      </c>
      <c r="BM58" s="57">
        <v>3.5490935615119431E-7</v>
      </c>
      <c r="BN58" s="57">
        <v>6.1345145623622332E-7</v>
      </c>
      <c r="BO58" s="57">
        <v>8.1978328624422078E-7</v>
      </c>
      <c r="BP58" s="57">
        <v>3.6500583470893183E-7</v>
      </c>
      <c r="BQ58" s="57">
        <v>1.5306594221850438E-7</v>
      </c>
      <c r="BR58" s="57">
        <v>3.829391206431033E-7</v>
      </c>
      <c r="BS58" s="57">
        <v>3.8377786858325943E-7</v>
      </c>
      <c r="BT58" s="57">
        <v>2.9982097424197914E-7</v>
      </c>
      <c r="BU58" s="57">
        <v>1.9580237496062065E-7</v>
      </c>
      <c r="BV58" s="57">
        <v>1.1443455491655499E-7</v>
      </c>
      <c r="BW58" s="57">
        <v>8.1060747514880805E-8</v>
      </c>
      <c r="BX58" s="57">
        <v>1.6700948222196851E-8</v>
      </c>
      <c r="BY58" s="57">
        <v>1.1489824047617863E-7</v>
      </c>
      <c r="BZ58" s="57">
        <v>4.2809510104124642E-7</v>
      </c>
      <c r="CA58" s="57">
        <v>3.3177598876873682E-6</v>
      </c>
      <c r="CB58" s="57">
        <v>1.2161042649802935E-7</v>
      </c>
      <c r="CC58" s="57">
        <v>1.2008730881864129E-6</v>
      </c>
      <c r="CD58" s="57">
        <v>2.9628018910849587E-7</v>
      </c>
      <c r="CE58" s="57">
        <v>1.8916140426305724E-7</v>
      </c>
      <c r="CF58" s="57">
        <v>1.9957887658732467E-7</v>
      </c>
      <c r="CG58" s="57">
        <v>9.4652984299436009E-8</v>
      </c>
      <c r="CH58" s="57">
        <v>6.8387670897232884E-7</v>
      </c>
      <c r="CI58" s="57">
        <v>1.2794036348463839E-6</v>
      </c>
      <c r="CJ58" s="57">
        <v>3.4581671927087697E-7</v>
      </c>
      <c r="CK58" s="57">
        <v>7.9975320411350445E-7</v>
      </c>
      <c r="CL58" s="57">
        <v>2.4491774321144485E-7</v>
      </c>
      <c r="CM58" s="57">
        <v>3.8069789136010048E-7</v>
      </c>
      <c r="CN58" s="57">
        <v>1.2051132205674815E-7</v>
      </c>
      <c r="CO58" s="57">
        <v>2.5759687624347271E-7</v>
      </c>
      <c r="CP58" s="57">
        <v>1.4156512004513086E-7</v>
      </c>
      <c r="CQ58" s="57">
        <v>2.8285329083731519E-7</v>
      </c>
      <c r="CR58" s="57">
        <v>2.1108950016961009E-7</v>
      </c>
      <c r="CS58" s="57">
        <v>2.6657476581671368E-7</v>
      </c>
      <c r="CT58" s="57">
        <v>2.4952140679126318E-7</v>
      </c>
      <c r="CU58" s="57">
        <v>2.2324028129632753E-5</v>
      </c>
      <c r="CV58" s="57">
        <v>4.8948230778363022E-7</v>
      </c>
      <c r="CW58" s="57">
        <v>9.9021770991251405E-6</v>
      </c>
      <c r="CX58" s="57">
        <v>1.8313935871816809E-7</v>
      </c>
      <c r="CY58" s="57">
        <v>3.4812623537550605E-7</v>
      </c>
      <c r="CZ58" s="57">
        <v>1.4956176272831364E-7</v>
      </c>
      <c r="DA58" s="57">
        <v>2.09978243202831E-7</v>
      </c>
      <c r="DB58" s="57">
        <v>2.5275434484612733E-7</v>
      </c>
      <c r="DC58" s="57">
        <v>2.1115655246517165E-7</v>
      </c>
      <c r="DD58" s="57">
        <v>1.1273003289204431E-7</v>
      </c>
      <c r="DE58" s="58">
        <v>3.3772796310181534E-7</v>
      </c>
      <c r="DF58" s="389">
        <v>1.0003896893897166</v>
      </c>
      <c r="DG58" s="389">
        <v>0.75982435024498718</v>
      </c>
    </row>
    <row r="59" spans="1:111" s="53" customFormat="1" ht="13.5">
      <c r="A59" s="59" t="s">
        <v>326</v>
      </c>
      <c r="B59" s="60" t="s">
        <v>580</v>
      </c>
      <c r="C59" s="61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1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  <c r="CV59" s="62">
        <v>0</v>
      </c>
      <c r="CW59" s="62">
        <v>0</v>
      </c>
      <c r="CX59" s="62">
        <v>0</v>
      </c>
      <c r="CY59" s="62">
        <v>0</v>
      </c>
      <c r="CZ59" s="62">
        <v>0</v>
      </c>
      <c r="DA59" s="62">
        <v>0</v>
      </c>
      <c r="DB59" s="62">
        <v>0</v>
      </c>
      <c r="DC59" s="62">
        <v>0</v>
      </c>
      <c r="DD59" s="62">
        <v>0</v>
      </c>
      <c r="DE59" s="63">
        <v>0</v>
      </c>
      <c r="DF59" s="390">
        <v>1</v>
      </c>
      <c r="DG59" s="390">
        <v>0.75952837009797125</v>
      </c>
    </row>
    <row r="60" spans="1:111" s="53" customFormat="1" ht="13.5">
      <c r="A60" s="64" t="s">
        <v>327</v>
      </c>
      <c r="B60" s="65" t="s">
        <v>581</v>
      </c>
      <c r="C60" s="66">
        <v>2.4962381780998094E-5</v>
      </c>
      <c r="D60" s="67">
        <v>1.0943488973762254E-5</v>
      </c>
      <c r="E60" s="67">
        <v>1.7566044679203233E-5</v>
      </c>
      <c r="F60" s="67">
        <v>1.8483022815108891E-5</v>
      </c>
      <c r="G60" s="67">
        <v>7.5145445372076924E-6</v>
      </c>
      <c r="H60" s="67">
        <v>0</v>
      </c>
      <c r="I60" s="67">
        <v>7.9203282728568659E-5</v>
      </c>
      <c r="J60" s="67">
        <v>8.7387644412803045E-6</v>
      </c>
      <c r="K60" s="67">
        <v>6.7787674145029054E-6</v>
      </c>
      <c r="L60" s="67">
        <v>7.115214599737782E-6</v>
      </c>
      <c r="M60" s="67">
        <v>0</v>
      </c>
      <c r="N60" s="67">
        <v>1.2943580280292489E-5</v>
      </c>
      <c r="O60" s="67">
        <v>8.3264674828952929E-6</v>
      </c>
      <c r="P60" s="67">
        <v>1.7544353524818195E-5</v>
      </c>
      <c r="Q60" s="67">
        <v>6.0866075316322641E-6</v>
      </c>
      <c r="R60" s="67">
        <v>1.0085728244861628E-5</v>
      </c>
      <c r="S60" s="67">
        <v>7.139400133856763E-6</v>
      </c>
      <c r="T60" s="67">
        <v>7.6944254839476467E-6</v>
      </c>
      <c r="U60" s="67">
        <v>2.2758210254581748E-5</v>
      </c>
      <c r="V60" s="67">
        <v>1.6544859598113677E-5</v>
      </c>
      <c r="W60" s="67">
        <v>4.6802172867294418E-6</v>
      </c>
      <c r="X60" s="67">
        <v>1.2176497550646815E-5</v>
      </c>
      <c r="Y60" s="67">
        <v>4.2267522484439913E-6</v>
      </c>
      <c r="Z60" s="67">
        <v>9.0531506301620025E-6</v>
      </c>
      <c r="AA60" s="67">
        <v>7.1725769625513878E-6</v>
      </c>
      <c r="AB60" s="67">
        <v>5.1693409140316356E-6</v>
      </c>
      <c r="AC60" s="67">
        <v>2.7027301279949978E-6</v>
      </c>
      <c r="AD60" s="67">
        <v>1.3360678788209555E-5</v>
      </c>
      <c r="AE60" s="67">
        <v>8.2786666732550117E-6</v>
      </c>
      <c r="AF60" s="67">
        <v>1.2906395491524602E-5</v>
      </c>
      <c r="AG60" s="67">
        <v>4.69478810787397E-6</v>
      </c>
      <c r="AH60" s="67">
        <v>1.824951399898022E-5</v>
      </c>
      <c r="AI60" s="67">
        <v>2.1693018191645829E-5</v>
      </c>
      <c r="AJ60" s="67">
        <v>1.2981101110970697E-5</v>
      </c>
      <c r="AK60" s="67">
        <v>1.6594479045067554E-5</v>
      </c>
      <c r="AL60" s="67">
        <v>7.7015176963212412E-6</v>
      </c>
      <c r="AM60" s="67">
        <v>5.6213800264990357E-6</v>
      </c>
      <c r="AN60" s="67">
        <v>1.3629450303221366E-5</v>
      </c>
      <c r="AO60" s="67">
        <v>4.1416240849554421E-6</v>
      </c>
      <c r="AP60" s="67">
        <v>1.4579460346631002E-5</v>
      </c>
      <c r="AQ60" s="67">
        <v>9.6436191778587388E-6</v>
      </c>
      <c r="AR60" s="67">
        <v>1.0777820263166359E-5</v>
      </c>
      <c r="AS60" s="67">
        <v>9.9215197109353153E-6</v>
      </c>
      <c r="AT60" s="67">
        <v>8.9932101077477303E-6</v>
      </c>
      <c r="AU60" s="67">
        <v>7.7796204103548883E-6</v>
      </c>
      <c r="AV60" s="67">
        <v>8.7526648151212181E-6</v>
      </c>
      <c r="AW60" s="67">
        <v>1.0255626474267782E-5</v>
      </c>
      <c r="AX60" s="67">
        <v>8.3628732943112591E-6</v>
      </c>
      <c r="AY60" s="67">
        <v>6.8669946020061903E-6</v>
      </c>
      <c r="AZ60" s="67">
        <v>5.9124254382013352E-6</v>
      </c>
      <c r="BA60" s="67">
        <v>5.297641797510244E-6</v>
      </c>
      <c r="BB60" s="67">
        <v>5.6880990864510993E-6</v>
      </c>
      <c r="BC60" s="67">
        <v>3.9420290071496906E-6</v>
      </c>
      <c r="BD60" s="67">
        <v>5.4426971220304025E-6</v>
      </c>
      <c r="BE60" s="67">
        <v>0</v>
      </c>
      <c r="BF60" s="67">
        <v>1.0084974365777581</v>
      </c>
      <c r="BG60" s="67">
        <v>4.6086661727873613E-6</v>
      </c>
      <c r="BH60" s="67">
        <v>6.9687908275373882E-6</v>
      </c>
      <c r="BI60" s="67">
        <v>4.0551889221439109E-6</v>
      </c>
      <c r="BJ60" s="67">
        <v>1.3638946843159244E-5</v>
      </c>
      <c r="BK60" s="67">
        <v>1.6728842205884354E-5</v>
      </c>
      <c r="BL60" s="67">
        <v>1.0324216492945256E-5</v>
      </c>
      <c r="BM60" s="67">
        <v>1.4901866628397803E-5</v>
      </c>
      <c r="BN60" s="67">
        <v>1.4968972559286902E-5</v>
      </c>
      <c r="BO60" s="67">
        <v>1.4048137816124041E-5</v>
      </c>
      <c r="BP60" s="67">
        <v>2.3484620362001265E-5</v>
      </c>
      <c r="BQ60" s="67">
        <v>4.5331980160293222E-6</v>
      </c>
      <c r="BR60" s="67">
        <v>2.5798694767491835E-5</v>
      </c>
      <c r="BS60" s="67">
        <v>2.2018708398550254E-5</v>
      </c>
      <c r="BT60" s="67">
        <v>1.0521127268986192E-5</v>
      </c>
      <c r="BU60" s="67">
        <v>5.5612475877415335E-6</v>
      </c>
      <c r="BV60" s="67">
        <v>5.1635072399888833E-6</v>
      </c>
      <c r="BW60" s="67">
        <v>3.0375332763412502E-6</v>
      </c>
      <c r="BX60" s="67">
        <v>5.7183250024993329E-7</v>
      </c>
      <c r="BY60" s="67">
        <v>5.1153161970093158E-6</v>
      </c>
      <c r="BZ60" s="67">
        <v>2.6038762597257695E-5</v>
      </c>
      <c r="CA60" s="67">
        <v>1.6095455706048066E-4</v>
      </c>
      <c r="CB60" s="67">
        <v>4.9423229598281137E-6</v>
      </c>
      <c r="CC60" s="67">
        <v>2.1206466286646091E-5</v>
      </c>
      <c r="CD60" s="67">
        <v>1.1744402242860913E-5</v>
      </c>
      <c r="CE60" s="67">
        <v>8.6310517635334765E-6</v>
      </c>
      <c r="CF60" s="67">
        <v>8.3009989165161866E-6</v>
      </c>
      <c r="CG60" s="67">
        <v>4.8974644051510578E-6</v>
      </c>
      <c r="CH60" s="67">
        <v>6.6261697094951029E-6</v>
      </c>
      <c r="CI60" s="67">
        <v>1.1750871230785601E-5</v>
      </c>
      <c r="CJ60" s="67">
        <v>1.6128253445667264E-5</v>
      </c>
      <c r="CK60" s="67">
        <v>9.8436148958355163E-6</v>
      </c>
      <c r="CL60" s="67">
        <v>7.8975602845317985E-6</v>
      </c>
      <c r="CM60" s="67">
        <v>6.0469131288700987E-5</v>
      </c>
      <c r="CN60" s="67">
        <v>5.7259977293573425E-6</v>
      </c>
      <c r="CO60" s="67">
        <v>1.4301358161797215E-5</v>
      </c>
      <c r="CP60" s="67">
        <v>4.3538166110311818E-6</v>
      </c>
      <c r="CQ60" s="67">
        <v>9.9611120339512012E-6</v>
      </c>
      <c r="CR60" s="67">
        <v>7.259438794896998E-6</v>
      </c>
      <c r="CS60" s="67">
        <v>4.9031317360711478E-6</v>
      </c>
      <c r="CT60" s="67">
        <v>1.0941817535078508E-5</v>
      </c>
      <c r="CU60" s="67">
        <v>7.6864383932096078E-5</v>
      </c>
      <c r="CV60" s="67">
        <v>8.8832585501040893E-6</v>
      </c>
      <c r="CW60" s="67">
        <v>8.1429782514197099E-4</v>
      </c>
      <c r="CX60" s="67">
        <v>5.4108947369891258E-6</v>
      </c>
      <c r="CY60" s="67">
        <v>1.3400152968095285E-5</v>
      </c>
      <c r="CZ60" s="67">
        <v>7.2083518961180928E-6</v>
      </c>
      <c r="DA60" s="67">
        <v>1.0307791787522752E-5</v>
      </c>
      <c r="DB60" s="67">
        <v>1.1512514593871796E-5</v>
      </c>
      <c r="DC60" s="67">
        <v>9.0282561890700181E-6</v>
      </c>
      <c r="DD60" s="67">
        <v>5.0668005590201267E-6</v>
      </c>
      <c r="DE60" s="68">
        <v>2.4983008338214879E-5</v>
      </c>
      <c r="DF60" s="391">
        <v>1.0107050068556218</v>
      </c>
      <c r="DG60" s="391">
        <v>0.76765912650690926</v>
      </c>
    </row>
    <row r="61" spans="1:111" s="53" customFormat="1" ht="13.5">
      <c r="A61" s="54" t="s">
        <v>328</v>
      </c>
      <c r="B61" s="55" t="s">
        <v>582</v>
      </c>
      <c r="C61" s="56">
        <v>9.6655332089739252E-4</v>
      </c>
      <c r="D61" s="57">
        <v>4.2352746699676243E-4</v>
      </c>
      <c r="E61" s="57">
        <v>6.8090306632101829E-4</v>
      </c>
      <c r="F61" s="57">
        <v>7.1562850775550274E-4</v>
      </c>
      <c r="G61" s="57">
        <v>2.8280478606531646E-4</v>
      </c>
      <c r="H61" s="57">
        <v>0</v>
      </c>
      <c r="I61" s="57">
        <v>3.0794949681906053E-3</v>
      </c>
      <c r="J61" s="57">
        <v>3.3689266429540106E-4</v>
      </c>
      <c r="K61" s="57">
        <v>2.6072873705128497E-4</v>
      </c>
      <c r="L61" s="57">
        <v>2.6817294283938882E-4</v>
      </c>
      <c r="M61" s="57">
        <v>0</v>
      </c>
      <c r="N61" s="57">
        <v>5.0101372922232231E-4</v>
      </c>
      <c r="O61" s="57">
        <v>3.2131841054992296E-4</v>
      </c>
      <c r="P61" s="57">
        <v>6.7721041830718547E-4</v>
      </c>
      <c r="Q61" s="57">
        <v>2.3489075392913383E-4</v>
      </c>
      <c r="R61" s="57">
        <v>3.8970501130771991E-4</v>
      </c>
      <c r="S61" s="57">
        <v>2.7513684179536458E-4</v>
      </c>
      <c r="T61" s="57">
        <v>2.9732971562952784E-4</v>
      </c>
      <c r="U61" s="57">
        <v>8.078278322328304E-4</v>
      </c>
      <c r="V61" s="57">
        <v>6.4089245587607257E-4</v>
      </c>
      <c r="W61" s="57">
        <v>1.8127835148108064E-4</v>
      </c>
      <c r="X61" s="57">
        <v>4.6899813587814487E-4</v>
      </c>
      <c r="Y61" s="57">
        <v>1.6239782844476106E-4</v>
      </c>
      <c r="Z61" s="57">
        <v>3.4901341512474384E-4</v>
      </c>
      <c r="AA61" s="57">
        <v>2.7688115349342552E-4</v>
      </c>
      <c r="AB61" s="57">
        <v>1.9895966824858593E-4</v>
      </c>
      <c r="AC61" s="57">
        <v>9.3361059201357429E-5</v>
      </c>
      <c r="AD61" s="57">
        <v>5.1495933882517489E-4</v>
      </c>
      <c r="AE61" s="57">
        <v>3.2011109107733847E-4</v>
      </c>
      <c r="AF61" s="57">
        <v>4.9753355293925578E-4</v>
      </c>
      <c r="AG61" s="57">
        <v>1.8080659424640042E-4</v>
      </c>
      <c r="AH61" s="57">
        <v>7.0272114372253453E-4</v>
      </c>
      <c r="AI61" s="57">
        <v>8.3696945615569797E-4</v>
      </c>
      <c r="AJ61" s="57">
        <v>5.0258601561139593E-4</v>
      </c>
      <c r="AK61" s="57">
        <v>6.4009197431410007E-4</v>
      </c>
      <c r="AL61" s="57">
        <v>2.9353155685814958E-4</v>
      </c>
      <c r="AM61" s="57">
        <v>2.1629402935501417E-4</v>
      </c>
      <c r="AN61" s="57">
        <v>5.2213645937876298E-4</v>
      </c>
      <c r="AO61" s="57">
        <v>1.571737139775845E-4</v>
      </c>
      <c r="AP61" s="57">
        <v>5.6407178887356909E-4</v>
      </c>
      <c r="AQ61" s="57">
        <v>3.7226473495931202E-4</v>
      </c>
      <c r="AR61" s="57">
        <v>4.1651873341560635E-4</v>
      </c>
      <c r="AS61" s="57">
        <v>3.8234060310053712E-4</v>
      </c>
      <c r="AT61" s="57">
        <v>3.4473396400572649E-4</v>
      </c>
      <c r="AU61" s="57">
        <v>3.4883821960475373E-4</v>
      </c>
      <c r="AV61" s="57">
        <v>3.3822474965983592E-4</v>
      </c>
      <c r="AW61" s="57">
        <v>3.9703287698889331E-4</v>
      </c>
      <c r="AX61" s="57">
        <v>3.2373824738143636E-4</v>
      </c>
      <c r="AY61" s="57">
        <v>2.6430985921987012E-4</v>
      </c>
      <c r="AZ61" s="57">
        <v>2.2877897273421431E-4</v>
      </c>
      <c r="BA61" s="57">
        <v>2.0480348934558555E-4</v>
      </c>
      <c r="BB61" s="57">
        <v>2.1881595367119347E-4</v>
      </c>
      <c r="BC61" s="57">
        <v>1.5189510438016346E-4</v>
      </c>
      <c r="BD61" s="57">
        <v>2.0895162031189679E-4</v>
      </c>
      <c r="BE61" s="57">
        <v>0</v>
      </c>
      <c r="BF61" s="57">
        <v>9.4639491640514925E-2</v>
      </c>
      <c r="BG61" s="57">
        <v>1.0734030307904778</v>
      </c>
      <c r="BH61" s="57">
        <v>2.279612165613924E-4</v>
      </c>
      <c r="BI61" s="57">
        <v>1.7536844533816624E-3</v>
      </c>
      <c r="BJ61" s="57">
        <v>5.2889101008042453E-4</v>
      </c>
      <c r="BK61" s="57">
        <v>6.4554970260093949E-4</v>
      </c>
      <c r="BL61" s="57">
        <v>3.9324136250572879E-4</v>
      </c>
      <c r="BM61" s="57">
        <v>5.6989288870740629E-4</v>
      </c>
      <c r="BN61" s="57">
        <v>5.7846515520680868E-4</v>
      </c>
      <c r="BO61" s="57">
        <v>5.4072669954484333E-4</v>
      </c>
      <c r="BP61" s="57">
        <v>9.0842098635855273E-4</v>
      </c>
      <c r="BQ61" s="57">
        <v>1.7473639824960467E-4</v>
      </c>
      <c r="BR61" s="57">
        <v>9.9493257883103673E-4</v>
      </c>
      <c r="BS61" s="57">
        <v>8.4399962556731367E-4</v>
      </c>
      <c r="BT61" s="57">
        <v>4.0609738302362032E-4</v>
      </c>
      <c r="BU61" s="57">
        <v>2.1351875355873543E-4</v>
      </c>
      <c r="BV61" s="57">
        <v>1.9661878780254241E-4</v>
      </c>
      <c r="BW61" s="57">
        <v>1.1689600056207614E-4</v>
      </c>
      <c r="BX61" s="57">
        <v>2.1977280276852589E-5</v>
      </c>
      <c r="BY61" s="57">
        <v>2.0396039447863958E-4</v>
      </c>
      <c r="BZ61" s="57">
        <v>1.0038041026391574E-3</v>
      </c>
      <c r="CA61" s="57">
        <v>6.26399049727907E-3</v>
      </c>
      <c r="CB61" s="57">
        <v>1.8406699967122393E-4</v>
      </c>
      <c r="CC61" s="57">
        <v>7.9908917983400674E-4</v>
      </c>
      <c r="CD61" s="57">
        <v>4.5432363493398979E-4</v>
      </c>
      <c r="CE61" s="57">
        <v>3.324921378445281E-4</v>
      </c>
      <c r="CF61" s="57">
        <v>3.1725402633790044E-4</v>
      </c>
      <c r="CG61" s="57">
        <v>1.8910523467374163E-4</v>
      </c>
      <c r="CH61" s="57">
        <v>2.5532906767984295E-4</v>
      </c>
      <c r="CI61" s="57">
        <v>4.5071684422272979E-4</v>
      </c>
      <c r="CJ61" s="57">
        <v>6.2504252802369283E-4</v>
      </c>
      <c r="CK61" s="57">
        <v>3.7964828212127297E-4</v>
      </c>
      <c r="CL61" s="57">
        <v>3.0536911672105496E-4</v>
      </c>
      <c r="CM61" s="57">
        <v>6.1582101655147028E-4</v>
      </c>
      <c r="CN61" s="57">
        <v>2.1845961446145419E-4</v>
      </c>
      <c r="CO61" s="57">
        <v>5.5036144399052834E-4</v>
      </c>
      <c r="CP61" s="57">
        <v>1.6766550257690417E-4</v>
      </c>
      <c r="CQ61" s="57">
        <v>3.7969776796373294E-4</v>
      </c>
      <c r="CR61" s="57">
        <v>2.7585124859862359E-4</v>
      </c>
      <c r="CS61" s="57">
        <v>1.8841994734894948E-4</v>
      </c>
      <c r="CT61" s="57">
        <v>4.2240902281656445E-4</v>
      </c>
      <c r="CU61" s="57">
        <v>2.9769977156844396E-3</v>
      </c>
      <c r="CV61" s="57">
        <v>3.4316687445838689E-4</v>
      </c>
      <c r="CW61" s="57">
        <v>3.1567589829621392E-2</v>
      </c>
      <c r="CX61" s="57">
        <v>2.0828197761331438E-4</v>
      </c>
      <c r="CY61" s="57">
        <v>5.1866275493175841E-4</v>
      </c>
      <c r="CZ61" s="57">
        <v>2.7801259829409673E-4</v>
      </c>
      <c r="DA61" s="57">
        <v>3.9676994627443847E-4</v>
      </c>
      <c r="DB61" s="57">
        <v>4.4633432182813429E-4</v>
      </c>
      <c r="DC61" s="57">
        <v>3.4862330092189537E-4</v>
      </c>
      <c r="DD61" s="57">
        <v>1.9528940390781859E-4</v>
      </c>
      <c r="DE61" s="58">
        <v>5.0937175124373259E-4</v>
      </c>
      <c r="DF61" s="389">
        <v>1.2525712658846093</v>
      </c>
      <c r="DG61" s="389">
        <v>0.95136341200888985</v>
      </c>
    </row>
    <row r="62" spans="1:111" s="53" customFormat="1" ht="13.5">
      <c r="A62" s="54" t="s">
        <v>329</v>
      </c>
      <c r="B62" s="55" t="s">
        <v>583</v>
      </c>
      <c r="C62" s="56">
        <v>4.4036612512852014E-7</v>
      </c>
      <c r="D62" s="57">
        <v>7.3500538040733093E-7</v>
      </c>
      <c r="E62" s="57">
        <v>1.4178975891040866E-7</v>
      </c>
      <c r="F62" s="57">
        <v>2.0705735939317028E-7</v>
      </c>
      <c r="G62" s="57">
        <v>1.3220506928728209E-3</v>
      </c>
      <c r="H62" s="57">
        <v>0</v>
      </c>
      <c r="I62" s="57">
        <v>5.3132418062725039E-7</v>
      </c>
      <c r="J62" s="57">
        <v>4.685752586150715E-6</v>
      </c>
      <c r="K62" s="57">
        <v>4.0833045983383483E-7</v>
      </c>
      <c r="L62" s="57">
        <v>1.4573308155746726E-6</v>
      </c>
      <c r="M62" s="57">
        <v>0</v>
      </c>
      <c r="N62" s="57">
        <v>1.9789676612574216E-7</v>
      </c>
      <c r="O62" s="57">
        <v>1.963366958315517E-7</v>
      </c>
      <c r="P62" s="57">
        <v>5.568811906194016E-7</v>
      </c>
      <c r="Q62" s="57">
        <v>2.4839964130489337E-7</v>
      </c>
      <c r="R62" s="57">
        <v>4.1887272704628377E-7</v>
      </c>
      <c r="S62" s="57">
        <v>3.3863262644975444E-7</v>
      </c>
      <c r="T62" s="57">
        <v>2.1936692986806596E-7</v>
      </c>
      <c r="U62" s="57">
        <v>5.8253875284856978E-6</v>
      </c>
      <c r="V62" s="57">
        <v>3.9810793988902016E-7</v>
      </c>
      <c r="W62" s="57">
        <v>4.7001078009390735E-7</v>
      </c>
      <c r="X62" s="57">
        <v>3.9259498311199482E-7</v>
      </c>
      <c r="Y62" s="57">
        <v>3.0771938733501562E-7</v>
      </c>
      <c r="Z62" s="57">
        <v>4.0119444465146319E-7</v>
      </c>
      <c r="AA62" s="57">
        <v>2.435248551086715E-7</v>
      </c>
      <c r="AB62" s="57">
        <v>2.7772980661277103E-7</v>
      </c>
      <c r="AC62" s="57">
        <v>1.3940460377650988E-6</v>
      </c>
      <c r="AD62" s="57">
        <v>6.2342372808531785E-7</v>
      </c>
      <c r="AE62" s="57">
        <v>1.4216069320582231E-7</v>
      </c>
      <c r="AF62" s="57">
        <v>2.9853355007329156E-7</v>
      </c>
      <c r="AG62" s="57">
        <v>1.6428594568926256E-7</v>
      </c>
      <c r="AH62" s="57">
        <v>6.3034171679758565E-7</v>
      </c>
      <c r="AI62" s="57">
        <v>1.2426521473266925E-6</v>
      </c>
      <c r="AJ62" s="57">
        <v>3.250694367717151E-7</v>
      </c>
      <c r="AK62" s="57">
        <v>8.4716218345386974E-7</v>
      </c>
      <c r="AL62" s="57">
        <v>6.8205928123267349E-7</v>
      </c>
      <c r="AM62" s="57">
        <v>3.3782246488583302E-7</v>
      </c>
      <c r="AN62" s="57">
        <v>1.0481036713691014E-6</v>
      </c>
      <c r="AO62" s="57">
        <v>7.9142174140328821E-7</v>
      </c>
      <c r="AP62" s="57">
        <v>8.8542451522772705E-7</v>
      </c>
      <c r="AQ62" s="57">
        <v>2.4114454040626046E-7</v>
      </c>
      <c r="AR62" s="57">
        <v>4.1863032030546987E-7</v>
      </c>
      <c r="AS62" s="57">
        <v>3.9389466829703924E-7</v>
      </c>
      <c r="AT62" s="57">
        <v>4.8455501092426377E-7</v>
      </c>
      <c r="AU62" s="57">
        <v>3.9202168184052773E-7</v>
      </c>
      <c r="AV62" s="57">
        <v>1.7486555651642532E-7</v>
      </c>
      <c r="AW62" s="57">
        <v>2.0014190330738025E-7</v>
      </c>
      <c r="AX62" s="57">
        <v>1.5757391411082789E-7</v>
      </c>
      <c r="AY62" s="57">
        <v>2.5678192337475468E-7</v>
      </c>
      <c r="AZ62" s="57">
        <v>1.5476205686862793E-7</v>
      </c>
      <c r="BA62" s="57">
        <v>8.8313525651231517E-8</v>
      </c>
      <c r="BB62" s="57">
        <v>2.459723530597292E-7</v>
      </c>
      <c r="BC62" s="57">
        <v>1.4259879593266953E-7</v>
      </c>
      <c r="BD62" s="57">
        <v>2.0413229408187084E-7</v>
      </c>
      <c r="BE62" s="57">
        <v>0</v>
      </c>
      <c r="BF62" s="57">
        <v>3.0705411284113789E-7</v>
      </c>
      <c r="BG62" s="57">
        <v>2.2594540493048312E-7</v>
      </c>
      <c r="BH62" s="57">
        <v>1.0183919165783175</v>
      </c>
      <c r="BI62" s="57">
        <v>1.9608045384164444E-7</v>
      </c>
      <c r="BJ62" s="57">
        <v>9.3801512918998525E-7</v>
      </c>
      <c r="BK62" s="57">
        <v>9.2564280375505578E-6</v>
      </c>
      <c r="BL62" s="57">
        <v>7.4361888205454337E-7</v>
      </c>
      <c r="BM62" s="57">
        <v>8.0479532793417209E-7</v>
      </c>
      <c r="BN62" s="57">
        <v>4.5438046268561341E-7</v>
      </c>
      <c r="BO62" s="57">
        <v>5.9391481883025874E-7</v>
      </c>
      <c r="BP62" s="57">
        <v>2.8136826748639575E-7</v>
      </c>
      <c r="BQ62" s="57">
        <v>5.6325263597086461E-7</v>
      </c>
      <c r="BR62" s="57">
        <v>5.053134431894419E-7</v>
      </c>
      <c r="BS62" s="57">
        <v>8.993227017444457E-7</v>
      </c>
      <c r="BT62" s="57">
        <v>3.019986084143698E-7</v>
      </c>
      <c r="BU62" s="57">
        <v>2.2994330053496376E-7</v>
      </c>
      <c r="BV62" s="57">
        <v>3.2047444887183418E-7</v>
      </c>
      <c r="BW62" s="57">
        <v>9.1514902909991911E-8</v>
      </c>
      <c r="BX62" s="57">
        <v>2.3150335055006584E-8</v>
      </c>
      <c r="BY62" s="57">
        <v>4.5030868874155862E-7</v>
      </c>
      <c r="BZ62" s="57">
        <v>6.8951759467370936E-7</v>
      </c>
      <c r="CA62" s="57">
        <v>6.8783900855891061E-7</v>
      </c>
      <c r="CB62" s="57">
        <v>7.5301905402613487E-3</v>
      </c>
      <c r="CC62" s="57">
        <v>3.219788753601004E-6</v>
      </c>
      <c r="CD62" s="57">
        <v>1.0424526868199346E-7</v>
      </c>
      <c r="CE62" s="57">
        <v>1.9885266496020784E-7</v>
      </c>
      <c r="CF62" s="57">
        <v>4.1654183587998262E-7</v>
      </c>
      <c r="CG62" s="57">
        <v>2.4570874296915772E-7</v>
      </c>
      <c r="CH62" s="57">
        <v>2.2263676624419812E-7</v>
      </c>
      <c r="CI62" s="57">
        <v>4.8567459932900458E-7</v>
      </c>
      <c r="CJ62" s="57">
        <v>1.4031825915838072E-7</v>
      </c>
      <c r="CK62" s="57">
        <v>2.724619677977517E-7</v>
      </c>
      <c r="CL62" s="57">
        <v>2.0779208178919303E-7</v>
      </c>
      <c r="CM62" s="57">
        <v>1.3416939119463212E-4</v>
      </c>
      <c r="CN62" s="57">
        <v>8.7060518359526201E-6</v>
      </c>
      <c r="CO62" s="57">
        <v>7.8479200046762381E-6</v>
      </c>
      <c r="CP62" s="57">
        <v>1.981535640040851E-7</v>
      </c>
      <c r="CQ62" s="57">
        <v>5.3928550326091918E-7</v>
      </c>
      <c r="CR62" s="57">
        <v>6.6292847573998587E-7</v>
      </c>
      <c r="CS62" s="57">
        <v>5.0607994234073636E-7</v>
      </c>
      <c r="CT62" s="57">
        <v>2.384666650427854E-7</v>
      </c>
      <c r="CU62" s="57">
        <v>2.9633265466913723E-7</v>
      </c>
      <c r="CV62" s="57">
        <v>2.0849082057208467E-7</v>
      </c>
      <c r="CW62" s="57">
        <v>2.1000595058036586E-7</v>
      </c>
      <c r="CX62" s="57">
        <v>1.6482863619683977E-7</v>
      </c>
      <c r="CY62" s="57">
        <v>1.0398566438343157E-6</v>
      </c>
      <c r="CZ62" s="57">
        <v>1.7219469791613128E-6</v>
      </c>
      <c r="DA62" s="57">
        <v>3.1532297474225633E-7</v>
      </c>
      <c r="DB62" s="57">
        <v>1.2368749202551992E-6</v>
      </c>
      <c r="DC62" s="57">
        <v>3.5468827029314252E-7</v>
      </c>
      <c r="DD62" s="57">
        <v>4.1890229145159781E-7</v>
      </c>
      <c r="DE62" s="58">
        <v>3.5798419075339228E-5</v>
      </c>
      <c r="DF62" s="389">
        <v>1.0274949375239881</v>
      </c>
      <c r="DG62" s="389">
        <v>0.7804115551815114</v>
      </c>
    </row>
    <row r="63" spans="1:111" s="53" customFormat="1" ht="13.5">
      <c r="A63" s="54" t="s">
        <v>330</v>
      </c>
      <c r="B63" s="55" t="s">
        <v>584</v>
      </c>
      <c r="C63" s="56">
        <v>2.4722711164481919E-5</v>
      </c>
      <c r="D63" s="57">
        <v>1.1906381603269801E-5</v>
      </c>
      <c r="E63" s="57">
        <v>1.864559514322291E-5</v>
      </c>
      <c r="F63" s="57">
        <v>1.9321329966028523E-5</v>
      </c>
      <c r="G63" s="57">
        <v>1.257366723565887E-5</v>
      </c>
      <c r="H63" s="57">
        <v>0</v>
      </c>
      <c r="I63" s="57">
        <v>7.8635651838758068E-5</v>
      </c>
      <c r="J63" s="57">
        <v>1.1855970985419655E-5</v>
      </c>
      <c r="K63" s="57">
        <v>9.6997519523720627E-6</v>
      </c>
      <c r="L63" s="57">
        <v>1.1226825816969103E-5</v>
      </c>
      <c r="M63" s="57">
        <v>0</v>
      </c>
      <c r="N63" s="57">
        <v>1.8330905255561209E-5</v>
      </c>
      <c r="O63" s="57">
        <v>1.6084805140160574E-5</v>
      </c>
      <c r="P63" s="57">
        <v>2.0493473094902417E-5</v>
      </c>
      <c r="Q63" s="57">
        <v>1.1971582403581119E-5</v>
      </c>
      <c r="R63" s="57">
        <v>1.6274321289797685E-5</v>
      </c>
      <c r="S63" s="57">
        <v>1.6383359560191326E-5</v>
      </c>
      <c r="T63" s="57">
        <v>1.6605940919786595E-5</v>
      </c>
      <c r="U63" s="57">
        <v>4.0078158194725946E-5</v>
      </c>
      <c r="V63" s="57">
        <v>2.0497551344608058E-5</v>
      </c>
      <c r="W63" s="57">
        <v>4.5250032043941702E-6</v>
      </c>
      <c r="X63" s="57">
        <v>1.5536517261179556E-5</v>
      </c>
      <c r="Y63" s="57">
        <v>1.0630213664994179E-5</v>
      </c>
      <c r="Z63" s="57">
        <v>1.1986208494270251E-5</v>
      </c>
      <c r="AA63" s="57">
        <v>1.9677332040373944E-5</v>
      </c>
      <c r="AB63" s="57">
        <v>1.1155121248565279E-5</v>
      </c>
      <c r="AC63" s="57">
        <v>5.513109859769931E-6</v>
      </c>
      <c r="AD63" s="57">
        <v>1.6295389292826415E-5</v>
      </c>
      <c r="AE63" s="57">
        <v>1.7419867980336542E-5</v>
      </c>
      <c r="AF63" s="57">
        <v>1.7302895416420245E-5</v>
      </c>
      <c r="AG63" s="57">
        <v>1.4628660924556948E-5</v>
      </c>
      <c r="AH63" s="57">
        <v>2.7336444211326082E-5</v>
      </c>
      <c r="AI63" s="57">
        <v>2.6934828279098744E-5</v>
      </c>
      <c r="AJ63" s="57">
        <v>2.3176333302985566E-5</v>
      </c>
      <c r="AK63" s="57">
        <v>3.2297225361687678E-5</v>
      </c>
      <c r="AL63" s="57">
        <v>1.2172390332803275E-5</v>
      </c>
      <c r="AM63" s="57">
        <v>8.1584821389924254E-6</v>
      </c>
      <c r="AN63" s="57">
        <v>1.8283505128620837E-5</v>
      </c>
      <c r="AO63" s="57">
        <v>6.4510819333949718E-6</v>
      </c>
      <c r="AP63" s="57">
        <v>1.6125476135980248E-5</v>
      </c>
      <c r="AQ63" s="57">
        <v>1.4219740566225765E-5</v>
      </c>
      <c r="AR63" s="57">
        <v>2.2329699765722116E-5</v>
      </c>
      <c r="AS63" s="57">
        <v>1.5010217989906557E-5</v>
      </c>
      <c r="AT63" s="57">
        <v>1.5938510793880787E-5</v>
      </c>
      <c r="AU63" s="57">
        <v>1.6063311687711965E-5</v>
      </c>
      <c r="AV63" s="57">
        <v>1.7627698035427385E-5</v>
      </c>
      <c r="AW63" s="57">
        <v>1.7457463666603144E-5</v>
      </c>
      <c r="AX63" s="57">
        <v>1.4155986755526175E-5</v>
      </c>
      <c r="AY63" s="57">
        <v>1.1927207606838494E-5</v>
      </c>
      <c r="AZ63" s="57">
        <v>1.2126671728249005E-5</v>
      </c>
      <c r="BA63" s="57">
        <v>1.6744368021530328E-5</v>
      </c>
      <c r="BB63" s="57">
        <v>1.0194455606653537E-5</v>
      </c>
      <c r="BC63" s="57">
        <v>2.6739828509209402E-5</v>
      </c>
      <c r="BD63" s="57">
        <v>1.3355841219713322E-5</v>
      </c>
      <c r="BE63" s="57">
        <v>0</v>
      </c>
      <c r="BF63" s="57">
        <v>4.8735064144876409E-6</v>
      </c>
      <c r="BG63" s="57">
        <v>6.0515705634639909E-6</v>
      </c>
      <c r="BH63" s="57">
        <v>1.8347494183344287E-5</v>
      </c>
      <c r="BI63" s="57">
        <v>1.0412452380702168</v>
      </c>
      <c r="BJ63" s="57">
        <v>1.991111500665294E-5</v>
      </c>
      <c r="BK63" s="57">
        <v>2.2883345364901829E-5</v>
      </c>
      <c r="BL63" s="57">
        <v>1.6692066652437213E-5</v>
      </c>
      <c r="BM63" s="57">
        <v>2.1547167327972139E-5</v>
      </c>
      <c r="BN63" s="57">
        <v>1.9703876074375365E-5</v>
      </c>
      <c r="BO63" s="57">
        <v>1.7881840392359049E-5</v>
      </c>
      <c r="BP63" s="57">
        <v>2.4381884866469064E-5</v>
      </c>
      <c r="BQ63" s="57">
        <v>6.6664640041308513E-6</v>
      </c>
      <c r="BR63" s="57">
        <v>3.1703485772410054E-5</v>
      </c>
      <c r="BS63" s="57">
        <v>5.416681361729687E-5</v>
      </c>
      <c r="BT63" s="57">
        <v>2.2906331090081357E-5</v>
      </c>
      <c r="BU63" s="57">
        <v>3.552451043633409E-5</v>
      </c>
      <c r="BV63" s="57">
        <v>1.0280632612618883E-5</v>
      </c>
      <c r="BW63" s="57">
        <v>5.6513276839401686E-6</v>
      </c>
      <c r="BX63" s="57">
        <v>2.3364957455585273E-6</v>
      </c>
      <c r="BY63" s="57">
        <v>6.7190744914023739E-3</v>
      </c>
      <c r="BZ63" s="57">
        <v>2.9471669763740941E-5</v>
      </c>
      <c r="CA63" s="57">
        <v>1.4880782505214093E-4</v>
      </c>
      <c r="CB63" s="57">
        <v>1.1797958499704397E-5</v>
      </c>
      <c r="CC63" s="57">
        <v>1.1734754527560499E-2</v>
      </c>
      <c r="CD63" s="57">
        <v>2.888060382206429E-5</v>
      </c>
      <c r="CE63" s="57">
        <v>1.4547067090196852E-5</v>
      </c>
      <c r="CF63" s="57">
        <v>3.3220260945479617E-5</v>
      </c>
      <c r="CG63" s="57">
        <v>1.1081145859244389E-5</v>
      </c>
      <c r="CH63" s="57">
        <v>1.4122356691570358E-5</v>
      </c>
      <c r="CI63" s="57">
        <v>2.6572031609256264E-5</v>
      </c>
      <c r="CJ63" s="57">
        <v>1.7905061825255157E-5</v>
      </c>
      <c r="CK63" s="57">
        <v>2.2784802113371726E-5</v>
      </c>
      <c r="CL63" s="57">
        <v>1.596415528517485E-5</v>
      </c>
      <c r="CM63" s="57">
        <v>3.4606879360286668E-4</v>
      </c>
      <c r="CN63" s="57">
        <v>1.8052463861836233E-5</v>
      </c>
      <c r="CO63" s="57">
        <v>3.2727399332555298E-5</v>
      </c>
      <c r="CP63" s="57">
        <v>1.0033427915584811E-5</v>
      </c>
      <c r="CQ63" s="57">
        <v>2.0360144324982773E-5</v>
      </c>
      <c r="CR63" s="57">
        <v>1.2338204477274162E-5</v>
      </c>
      <c r="CS63" s="57">
        <v>7.6310045671148192E-6</v>
      </c>
      <c r="CT63" s="57">
        <v>2.5131786827693417E-5</v>
      </c>
      <c r="CU63" s="57">
        <v>7.2336950875000693E-5</v>
      </c>
      <c r="CV63" s="57">
        <v>1.5320135374792013E-5</v>
      </c>
      <c r="CW63" s="57">
        <v>7.1996282388149709E-4</v>
      </c>
      <c r="CX63" s="57">
        <v>1.1026816853451215E-5</v>
      </c>
      <c r="CY63" s="57">
        <v>2.0721374539010426E-5</v>
      </c>
      <c r="CZ63" s="57">
        <v>1.498249011469645E-5</v>
      </c>
      <c r="DA63" s="57">
        <v>1.640934465679554E-5</v>
      </c>
      <c r="DB63" s="57">
        <v>1.7151475446372575E-5</v>
      </c>
      <c r="DC63" s="57">
        <v>2.5091698509752593E-5</v>
      </c>
      <c r="DD63" s="57">
        <v>1.1166032326440142E-5</v>
      </c>
      <c r="DE63" s="58">
        <v>1.4243672690433795E-4</v>
      </c>
      <c r="DF63" s="389">
        <v>1.0628694861210128</v>
      </c>
      <c r="DG63" s="389">
        <v>0.8072795284203611</v>
      </c>
    </row>
    <row r="64" spans="1:111" s="53" customFormat="1" ht="13.5">
      <c r="A64" s="59" t="s">
        <v>331</v>
      </c>
      <c r="B64" s="60" t="s">
        <v>585</v>
      </c>
      <c r="C64" s="61">
        <v>4.8322738111259405E-5</v>
      </c>
      <c r="D64" s="62">
        <v>4.0633098890753783E-5</v>
      </c>
      <c r="E64" s="62">
        <v>9.0874891718063184E-5</v>
      </c>
      <c r="F64" s="62">
        <v>6.8011655401976095E-5</v>
      </c>
      <c r="G64" s="62">
        <v>5.0727699818502463E-4</v>
      </c>
      <c r="H64" s="62">
        <v>0</v>
      </c>
      <c r="I64" s="62">
        <v>1.8977265739213031E-4</v>
      </c>
      <c r="J64" s="62">
        <v>7.8651327028844464E-5</v>
      </c>
      <c r="K64" s="62">
        <v>2.0969775486388929E-4</v>
      </c>
      <c r="L64" s="62">
        <v>2.8933195259227853E-5</v>
      </c>
      <c r="M64" s="62">
        <v>0</v>
      </c>
      <c r="N64" s="62">
        <v>1.3818450070317008E-4</v>
      </c>
      <c r="O64" s="62">
        <v>2.1065678090086558E-3</v>
      </c>
      <c r="P64" s="62">
        <v>2.4094954623228628E-4</v>
      </c>
      <c r="Q64" s="62">
        <v>1.0218594530337665E-3</v>
      </c>
      <c r="R64" s="62">
        <v>1.1449288663808848E-4</v>
      </c>
      <c r="S64" s="62">
        <v>7.4886829609717052E-5</v>
      </c>
      <c r="T64" s="62">
        <v>6.9034524610887246E-5</v>
      </c>
      <c r="U64" s="62">
        <v>4.3394554054016965E-5</v>
      </c>
      <c r="V64" s="62">
        <v>6.3842128108677031E-5</v>
      </c>
      <c r="W64" s="62">
        <v>5.9784615114440751E-6</v>
      </c>
      <c r="X64" s="62">
        <v>1.7046200645156031E-4</v>
      </c>
      <c r="Y64" s="62">
        <v>3.9525758125355942E-5</v>
      </c>
      <c r="Z64" s="62">
        <v>3.2959551239841866E-5</v>
      </c>
      <c r="AA64" s="62">
        <v>5.9809306912695043E-5</v>
      </c>
      <c r="AB64" s="62">
        <v>7.5682577428512636E-5</v>
      </c>
      <c r="AC64" s="62">
        <v>6.5052780235442896E-6</v>
      </c>
      <c r="AD64" s="62">
        <v>3.7340085617285165E-5</v>
      </c>
      <c r="AE64" s="62">
        <v>5.6300020456519067E-5</v>
      </c>
      <c r="AF64" s="62">
        <v>4.0924329978564916E-5</v>
      </c>
      <c r="AG64" s="62">
        <v>4.3013675887741513E-4</v>
      </c>
      <c r="AH64" s="62">
        <v>2.1667687392552302E-4</v>
      </c>
      <c r="AI64" s="62">
        <v>9.3279980254783065E-5</v>
      </c>
      <c r="AJ64" s="62">
        <v>5.9582651693367592E-4</v>
      </c>
      <c r="AK64" s="62">
        <v>3.421529464553417E-4</v>
      </c>
      <c r="AL64" s="62">
        <v>2.6399473632049534E-5</v>
      </c>
      <c r="AM64" s="62">
        <v>1.5790878468709423E-5</v>
      </c>
      <c r="AN64" s="62">
        <v>4.1821979397113748E-4</v>
      </c>
      <c r="AO64" s="62">
        <v>3.1634564937193362E-5</v>
      </c>
      <c r="AP64" s="62">
        <v>3.8444313875264077E-5</v>
      </c>
      <c r="AQ64" s="62">
        <v>2.5336417971418349E-4</v>
      </c>
      <c r="AR64" s="62">
        <v>4.5728501256062997E-5</v>
      </c>
      <c r="AS64" s="62">
        <v>6.7139579753428379E-5</v>
      </c>
      <c r="AT64" s="62">
        <v>6.1915388307960418E-5</v>
      </c>
      <c r="AU64" s="62">
        <v>4.8314223433932143E-4</v>
      </c>
      <c r="AV64" s="62">
        <v>1.8793087484619828E-4</v>
      </c>
      <c r="AW64" s="62">
        <v>1.5602378415230652E-4</v>
      </c>
      <c r="AX64" s="62">
        <v>2.5180237810488928E-4</v>
      </c>
      <c r="AY64" s="62">
        <v>1.7765823143060377E-4</v>
      </c>
      <c r="AZ64" s="62">
        <v>6.6925376825385064E-5</v>
      </c>
      <c r="BA64" s="62">
        <v>3.3400275761788598E-4</v>
      </c>
      <c r="BB64" s="62">
        <v>1.0998718627946507E-4</v>
      </c>
      <c r="BC64" s="62">
        <v>1.7547623966502932E-4</v>
      </c>
      <c r="BD64" s="62">
        <v>4.930650492961329E-5</v>
      </c>
      <c r="BE64" s="62">
        <v>0</v>
      </c>
      <c r="BF64" s="62">
        <v>9.1874160769101003E-5</v>
      </c>
      <c r="BG64" s="62">
        <v>9.9332556057018576E-5</v>
      </c>
      <c r="BH64" s="62">
        <v>4.9004381260082309E-5</v>
      </c>
      <c r="BI64" s="62">
        <v>4.5600410640414593E-5</v>
      </c>
      <c r="BJ64" s="62">
        <v>1.0063642667142623</v>
      </c>
      <c r="BK64" s="62">
        <v>6.6968334849490963E-5</v>
      </c>
      <c r="BL64" s="62">
        <v>2.2107870948647363E-4</v>
      </c>
      <c r="BM64" s="62">
        <v>6.1876947665119998E-4</v>
      </c>
      <c r="BN64" s="62">
        <v>4.5264397461037447E-4</v>
      </c>
      <c r="BO64" s="62">
        <v>4.6389073827461598E-4</v>
      </c>
      <c r="BP64" s="62">
        <v>5.0232870791745605E-5</v>
      </c>
      <c r="BQ64" s="62">
        <v>3.4696420520498138E-5</v>
      </c>
      <c r="BR64" s="62">
        <v>1.8982287057687846E-4</v>
      </c>
      <c r="BS64" s="62">
        <v>1.6557648159113965E-4</v>
      </c>
      <c r="BT64" s="62">
        <v>1.1828941268898894E-4</v>
      </c>
      <c r="BU64" s="62">
        <v>1.4474026828809861E-4</v>
      </c>
      <c r="BV64" s="62">
        <v>7.4692436618651318E-5</v>
      </c>
      <c r="BW64" s="62">
        <v>4.493786541475755E-5</v>
      </c>
      <c r="BX64" s="62">
        <v>1.2404224322894624E-5</v>
      </c>
      <c r="BY64" s="62">
        <v>7.375852892387999E-5</v>
      </c>
      <c r="BZ64" s="62">
        <v>8.4371705212340302E-5</v>
      </c>
      <c r="CA64" s="62">
        <v>1.5326244127630603E-4</v>
      </c>
      <c r="CB64" s="62">
        <v>6.49597949685973E-4</v>
      </c>
      <c r="CC64" s="62">
        <v>8.2494674550303174E-5</v>
      </c>
      <c r="CD64" s="62">
        <v>1.420157581212075E-4</v>
      </c>
      <c r="CE64" s="62">
        <v>9.598272144778727E-5</v>
      </c>
      <c r="CF64" s="62">
        <v>1.0225467198314126E-4</v>
      </c>
      <c r="CG64" s="62">
        <v>1.0758042188776451E-4</v>
      </c>
      <c r="CH64" s="62">
        <v>2.6679005653587037E-4</v>
      </c>
      <c r="CI64" s="62">
        <v>4.5237872022800454E-4</v>
      </c>
      <c r="CJ64" s="62">
        <v>8.4018738079291873E-4</v>
      </c>
      <c r="CK64" s="62">
        <v>3.1659779571079945E-4</v>
      </c>
      <c r="CL64" s="62">
        <v>6.792837114342683E-4</v>
      </c>
      <c r="CM64" s="62">
        <v>2.5146016905641541E-4</v>
      </c>
      <c r="CN64" s="62">
        <v>3.4550274364220015E-4</v>
      </c>
      <c r="CO64" s="62">
        <v>1.3543895978655528E-3</v>
      </c>
      <c r="CP64" s="62">
        <v>8.5198701538448908E-5</v>
      </c>
      <c r="CQ64" s="62">
        <v>1.3724881585407784E-4</v>
      </c>
      <c r="CR64" s="62">
        <v>5.2502671117907543E-4</v>
      </c>
      <c r="CS64" s="62">
        <v>3.4444430183635009E-4</v>
      </c>
      <c r="CT64" s="62">
        <v>7.0429068082515514E-4</v>
      </c>
      <c r="CU64" s="62">
        <v>7.6935098807581737E-4</v>
      </c>
      <c r="CV64" s="62">
        <v>5.1317823530278907E-4</v>
      </c>
      <c r="CW64" s="62">
        <v>2.7835445336398603E-4</v>
      </c>
      <c r="CX64" s="62">
        <v>4.4646713361849082E-4</v>
      </c>
      <c r="CY64" s="62">
        <v>3.4453544651603116E-4</v>
      </c>
      <c r="CZ64" s="62">
        <v>3.0584891153424392E-4</v>
      </c>
      <c r="DA64" s="62">
        <v>5.5760505710880691E-4</v>
      </c>
      <c r="DB64" s="62">
        <v>6.9649936420644511E-4</v>
      </c>
      <c r="DC64" s="62">
        <v>9.5069538945314908E-4</v>
      </c>
      <c r="DD64" s="62">
        <v>1.652873208423726E-2</v>
      </c>
      <c r="DE64" s="63">
        <v>1.7931960691396559E-4</v>
      </c>
      <c r="DF64" s="390">
        <v>1.0489633664807418</v>
      </c>
      <c r="DG64" s="390">
        <v>0.79671743603559864</v>
      </c>
    </row>
    <row r="65" spans="1:111" s="53" customFormat="1" ht="13.5">
      <c r="A65" s="64" t="s">
        <v>332</v>
      </c>
      <c r="B65" s="65" t="s">
        <v>586</v>
      </c>
      <c r="C65" s="66">
        <v>4.2996368301429659E-6</v>
      </c>
      <c r="D65" s="67">
        <v>3.4494999802134372E-6</v>
      </c>
      <c r="E65" s="67">
        <v>2.4311865251326147E-6</v>
      </c>
      <c r="F65" s="67">
        <v>2.7104929578439906E-5</v>
      </c>
      <c r="G65" s="67">
        <v>2.6941611819193862E-6</v>
      </c>
      <c r="H65" s="67">
        <v>0</v>
      </c>
      <c r="I65" s="67">
        <v>1.0821549790147774E-6</v>
      </c>
      <c r="J65" s="67">
        <v>1.7727798784804835E-6</v>
      </c>
      <c r="K65" s="67">
        <v>4.4678251187124391E-6</v>
      </c>
      <c r="L65" s="67">
        <v>2.6291088485049321E-5</v>
      </c>
      <c r="M65" s="67">
        <v>0</v>
      </c>
      <c r="N65" s="67">
        <v>5.8194514026483449E-6</v>
      </c>
      <c r="O65" s="67">
        <v>2.1325806322525731E-6</v>
      </c>
      <c r="P65" s="67">
        <v>4.644881280974317E-5</v>
      </c>
      <c r="Q65" s="67">
        <v>4.8826697963213846E-6</v>
      </c>
      <c r="R65" s="67">
        <v>1.8258122261629968E-4</v>
      </c>
      <c r="S65" s="67">
        <v>2.6952896671029225E-5</v>
      </c>
      <c r="T65" s="67">
        <v>1.3616987553844705E-5</v>
      </c>
      <c r="U65" s="67">
        <v>2.1816314394011125E-4</v>
      </c>
      <c r="V65" s="67">
        <v>1.94145460360048E-5</v>
      </c>
      <c r="W65" s="67">
        <v>3.1702843027131338E-7</v>
      </c>
      <c r="X65" s="67">
        <v>1.7830456208828886E-5</v>
      </c>
      <c r="Y65" s="67">
        <v>1.888586011378459E-6</v>
      </c>
      <c r="Z65" s="67">
        <v>8.6793274974070156E-6</v>
      </c>
      <c r="AA65" s="67">
        <v>1.9468830628260211E-6</v>
      </c>
      <c r="AB65" s="67">
        <v>2.4756004678348579E-6</v>
      </c>
      <c r="AC65" s="67">
        <v>4.7794657716761404E-7</v>
      </c>
      <c r="AD65" s="67">
        <v>1.3314623974641804E-6</v>
      </c>
      <c r="AE65" s="67">
        <v>1.5478311408878705E-5</v>
      </c>
      <c r="AF65" s="67">
        <v>2.4815958236314968E-6</v>
      </c>
      <c r="AG65" s="67">
        <v>1.2772135399129223E-6</v>
      </c>
      <c r="AH65" s="67">
        <v>1.8230547008756139E-4</v>
      </c>
      <c r="AI65" s="67">
        <v>4.6826339243125821E-5</v>
      </c>
      <c r="AJ65" s="67">
        <v>1.1700610767991246E-4</v>
      </c>
      <c r="AK65" s="67">
        <v>4.6453042678641014E-5</v>
      </c>
      <c r="AL65" s="67">
        <v>4.7694659380533282E-4</v>
      </c>
      <c r="AM65" s="67">
        <v>3.1782255798749012E-5</v>
      </c>
      <c r="AN65" s="67">
        <v>6.6361401369879685E-5</v>
      </c>
      <c r="AO65" s="67">
        <v>2.5447437875026777E-6</v>
      </c>
      <c r="AP65" s="67">
        <v>2.6188061683722397E-4</v>
      </c>
      <c r="AQ65" s="67">
        <v>1.1911958303172377E-4</v>
      </c>
      <c r="AR65" s="67">
        <v>3.3349325275418359E-6</v>
      </c>
      <c r="AS65" s="67">
        <v>4.663236169906974E-6</v>
      </c>
      <c r="AT65" s="67">
        <v>3.2799684109295694E-6</v>
      </c>
      <c r="AU65" s="67">
        <v>2.9379501282566349E-6</v>
      </c>
      <c r="AV65" s="67">
        <v>2.0194510505787293E-6</v>
      </c>
      <c r="AW65" s="67">
        <v>4.3589315076619841E-6</v>
      </c>
      <c r="AX65" s="67">
        <v>7.4134446921979397E-6</v>
      </c>
      <c r="AY65" s="67">
        <v>3.0225428531865664E-6</v>
      </c>
      <c r="AZ65" s="67">
        <v>2.0512626047539919E-6</v>
      </c>
      <c r="BA65" s="67">
        <v>1.4287053791700589E-6</v>
      </c>
      <c r="BB65" s="67">
        <v>3.903106978444254E-6</v>
      </c>
      <c r="BC65" s="67">
        <v>2.0116735608061081E-6</v>
      </c>
      <c r="BD65" s="67">
        <v>1.4993023389431041E-6</v>
      </c>
      <c r="BE65" s="67">
        <v>0</v>
      </c>
      <c r="BF65" s="67">
        <v>1.2894878224067791E-6</v>
      </c>
      <c r="BG65" s="67">
        <v>3.6365924905630704E-6</v>
      </c>
      <c r="BH65" s="67">
        <v>3.7130340059061515E-6</v>
      </c>
      <c r="BI65" s="67">
        <v>1.9510396378004255E-6</v>
      </c>
      <c r="BJ65" s="67">
        <v>3.3568425368981619E-6</v>
      </c>
      <c r="BK65" s="67">
        <v>1.0000017139330291</v>
      </c>
      <c r="BL65" s="67">
        <v>3.3990618358373428E-6</v>
      </c>
      <c r="BM65" s="67">
        <v>2.8824924360182083E-6</v>
      </c>
      <c r="BN65" s="67">
        <v>4.9469124039974942E-6</v>
      </c>
      <c r="BO65" s="67">
        <v>2.8538676609261495E-6</v>
      </c>
      <c r="BP65" s="67">
        <v>5.5716153035224494E-5</v>
      </c>
      <c r="BQ65" s="67">
        <v>4.4460443729043409E-5</v>
      </c>
      <c r="BR65" s="67">
        <v>3.007214951203993E-6</v>
      </c>
      <c r="BS65" s="67">
        <v>3.707627437126771E-6</v>
      </c>
      <c r="BT65" s="67">
        <v>1.3364054973437897E-6</v>
      </c>
      <c r="BU65" s="67">
        <v>5.9398054026895538E-7</v>
      </c>
      <c r="BV65" s="67">
        <v>1.0300872901940188E-6</v>
      </c>
      <c r="BW65" s="67">
        <v>4.5008110650328586E-7</v>
      </c>
      <c r="BX65" s="67">
        <v>6.7723390280762572E-8</v>
      </c>
      <c r="BY65" s="67">
        <v>2.966099078478741E-6</v>
      </c>
      <c r="BZ65" s="67">
        <v>4.5878461678293209E-7</v>
      </c>
      <c r="CA65" s="67">
        <v>7.7821126359282884E-7</v>
      </c>
      <c r="CB65" s="67">
        <v>9.8727231748138758E-7</v>
      </c>
      <c r="CC65" s="67">
        <v>7.4583838192000951E-7</v>
      </c>
      <c r="CD65" s="67">
        <v>6.5717814321197344E-7</v>
      </c>
      <c r="CE65" s="67">
        <v>2.9443390819191211E-6</v>
      </c>
      <c r="CF65" s="67">
        <v>2.1933302255677379E-6</v>
      </c>
      <c r="CG65" s="67">
        <v>5.4965242472260413E-7</v>
      </c>
      <c r="CH65" s="67">
        <v>8.7625798142135169E-7</v>
      </c>
      <c r="CI65" s="67">
        <v>1.236088569021463E-6</v>
      </c>
      <c r="CJ65" s="67">
        <v>9.3767719337691537E-7</v>
      </c>
      <c r="CK65" s="67">
        <v>8.2256669818316079E-7</v>
      </c>
      <c r="CL65" s="67">
        <v>7.4076846479006011E-6</v>
      </c>
      <c r="CM65" s="67">
        <v>9.2422321628073278E-7</v>
      </c>
      <c r="CN65" s="67">
        <v>1.6893461385773056E-6</v>
      </c>
      <c r="CO65" s="67">
        <v>1.4930159558273107E-6</v>
      </c>
      <c r="CP65" s="67">
        <v>7.2907772230583597E-7</v>
      </c>
      <c r="CQ65" s="67">
        <v>1.3807481868436815E-6</v>
      </c>
      <c r="CR65" s="67">
        <v>1.5751184392774099E-6</v>
      </c>
      <c r="CS65" s="67">
        <v>1.109051772286499E-6</v>
      </c>
      <c r="CT65" s="67">
        <v>1.0342055607022753E-6</v>
      </c>
      <c r="CU65" s="67">
        <v>4.1532927736426019E-7</v>
      </c>
      <c r="CV65" s="67">
        <v>1.608708945990783E-6</v>
      </c>
      <c r="CW65" s="67">
        <v>1.0703378876091476E-6</v>
      </c>
      <c r="CX65" s="67">
        <v>6.3877661430367942E-7</v>
      </c>
      <c r="CY65" s="67">
        <v>3.0628112800220576E-6</v>
      </c>
      <c r="CZ65" s="67">
        <v>2.5739520019815131E-6</v>
      </c>
      <c r="DA65" s="67">
        <v>1.9037860078409153E-6</v>
      </c>
      <c r="DB65" s="67">
        <v>1.9340707008144483E-6</v>
      </c>
      <c r="DC65" s="67">
        <v>1.3325579322511625E-6</v>
      </c>
      <c r="DD65" s="67">
        <v>1.6044911189880991E-5</v>
      </c>
      <c r="DE65" s="68">
        <v>1.1047692356348718E-6</v>
      </c>
      <c r="DF65" s="391">
        <v>1.0022462394074891</v>
      </c>
      <c r="DG65" s="391">
        <v>0.76123445265399126</v>
      </c>
    </row>
    <row r="66" spans="1:111" s="53" customFormat="1" ht="13.5">
      <c r="A66" s="54" t="s">
        <v>333</v>
      </c>
      <c r="B66" s="55" t="s">
        <v>587</v>
      </c>
      <c r="C66" s="56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57">
        <v>0</v>
      </c>
      <c r="BA66" s="57">
        <v>0</v>
      </c>
      <c r="BB66" s="57">
        <v>0</v>
      </c>
      <c r="BC66" s="57">
        <v>0</v>
      </c>
      <c r="BD66" s="57">
        <v>0</v>
      </c>
      <c r="BE66" s="57">
        <v>0</v>
      </c>
      <c r="BF66" s="57">
        <v>0</v>
      </c>
      <c r="BG66" s="57">
        <v>0</v>
      </c>
      <c r="BH66" s="57">
        <v>0</v>
      </c>
      <c r="BI66" s="57">
        <v>0</v>
      </c>
      <c r="BJ66" s="57">
        <v>0</v>
      </c>
      <c r="BK66" s="57">
        <v>0</v>
      </c>
      <c r="BL66" s="57">
        <v>1</v>
      </c>
      <c r="BM66" s="57">
        <v>0</v>
      </c>
      <c r="BN66" s="57">
        <v>0</v>
      </c>
      <c r="BO66" s="57">
        <v>0</v>
      </c>
      <c r="BP66" s="57">
        <v>0</v>
      </c>
      <c r="BQ66" s="57">
        <v>0</v>
      </c>
      <c r="BR66" s="57">
        <v>0</v>
      </c>
      <c r="BS66" s="57">
        <v>0</v>
      </c>
      <c r="BT66" s="57">
        <v>0</v>
      </c>
      <c r="BU66" s="57">
        <v>0</v>
      </c>
      <c r="BV66" s="57">
        <v>0</v>
      </c>
      <c r="BW66" s="57">
        <v>0</v>
      </c>
      <c r="BX66" s="57">
        <v>0</v>
      </c>
      <c r="BY66" s="57">
        <v>0</v>
      </c>
      <c r="BZ66" s="57">
        <v>0</v>
      </c>
      <c r="CA66" s="57">
        <v>0</v>
      </c>
      <c r="CB66" s="57">
        <v>0</v>
      </c>
      <c r="CC66" s="57">
        <v>0</v>
      </c>
      <c r="CD66" s="57">
        <v>0</v>
      </c>
      <c r="CE66" s="57">
        <v>0</v>
      </c>
      <c r="CF66" s="57">
        <v>0</v>
      </c>
      <c r="CG66" s="57">
        <v>0</v>
      </c>
      <c r="CH66" s="57">
        <v>0</v>
      </c>
      <c r="CI66" s="57">
        <v>0</v>
      </c>
      <c r="CJ66" s="57">
        <v>0</v>
      </c>
      <c r="CK66" s="57">
        <v>0</v>
      </c>
      <c r="CL66" s="57">
        <v>0</v>
      </c>
      <c r="CM66" s="57">
        <v>0</v>
      </c>
      <c r="CN66" s="57">
        <v>0</v>
      </c>
      <c r="CO66" s="57">
        <v>0</v>
      </c>
      <c r="CP66" s="57">
        <v>0</v>
      </c>
      <c r="CQ66" s="57">
        <v>0</v>
      </c>
      <c r="CR66" s="57">
        <v>0</v>
      </c>
      <c r="CS66" s="57">
        <v>0</v>
      </c>
      <c r="CT66" s="57">
        <v>0</v>
      </c>
      <c r="CU66" s="57">
        <v>0</v>
      </c>
      <c r="CV66" s="57">
        <v>0</v>
      </c>
      <c r="CW66" s="57">
        <v>0</v>
      </c>
      <c r="CX66" s="57">
        <v>0</v>
      </c>
      <c r="CY66" s="57">
        <v>0</v>
      </c>
      <c r="CZ66" s="57">
        <v>0</v>
      </c>
      <c r="DA66" s="57">
        <v>0</v>
      </c>
      <c r="DB66" s="57">
        <v>0</v>
      </c>
      <c r="DC66" s="57">
        <v>0</v>
      </c>
      <c r="DD66" s="57">
        <v>0</v>
      </c>
      <c r="DE66" s="58">
        <v>0</v>
      </c>
      <c r="DF66" s="389">
        <v>1</v>
      </c>
      <c r="DG66" s="389">
        <v>0.75952837009797125</v>
      </c>
    </row>
    <row r="67" spans="1:111" s="53" customFormat="1" ht="13.5">
      <c r="A67" s="54" t="s">
        <v>334</v>
      </c>
      <c r="B67" s="55" t="s">
        <v>588</v>
      </c>
      <c r="C67" s="56">
        <v>4.8037076586803229E-3</v>
      </c>
      <c r="D67" s="57">
        <v>1.8793684833766605E-3</v>
      </c>
      <c r="E67" s="57">
        <v>2.1551355275978004E-3</v>
      </c>
      <c r="F67" s="57">
        <v>1.0391422635673952E-3</v>
      </c>
      <c r="G67" s="57">
        <v>1.5091240855166421E-3</v>
      </c>
      <c r="H67" s="57">
        <v>0</v>
      </c>
      <c r="I67" s="57">
        <v>6.8972129068627756E-3</v>
      </c>
      <c r="J67" s="57">
        <v>1.3969909651706121E-3</v>
      </c>
      <c r="K67" s="57">
        <v>1.0776492538588228E-3</v>
      </c>
      <c r="L67" s="57">
        <v>1.1401000870966053E-3</v>
      </c>
      <c r="M67" s="57">
        <v>0</v>
      </c>
      <c r="N67" s="57">
        <v>3.438492605273979E-3</v>
      </c>
      <c r="O67" s="57">
        <v>2.4819817303044418E-3</v>
      </c>
      <c r="P67" s="57">
        <v>1.7496349426664912E-3</v>
      </c>
      <c r="Q67" s="57">
        <v>2.2106600228147628E-3</v>
      </c>
      <c r="R67" s="57">
        <v>7.3969275813588727E-3</v>
      </c>
      <c r="S67" s="57">
        <v>3.992733740118784E-3</v>
      </c>
      <c r="T67" s="57">
        <v>2.473440406785508E-3</v>
      </c>
      <c r="U67" s="57">
        <v>1.6768832247224695E-3</v>
      </c>
      <c r="V67" s="57">
        <v>4.9399403776725324E-3</v>
      </c>
      <c r="W67" s="57">
        <v>1.6337985484199708E-4</v>
      </c>
      <c r="X67" s="57">
        <v>3.8761523437054082E-3</v>
      </c>
      <c r="Y67" s="57">
        <v>5.0661897973065815E-3</v>
      </c>
      <c r="Z67" s="57">
        <v>7.7013123789840448E-3</v>
      </c>
      <c r="AA67" s="57">
        <v>1.6063334107476776E-3</v>
      </c>
      <c r="AB67" s="57">
        <v>2.8884012128802365E-3</v>
      </c>
      <c r="AC67" s="57">
        <v>2.6795133709474388E-4</v>
      </c>
      <c r="AD67" s="57">
        <v>3.1564125231883433E-3</v>
      </c>
      <c r="AE67" s="57">
        <v>3.3339186888439384E-3</v>
      </c>
      <c r="AF67" s="57">
        <v>2.3027009287903155E-3</v>
      </c>
      <c r="AG67" s="57">
        <v>6.9884303191878119E-4</v>
      </c>
      <c r="AH67" s="57">
        <v>4.2868418150512674E-3</v>
      </c>
      <c r="AI67" s="57">
        <v>1.0978947784012219E-2</v>
      </c>
      <c r="AJ67" s="57">
        <v>4.2386653379388904E-3</v>
      </c>
      <c r="AK67" s="57">
        <v>7.0483109100246584E-3</v>
      </c>
      <c r="AL67" s="57">
        <v>8.7066888120022334E-3</v>
      </c>
      <c r="AM67" s="57">
        <v>3.4920067264858925E-3</v>
      </c>
      <c r="AN67" s="57">
        <v>7.4961074611903248E-3</v>
      </c>
      <c r="AO67" s="57">
        <v>2.0113188153760022E-3</v>
      </c>
      <c r="AP67" s="57">
        <v>3.6142762721387976E-3</v>
      </c>
      <c r="AQ67" s="57">
        <v>3.6801759465431043E-3</v>
      </c>
      <c r="AR67" s="57">
        <v>4.4987012894130742E-3</v>
      </c>
      <c r="AS67" s="57">
        <v>3.4248770958262616E-3</v>
      </c>
      <c r="AT67" s="57">
        <v>2.6900943581772362E-3</v>
      </c>
      <c r="AU67" s="57">
        <v>2.415229440027001E-3</v>
      </c>
      <c r="AV67" s="57">
        <v>1.7047828106147756E-3</v>
      </c>
      <c r="AW67" s="57">
        <v>4.1224926551856689E-3</v>
      </c>
      <c r="AX67" s="57">
        <v>6.6127341370758388E-3</v>
      </c>
      <c r="AY67" s="57">
        <v>2.1142477159499145E-3</v>
      </c>
      <c r="AZ67" s="57">
        <v>1.846819128672843E-3</v>
      </c>
      <c r="BA67" s="57">
        <v>1.7613547718818478E-3</v>
      </c>
      <c r="BB67" s="57">
        <v>2.9641516632942021E-3</v>
      </c>
      <c r="BC67" s="57">
        <v>1.6508607340119845E-3</v>
      </c>
      <c r="BD67" s="57">
        <v>1.2647484432415346E-3</v>
      </c>
      <c r="BE67" s="57">
        <v>0</v>
      </c>
      <c r="BF67" s="57">
        <v>9.2777642215225071E-4</v>
      </c>
      <c r="BG67" s="57">
        <v>1.0595113169893924E-3</v>
      </c>
      <c r="BH67" s="57">
        <v>1.1216970602198539E-3</v>
      </c>
      <c r="BI67" s="57">
        <v>1.4460122593442032E-3</v>
      </c>
      <c r="BJ67" s="57">
        <v>2.5390955368823215E-3</v>
      </c>
      <c r="BK67" s="57">
        <v>1.4581861102725675E-3</v>
      </c>
      <c r="BL67" s="57">
        <v>1.541768566659259E-3</v>
      </c>
      <c r="BM67" s="57">
        <v>1.0020022374039725</v>
      </c>
      <c r="BN67" s="57">
        <v>1.5771944628334546E-3</v>
      </c>
      <c r="BO67" s="57">
        <v>1.3239335079035261E-3</v>
      </c>
      <c r="BP67" s="57">
        <v>2.0414750585652133E-2</v>
      </c>
      <c r="BQ67" s="57">
        <v>1.6554618502768452E-2</v>
      </c>
      <c r="BR67" s="57">
        <v>2.0966597239114593E-2</v>
      </c>
      <c r="BS67" s="57">
        <v>3.8007310378647195E-3</v>
      </c>
      <c r="BT67" s="57">
        <v>3.0982531337660911E-3</v>
      </c>
      <c r="BU67" s="57">
        <v>2.1686105639811804E-3</v>
      </c>
      <c r="BV67" s="57">
        <v>3.8665890857303969E-3</v>
      </c>
      <c r="BW67" s="57">
        <v>6.8045019139202495E-3</v>
      </c>
      <c r="BX67" s="57">
        <v>4.9128374874568325E-3</v>
      </c>
      <c r="BY67" s="57">
        <v>1.0299385320718852E-2</v>
      </c>
      <c r="BZ67" s="57">
        <v>1.1280768415075212E-3</v>
      </c>
      <c r="CA67" s="57">
        <v>9.3956036556577943E-3</v>
      </c>
      <c r="CB67" s="57">
        <v>5.1993061635321209E-3</v>
      </c>
      <c r="CC67" s="57">
        <v>2.3158018217930088E-3</v>
      </c>
      <c r="CD67" s="57">
        <v>3.4292333482132667E-3</v>
      </c>
      <c r="CE67" s="57">
        <v>8.899199373820308E-3</v>
      </c>
      <c r="CF67" s="57">
        <v>7.2516980314902999E-3</v>
      </c>
      <c r="CG67" s="57">
        <v>1.3926912502461005E-3</v>
      </c>
      <c r="CH67" s="57">
        <v>3.4928873660978804E-3</v>
      </c>
      <c r="CI67" s="57">
        <v>1.7488177885845117E-2</v>
      </c>
      <c r="CJ67" s="57">
        <v>1.0463184028787545E-3</v>
      </c>
      <c r="CK67" s="57">
        <v>7.8407987694836482E-3</v>
      </c>
      <c r="CL67" s="57">
        <v>2.462129230450688E-3</v>
      </c>
      <c r="CM67" s="57">
        <v>6.9383541526362794E-3</v>
      </c>
      <c r="CN67" s="57">
        <v>4.4473704956601301E-3</v>
      </c>
      <c r="CO67" s="57">
        <v>3.2168657191113644E-3</v>
      </c>
      <c r="CP67" s="57">
        <v>1.9202089722434061E-3</v>
      </c>
      <c r="CQ67" s="57">
        <v>1.5215080971859166E-3</v>
      </c>
      <c r="CR67" s="57">
        <v>3.3302234917638391E-3</v>
      </c>
      <c r="CS67" s="57">
        <v>2.1727688204950099E-3</v>
      </c>
      <c r="CT67" s="57">
        <v>1.9463414341664047E-3</v>
      </c>
      <c r="CU67" s="57">
        <v>1.589407009221639E-3</v>
      </c>
      <c r="CV67" s="57">
        <v>5.5913827965661739E-3</v>
      </c>
      <c r="CW67" s="57">
        <v>1.2030561332432024E-3</v>
      </c>
      <c r="CX67" s="57">
        <v>1.3415221487316868E-3</v>
      </c>
      <c r="CY67" s="57">
        <v>3.6156880353452993E-3</v>
      </c>
      <c r="CZ67" s="57">
        <v>2.2301615039013139E-3</v>
      </c>
      <c r="DA67" s="57">
        <v>2.9176702687221069E-3</v>
      </c>
      <c r="DB67" s="57">
        <v>4.1318609948134454E-3</v>
      </c>
      <c r="DC67" s="57">
        <v>2.9378085734013018E-3</v>
      </c>
      <c r="DD67" s="57">
        <v>1.8919932246234587E-3</v>
      </c>
      <c r="DE67" s="58">
        <v>2.919201636740643E-3</v>
      </c>
      <c r="DF67" s="389">
        <v>1.411034758663676</v>
      </c>
      <c r="DG67" s="389">
        <v>1.071720930399406</v>
      </c>
    </row>
    <row r="68" spans="1:111" s="53" customFormat="1" ht="13.5">
      <c r="A68" s="54" t="s">
        <v>335</v>
      </c>
      <c r="B68" s="55" t="s">
        <v>589</v>
      </c>
      <c r="C68" s="56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7"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  <c r="AG68" s="57">
        <v>0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S68" s="57">
        <v>0</v>
      </c>
      <c r="AT68" s="57">
        <v>0</v>
      </c>
      <c r="AU68" s="57">
        <v>0</v>
      </c>
      <c r="AV68" s="57">
        <v>0</v>
      </c>
      <c r="AW68" s="57">
        <v>0</v>
      </c>
      <c r="AX68" s="57">
        <v>0</v>
      </c>
      <c r="AY68" s="57">
        <v>0</v>
      </c>
      <c r="AZ68" s="57">
        <v>0</v>
      </c>
      <c r="BA68" s="57">
        <v>0</v>
      </c>
      <c r="BB68" s="57">
        <v>0</v>
      </c>
      <c r="BC68" s="57">
        <v>0</v>
      </c>
      <c r="BD68" s="57">
        <v>0</v>
      </c>
      <c r="BE68" s="57">
        <v>0</v>
      </c>
      <c r="BF68" s="57">
        <v>0</v>
      </c>
      <c r="BG68" s="57">
        <v>0</v>
      </c>
      <c r="BH68" s="57">
        <v>0</v>
      </c>
      <c r="BI68" s="57">
        <v>0</v>
      </c>
      <c r="BJ68" s="57">
        <v>0</v>
      </c>
      <c r="BK68" s="57">
        <v>0</v>
      </c>
      <c r="BL68" s="57">
        <v>0</v>
      </c>
      <c r="BM68" s="57">
        <v>0</v>
      </c>
      <c r="BN68" s="57">
        <v>1</v>
      </c>
      <c r="BO68" s="57">
        <v>0</v>
      </c>
      <c r="BP68" s="57">
        <v>0</v>
      </c>
      <c r="BQ68" s="57">
        <v>0</v>
      </c>
      <c r="BR68" s="57">
        <v>0</v>
      </c>
      <c r="BS68" s="57">
        <v>0</v>
      </c>
      <c r="BT68" s="57">
        <v>0</v>
      </c>
      <c r="BU68" s="57">
        <v>0</v>
      </c>
      <c r="BV68" s="57">
        <v>0</v>
      </c>
      <c r="BW68" s="57">
        <v>0</v>
      </c>
      <c r="BX68" s="57">
        <v>0</v>
      </c>
      <c r="BY68" s="57">
        <v>0</v>
      </c>
      <c r="BZ68" s="57">
        <v>0</v>
      </c>
      <c r="CA68" s="57">
        <v>0</v>
      </c>
      <c r="CB68" s="57">
        <v>0</v>
      </c>
      <c r="CC68" s="57">
        <v>0</v>
      </c>
      <c r="CD68" s="57">
        <v>0</v>
      </c>
      <c r="CE68" s="57">
        <v>0</v>
      </c>
      <c r="CF68" s="57">
        <v>0</v>
      </c>
      <c r="CG68" s="57">
        <v>0</v>
      </c>
      <c r="CH68" s="57">
        <v>0</v>
      </c>
      <c r="CI68" s="57">
        <v>0</v>
      </c>
      <c r="CJ68" s="57">
        <v>0</v>
      </c>
      <c r="CK68" s="57">
        <v>0</v>
      </c>
      <c r="CL68" s="57">
        <v>0</v>
      </c>
      <c r="CM68" s="57">
        <v>0</v>
      </c>
      <c r="CN68" s="57">
        <v>0</v>
      </c>
      <c r="CO68" s="57">
        <v>0</v>
      </c>
      <c r="CP68" s="57">
        <v>0</v>
      </c>
      <c r="CQ68" s="57">
        <v>0</v>
      </c>
      <c r="CR68" s="57">
        <v>0</v>
      </c>
      <c r="CS68" s="57">
        <v>0</v>
      </c>
      <c r="CT68" s="57">
        <v>0</v>
      </c>
      <c r="CU68" s="57">
        <v>0</v>
      </c>
      <c r="CV68" s="57">
        <v>0</v>
      </c>
      <c r="CW68" s="57">
        <v>0</v>
      </c>
      <c r="CX68" s="57">
        <v>0</v>
      </c>
      <c r="CY68" s="57">
        <v>0</v>
      </c>
      <c r="CZ68" s="57">
        <v>0</v>
      </c>
      <c r="DA68" s="57">
        <v>0</v>
      </c>
      <c r="DB68" s="57">
        <v>0</v>
      </c>
      <c r="DC68" s="57">
        <v>0</v>
      </c>
      <c r="DD68" s="57">
        <v>0</v>
      </c>
      <c r="DE68" s="58">
        <v>0</v>
      </c>
      <c r="DF68" s="389">
        <v>1</v>
      </c>
      <c r="DG68" s="389">
        <v>0.75952837009797125</v>
      </c>
    </row>
    <row r="69" spans="1:111" s="53" customFormat="1" ht="13.5">
      <c r="A69" s="59" t="s">
        <v>336</v>
      </c>
      <c r="B69" s="60" t="s">
        <v>590</v>
      </c>
      <c r="C69" s="61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1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3">
        <v>0</v>
      </c>
      <c r="DF69" s="390">
        <v>1</v>
      </c>
      <c r="DG69" s="390">
        <v>0.75952837009797125</v>
      </c>
    </row>
    <row r="70" spans="1:111" s="53" customFormat="1" ht="13.5">
      <c r="A70" s="64" t="s">
        <v>337</v>
      </c>
      <c r="B70" s="65" t="s">
        <v>591</v>
      </c>
      <c r="C70" s="66">
        <v>1.1791495087164016E-2</v>
      </c>
      <c r="D70" s="67">
        <v>1.1616831334951078E-2</v>
      </c>
      <c r="E70" s="67">
        <v>3.2651406019533473E-2</v>
      </c>
      <c r="F70" s="67">
        <v>4.8589281640434327E-3</v>
      </c>
      <c r="G70" s="67">
        <v>3.8331886848713317E-2</v>
      </c>
      <c r="H70" s="67">
        <v>0</v>
      </c>
      <c r="I70" s="67">
        <v>1.6482518427957654E-2</v>
      </c>
      <c r="J70" s="67">
        <v>1.6051104514672225E-2</v>
      </c>
      <c r="K70" s="67">
        <v>1.413052293960502E-2</v>
      </c>
      <c r="L70" s="67">
        <v>1.076556953454879E-2</v>
      </c>
      <c r="M70" s="67">
        <v>0</v>
      </c>
      <c r="N70" s="67">
        <v>3.5754013125788117E-2</v>
      </c>
      <c r="O70" s="67">
        <v>2.2872008116351181E-2</v>
      </c>
      <c r="P70" s="67">
        <v>2.4090796949834663E-2</v>
      </c>
      <c r="Q70" s="67">
        <v>1.7118564545201456E-2</v>
      </c>
      <c r="R70" s="67">
        <v>0.12359666425833615</v>
      </c>
      <c r="S70" s="67">
        <v>3.7607751904980342E-2</v>
      </c>
      <c r="T70" s="67">
        <v>3.3458775450833922E-2</v>
      </c>
      <c r="U70" s="67">
        <v>6.0665857375986794E-2</v>
      </c>
      <c r="V70" s="67">
        <v>6.1321074469089722E-2</v>
      </c>
      <c r="W70" s="67">
        <v>5.628142136239014E-3</v>
      </c>
      <c r="X70" s="67">
        <v>3.8742185664601594E-2</v>
      </c>
      <c r="Y70" s="67">
        <v>1.6597356437317169E-2</v>
      </c>
      <c r="Z70" s="67">
        <v>9.660187220575589E-2</v>
      </c>
      <c r="AA70" s="67">
        <v>1.2096396521720863E-2</v>
      </c>
      <c r="AB70" s="67">
        <v>1.9160703442568715E-2</v>
      </c>
      <c r="AC70" s="67">
        <v>9.2263486207903068E-3</v>
      </c>
      <c r="AD70" s="67">
        <v>2.2614300239242109E-2</v>
      </c>
      <c r="AE70" s="67">
        <v>3.1585189066171665E-2</v>
      </c>
      <c r="AF70" s="67">
        <v>2.6053302820898006E-2</v>
      </c>
      <c r="AG70" s="67">
        <v>6.7786634222239944E-3</v>
      </c>
      <c r="AH70" s="67">
        <v>0.11260110586320803</v>
      </c>
      <c r="AI70" s="67">
        <v>6.7453915513719112E-2</v>
      </c>
      <c r="AJ70" s="67">
        <v>3.9282747042837581E-2</v>
      </c>
      <c r="AK70" s="67">
        <v>4.4893592686421076E-2</v>
      </c>
      <c r="AL70" s="67">
        <v>0.15340048595479713</v>
      </c>
      <c r="AM70" s="67">
        <v>4.7625039960182698E-2</v>
      </c>
      <c r="AN70" s="67">
        <v>0.14467558935946828</v>
      </c>
      <c r="AO70" s="67">
        <v>1.7668550013535386E-2</v>
      </c>
      <c r="AP70" s="67">
        <v>9.0350122921454168E-2</v>
      </c>
      <c r="AQ70" s="67">
        <v>2.7851256255270899E-2</v>
      </c>
      <c r="AR70" s="67">
        <v>1.8284826654518953E-2</v>
      </c>
      <c r="AS70" s="67">
        <v>2.7230754587812805E-2</v>
      </c>
      <c r="AT70" s="67">
        <v>1.8761969239007324E-2</v>
      </c>
      <c r="AU70" s="67">
        <v>1.7940680990007125E-2</v>
      </c>
      <c r="AV70" s="67">
        <v>1.1411740800263668E-2</v>
      </c>
      <c r="AW70" s="67">
        <v>4.2799341379385396E-2</v>
      </c>
      <c r="AX70" s="67">
        <v>2.896612603449613E-2</v>
      </c>
      <c r="AY70" s="67">
        <v>1.2158570154266836E-2</v>
      </c>
      <c r="AZ70" s="67">
        <v>1.0621392519375687E-2</v>
      </c>
      <c r="BA70" s="67">
        <v>7.8278343071936599E-3</v>
      </c>
      <c r="BB70" s="67">
        <v>1.6306586284523483E-2</v>
      </c>
      <c r="BC70" s="67">
        <v>7.4627019025311327E-3</v>
      </c>
      <c r="BD70" s="67">
        <v>7.4276921837377382E-3</v>
      </c>
      <c r="BE70" s="67">
        <v>0</v>
      </c>
      <c r="BF70" s="67">
        <v>6.8651528370447462E-3</v>
      </c>
      <c r="BG70" s="67">
        <v>1.1768806231692869E-2</v>
      </c>
      <c r="BH70" s="67">
        <v>2.4204314504446947E-2</v>
      </c>
      <c r="BI70" s="67">
        <v>1.6194125649544155E-2</v>
      </c>
      <c r="BJ70" s="67">
        <v>1.0234375494053172E-2</v>
      </c>
      <c r="BK70" s="67">
        <v>2.9159311390811717E-2</v>
      </c>
      <c r="BL70" s="67">
        <v>7.8593498916250393E-3</v>
      </c>
      <c r="BM70" s="67">
        <v>7.4277815700962164E-3</v>
      </c>
      <c r="BN70" s="67">
        <v>7.3800068866109944E-3</v>
      </c>
      <c r="BO70" s="67">
        <v>9.0345526391587515E-3</v>
      </c>
      <c r="BP70" s="67">
        <v>1.1174903872515065</v>
      </c>
      <c r="BQ70" s="67">
        <v>1.6097605106043935E-2</v>
      </c>
      <c r="BR70" s="67">
        <v>4.8302789010540505E-2</v>
      </c>
      <c r="BS70" s="67">
        <v>6.814120912840925E-2</v>
      </c>
      <c r="BT70" s="67">
        <v>2.0353094285371187E-2</v>
      </c>
      <c r="BU70" s="67">
        <v>5.9455746225632027E-3</v>
      </c>
      <c r="BV70" s="67">
        <v>1.7566316500652136E-2</v>
      </c>
      <c r="BW70" s="67">
        <v>7.3356981502792325E-3</v>
      </c>
      <c r="BX70" s="67">
        <v>5.2094538812989637E-4</v>
      </c>
      <c r="BY70" s="67">
        <v>5.5835944262084457E-2</v>
      </c>
      <c r="BZ70" s="67">
        <v>5.6101733590479697E-3</v>
      </c>
      <c r="CA70" s="67">
        <v>7.0208812161410917E-3</v>
      </c>
      <c r="CB70" s="67">
        <v>7.2829097646411036E-3</v>
      </c>
      <c r="CC70" s="67">
        <v>4.4283590665930971E-3</v>
      </c>
      <c r="CD70" s="67">
        <v>5.9116840611438178E-3</v>
      </c>
      <c r="CE70" s="67">
        <v>4.7913907012438896E-2</v>
      </c>
      <c r="CF70" s="67">
        <v>1.0712794049191477E-2</v>
      </c>
      <c r="CG70" s="67">
        <v>7.1818464795761639E-3</v>
      </c>
      <c r="CH70" s="67">
        <v>1.2785658500086351E-2</v>
      </c>
      <c r="CI70" s="67">
        <v>1.0421866905124528E-2</v>
      </c>
      <c r="CJ70" s="67">
        <v>4.4719355316596102E-3</v>
      </c>
      <c r="CK70" s="67">
        <v>8.8875685347514083E-3</v>
      </c>
      <c r="CL70" s="67">
        <v>1.2066992257458081E-2</v>
      </c>
      <c r="CM70" s="67">
        <v>1.2578759092434444E-2</v>
      </c>
      <c r="CN70" s="67">
        <v>2.4859298663970186E-2</v>
      </c>
      <c r="CO70" s="67">
        <v>1.0335759038614086E-2</v>
      </c>
      <c r="CP70" s="67">
        <v>9.63257047299175E-3</v>
      </c>
      <c r="CQ70" s="67">
        <v>1.2708401434779752E-2</v>
      </c>
      <c r="CR70" s="67">
        <v>1.8782714937392298E-2</v>
      </c>
      <c r="CS70" s="67">
        <v>1.2745442367846945E-2</v>
      </c>
      <c r="CT70" s="67">
        <v>6.0308957051038196E-3</v>
      </c>
      <c r="CU70" s="67">
        <v>5.1101572510861022E-3</v>
      </c>
      <c r="CV70" s="67">
        <v>1.0209404757880867E-2</v>
      </c>
      <c r="CW70" s="67">
        <v>6.8785614882797249E-3</v>
      </c>
      <c r="CX70" s="67">
        <v>4.7970056329954113E-3</v>
      </c>
      <c r="CY70" s="67">
        <v>4.3217093235796658E-2</v>
      </c>
      <c r="CZ70" s="67">
        <v>2.4343737575516968E-2</v>
      </c>
      <c r="DA70" s="67">
        <v>2.8467646698437984E-2</v>
      </c>
      <c r="DB70" s="67">
        <v>3.1626992341831903E-2</v>
      </c>
      <c r="DC70" s="67">
        <v>1.9415807874060737E-2</v>
      </c>
      <c r="DD70" s="67">
        <v>1.8384452508459062E-2</v>
      </c>
      <c r="DE70" s="68">
        <v>1.1572099618265688E-2</v>
      </c>
      <c r="DF70" s="391">
        <v>3.7753635704873991</v>
      </c>
      <c r="DG70" s="391">
        <v>2.8674957392195513</v>
      </c>
    </row>
    <row r="71" spans="1:111" s="53" customFormat="1" ht="13.5">
      <c r="A71" s="54" t="s">
        <v>338</v>
      </c>
      <c r="B71" s="55" t="s">
        <v>592</v>
      </c>
      <c r="C71" s="56">
        <v>3.0718483791081588E-4</v>
      </c>
      <c r="D71" s="57">
        <v>3.7371493684324646E-4</v>
      </c>
      <c r="E71" s="57">
        <v>7.557009597541866E-4</v>
      </c>
      <c r="F71" s="57">
        <v>2.6198354499759423E-4</v>
      </c>
      <c r="G71" s="57">
        <v>4.5621429447961721E-4</v>
      </c>
      <c r="H71" s="57">
        <v>0</v>
      </c>
      <c r="I71" s="57">
        <v>4.292590033651193E-4</v>
      </c>
      <c r="J71" s="57">
        <v>1.9800960442607129E-3</v>
      </c>
      <c r="K71" s="57">
        <v>2.2943935147427836E-3</v>
      </c>
      <c r="L71" s="57">
        <v>1.4752074347647228E-3</v>
      </c>
      <c r="M71" s="57">
        <v>0</v>
      </c>
      <c r="N71" s="57">
        <v>7.1742767751278008E-3</v>
      </c>
      <c r="O71" s="57">
        <v>1.6895580878521171E-3</v>
      </c>
      <c r="P71" s="57">
        <v>3.1128760134981726E-4</v>
      </c>
      <c r="Q71" s="57">
        <v>6.970859572000722E-4</v>
      </c>
      <c r="R71" s="57">
        <v>7.0579903497992782E-4</v>
      </c>
      <c r="S71" s="57">
        <v>7.8771761780513296E-4</v>
      </c>
      <c r="T71" s="57">
        <v>8.4796749663634916E-4</v>
      </c>
      <c r="U71" s="57">
        <v>2.7621371491347963E-4</v>
      </c>
      <c r="V71" s="57">
        <v>1.5191579806008351E-3</v>
      </c>
      <c r="W71" s="57">
        <v>4.8031548396057692E-5</v>
      </c>
      <c r="X71" s="57">
        <v>9.7575938597367596E-4</v>
      </c>
      <c r="Y71" s="57">
        <v>2.8327653939265516E-4</v>
      </c>
      <c r="Z71" s="57">
        <v>1.0490045128971886E-3</v>
      </c>
      <c r="AA71" s="57">
        <v>1.6626100333588893E-3</v>
      </c>
      <c r="AB71" s="57">
        <v>1.2752447163819024E-3</v>
      </c>
      <c r="AC71" s="57">
        <v>4.8949376832355225E-5</v>
      </c>
      <c r="AD71" s="57">
        <v>5.7247357784686052E-4</v>
      </c>
      <c r="AE71" s="57">
        <v>3.3177971033999968E-3</v>
      </c>
      <c r="AF71" s="57">
        <v>2.9147705717815164E-3</v>
      </c>
      <c r="AG71" s="57">
        <v>4.3764436798920454E-4</v>
      </c>
      <c r="AH71" s="57">
        <v>1.8835706526174636E-2</v>
      </c>
      <c r="AI71" s="57">
        <v>6.7793617915036595E-4</v>
      </c>
      <c r="AJ71" s="57">
        <v>1.2393329300317212E-2</v>
      </c>
      <c r="AK71" s="57">
        <v>2.8678206925573588E-3</v>
      </c>
      <c r="AL71" s="57">
        <v>1.7054144326847597E-3</v>
      </c>
      <c r="AM71" s="57">
        <v>5.670898925697161E-3</v>
      </c>
      <c r="AN71" s="57">
        <v>1.1646402009610717E-2</v>
      </c>
      <c r="AO71" s="57">
        <v>5.5593094617495886E-4</v>
      </c>
      <c r="AP71" s="57">
        <v>3.5060629467802785E-4</v>
      </c>
      <c r="AQ71" s="57">
        <v>2.2210096379392833E-3</v>
      </c>
      <c r="AR71" s="57">
        <v>1.9858731510041996E-3</v>
      </c>
      <c r="AS71" s="57">
        <v>3.1306516546496634E-3</v>
      </c>
      <c r="AT71" s="57">
        <v>1.5521015737697773E-3</v>
      </c>
      <c r="AU71" s="57">
        <v>1.2120713018128123E-3</v>
      </c>
      <c r="AV71" s="57">
        <v>1.3667888901196204E-3</v>
      </c>
      <c r="AW71" s="57">
        <v>1.5718330086754739E-3</v>
      </c>
      <c r="AX71" s="57">
        <v>1.3264911982083843E-3</v>
      </c>
      <c r="AY71" s="57">
        <v>9.6747975556433238E-4</v>
      </c>
      <c r="AZ71" s="57">
        <v>3.7683550866362826E-4</v>
      </c>
      <c r="BA71" s="57">
        <v>2.6397575210606515E-4</v>
      </c>
      <c r="BB71" s="57">
        <v>1.9159064804682927E-3</v>
      </c>
      <c r="BC71" s="57">
        <v>6.9013693719065055E-4</v>
      </c>
      <c r="BD71" s="57">
        <v>2.615510556822565E-4</v>
      </c>
      <c r="BE71" s="57">
        <v>0</v>
      </c>
      <c r="BF71" s="57">
        <v>3.7031318737946158E-3</v>
      </c>
      <c r="BG71" s="57">
        <v>3.2434741287348176E-3</v>
      </c>
      <c r="BH71" s="57">
        <v>2.2834641984743526E-3</v>
      </c>
      <c r="BI71" s="57">
        <v>2.8383704779994189E-3</v>
      </c>
      <c r="BJ71" s="57">
        <v>9.5383621807330476E-4</v>
      </c>
      <c r="BK71" s="57">
        <v>2.2070094748438025E-3</v>
      </c>
      <c r="BL71" s="57">
        <v>8.9319232698971385E-4</v>
      </c>
      <c r="BM71" s="57">
        <v>1.0499250483214956E-3</v>
      </c>
      <c r="BN71" s="57">
        <v>6.4133466615185993E-4</v>
      </c>
      <c r="BO71" s="57">
        <v>6.0481695455249194E-4</v>
      </c>
      <c r="BP71" s="57">
        <v>1.4725647166921453E-3</v>
      </c>
      <c r="BQ71" s="57">
        <v>1.004200656251333</v>
      </c>
      <c r="BR71" s="57">
        <v>1.4590722251644813E-3</v>
      </c>
      <c r="BS71" s="57">
        <v>2.3495780400171998E-3</v>
      </c>
      <c r="BT71" s="57">
        <v>2.616740499094476E-3</v>
      </c>
      <c r="BU71" s="57">
        <v>3.7886595316878558E-4</v>
      </c>
      <c r="BV71" s="57">
        <v>1.2840084377058671E-3</v>
      </c>
      <c r="BW71" s="57">
        <v>2.1299111332502544E-4</v>
      </c>
      <c r="BX71" s="57">
        <v>3.8920094213594005E-5</v>
      </c>
      <c r="BY71" s="57">
        <v>3.2678003594763494E-4</v>
      </c>
      <c r="BZ71" s="57">
        <v>4.5370056096071903E-4</v>
      </c>
      <c r="CA71" s="57">
        <v>7.8442338735805104E-4</v>
      </c>
      <c r="CB71" s="57">
        <v>2.6278593858662116E-3</v>
      </c>
      <c r="CC71" s="57">
        <v>2.9079252095096596E-4</v>
      </c>
      <c r="CD71" s="57">
        <v>6.0808546657880192E-4</v>
      </c>
      <c r="CE71" s="57">
        <v>4.3784552049914608E-4</v>
      </c>
      <c r="CF71" s="57">
        <v>5.9120105588598819E-4</v>
      </c>
      <c r="CG71" s="57">
        <v>5.4375515493450895E-4</v>
      </c>
      <c r="CH71" s="57">
        <v>6.0527178587838038E-4</v>
      </c>
      <c r="CI71" s="57">
        <v>4.7388990842412619E-4</v>
      </c>
      <c r="CJ71" s="57">
        <v>3.0276900507001867E-4</v>
      </c>
      <c r="CK71" s="57">
        <v>7.4335923476661714E-4</v>
      </c>
      <c r="CL71" s="57">
        <v>4.4781538255023336E-4</v>
      </c>
      <c r="CM71" s="57">
        <v>1.6730692482824156E-3</v>
      </c>
      <c r="CN71" s="57">
        <v>3.152808805277461E-3</v>
      </c>
      <c r="CO71" s="57">
        <v>1.1101597238076632E-3</v>
      </c>
      <c r="CP71" s="57">
        <v>1.4313765898084719E-3</v>
      </c>
      <c r="CQ71" s="57">
        <v>2.0260626041066817E-3</v>
      </c>
      <c r="CR71" s="57">
        <v>3.7799050560227577E-3</v>
      </c>
      <c r="CS71" s="57">
        <v>3.1876031514608098E-3</v>
      </c>
      <c r="CT71" s="57">
        <v>1.1415498830243895E-3</v>
      </c>
      <c r="CU71" s="57">
        <v>3.3471180948182599E-4</v>
      </c>
      <c r="CV71" s="57">
        <v>3.0476643067117422E-4</v>
      </c>
      <c r="CW71" s="57">
        <v>1.5232440354762975E-3</v>
      </c>
      <c r="CX71" s="57">
        <v>1.2248070114338316E-3</v>
      </c>
      <c r="CY71" s="57">
        <v>9.6919464687058761E-3</v>
      </c>
      <c r="CZ71" s="57">
        <v>1.14012524500515E-2</v>
      </c>
      <c r="DA71" s="57">
        <v>5.5420357066218425E-3</v>
      </c>
      <c r="DB71" s="57">
        <v>6.1842358883460152E-4</v>
      </c>
      <c r="DC71" s="57">
        <v>3.4561021510040881E-3</v>
      </c>
      <c r="DD71" s="57">
        <v>7.2294895477014603E-4</v>
      </c>
      <c r="DE71" s="58">
        <v>6.9722824251761053E-4</v>
      </c>
      <c r="DF71" s="389">
        <v>1.2031646348004155</v>
      </c>
      <c r="DG71" s="389">
        <v>0.91383767402948035</v>
      </c>
    </row>
    <row r="72" spans="1:111" s="53" customFormat="1" ht="13.5">
      <c r="A72" s="54" t="s">
        <v>339</v>
      </c>
      <c r="B72" s="55" t="s">
        <v>593</v>
      </c>
      <c r="C72" s="56">
        <v>1.3828482405192821E-3</v>
      </c>
      <c r="D72" s="57">
        <v>1.7654495103915726E-3</v>
      </c>
      <c r="E72" s="57">
        <v>2.4406893420217571E-3</v>
      </c>
      <c r="F72" s="57">
        <v>6.0436230497847325E-4</v>
      </c>
      <c r="G72" s="57">
        <v>1.4244636436481397E-3</v>
      </c>
      <c r="H72" s="57">
        <v>0</v>
      </c>
      <c r="I72" s="57">
        <v>6.1617946889744894E-3</v>
      </c>
      <c r="J72" s="57">
        <v>2.539314489671483E-3</v>
      </c>
      <c r="K72" s="57">
        <v>2.4386544006475119E-3</v>
      </c>
      <c r="L72" s="57">
        <v>7.2971857935380394E-4</v>
      </c>
      <c r="M72" s="57">
        <v>0</v>
      </c>
      <c r="N72" s="57">
        <v>2.0944463607348919E-3</v>
      </c>
      <c r="O72" s="57">
        <v>1.7982083505281017E-3</v>
      </c>
      <c r="P72" s="57">
        <v>1.269858065786284E-3</v>
      </c>
      <c r="Q72" s="57">
        <v>1.1081196191481968E-3</v>
      </c>
      <c r="R72" s="57">
        <v>2.3175606532653973E-3</v>
      </c>
      <c r="S72" s="57">
        <v>2.0457783454545671E-3</v>
      </c>
      <c r="T72" s="57">
        <v>9.9757016119668353E-4</v>
      </c>
      <c r="U72" s="57">
        <v>8.196813440121141E-4</v>
      </c>
      <c r="V72" s="57">
        <v>3.2502362921302008E-3</v>
      </c>
      <c r="W72" s="57">
        <v>7.2611847280834794E-5</v>
      </c>
      <c r="X72" s="57">
        <v>1.898669108484884E-3</v>
      </c>
      <c r="Y72" s="57">
        <v>2.4673778814802007E-3</v>
      </c>
      <c r="Z72" s="57">
        <v>2.1749794173282558E-3</v>
      </c>
      <c r="AA72" s="57">
        <v>3.1663849917032529E-3</v>
      </c>
      <c r="AB72" s="57">
        <v>1.4052598702859981E-3</v>
      </c>
      <c r="AC72" s="57">
        <v>1.3448853114396726E-4</v>
      </c>
      <c r="AD72" s="57">
        <v>3.5273271466468377E-3</v>
      </c>
      <c r="AE72" s="57">
        <v>1.2549313148743084E-3</v>
      </c>
      <c r="AF72" s="57">
        <v>1.1072840943540964E-3</v>
      </c>
      <c r="AG72" s="57">
        <v>5.607419804824111E-4</v>
      </c>
      <c r="AH72" s="57">
        <v>2.3198577539275413E-3</v>
      </c>
      <c r="AI72" s="57">
        <v>2.5029228398385779E-3</v>
      </c>
      <c r="AJ72" s="57">
        <v>1.4881564796898261E-3</v>
      </c>
      <c r="AK72" s="57">
        <v>1.6026579297061183E-3</v>
      </c>
      <c r="AL72" s="57">
        <v>7.6125422194531505E-4</v>
      </c>
      <c r="AM72" s="57">
        <v>1.0539232742502794E-3</v>
      </c>
      <c r="AN72" s="57">
        <v>1.3604465072282691E-3</v>
      </c>
      <c r="AO72" s="57">
        <v>4.8058316529195301E-4</v>
      </c>
      <c r="AP72" s="57">
        <v>1.3163759431471275E-3</v>
      </c>
      <c r="AQ72" s="57">
        <v>9.0799361593743729E-4</v>
      </c>
      <c r="AR72" s="57">
        <v>1.0619540634235814E-3</v>
      </c>
      <c r="AS72" s="57">
        <v>1.2492905400413343E-3</v>
      </c>
      <c r="AT72" s="57">
        <v>1.3840274006340515E-3</v>
      </c>
      <c r="AU72" s="57">
        <v>1.2008544560613852E-3</v>
      </c>
      <c r="AV72" s="57">
        <v>9.3914689355628362E-4</v>
      </c>
      <c r="AW72" s="57">
        <v>3.0049064553639474E-3</v>
      </c>
      <c r="AX72" s="57">
        <v>1.5732674364729478E-3</v>
      </c>
      <c r="AY72" s="57">
        <v>9.2796867801719506E-4</v>
      </c>
      <c r="AZ72" s="57">
        <v>9.6894078575954917E-4</v>
      </c>
      <c r="BA72" s="57">
        <v>9.7638898741276225E-4</v>
      </c>
      <c r="BB72" s="57">
        <v>1.5173490860589422E-3</v>
      </c>
      <c r="BC72" s="57">
        <v>5.7785449827682837E-4</v>
      </c>
      <c r="BD72" s="57">
        <v>3.7332710262419274E-4</v>
      </c>
      <c r="BE72" s="57">
        <v>0</v>
      </c>
      <c r="BF72" s="57">
        <v>5.2949495319189394E-4</v>
      </c>
      <c r="BG72" s="57">
        <v>4.907413907340682E-4</v>
      </c>
      <c r="BH72" s="57">
        <v>6.3110670079150185E-4</v>
      </c>
      <c r="BI72" s="57">
        <v>4.6590043351430865E-4</v>
      </c>
      <c r="BJ72" s="57">
        <v>1.7341279617551033E-3</v>
      </c>
      <c r="BK72" s="57">
        <v>1.5910877751780944E-3</v>
      </c>
      <c r="BL72" s="57">
        <v>1.4568009594586547E-3</v>
      </c>
      <c r="BM72" s="57">
        <v>2.2031399329312763E-3</v>
      </c>
      <c r="BN72" s="57">
        <v>1.4635978283667973E-3</v>
      </c>
      <c r="BO72" s="57">
        <v>1.4451683660948978E-3</v>
      </c>
      <c r="BP72" s="57">
        <v>1.3097838957648537E-3</v>
      </c>
      <c r="BQ72" s="57">
        <v>2.0538719444976147E-3</v>
      </c>
      <c r="BR72" s="57">
        <v>1.0859674333881024</v>
      </c>
      <c r="BS72" s="57">
        <v>9.6884214478567907E-3</v>
      </c>
      <c r="BT72" s="57">
        <v>3.3461032899037122E-3</v>
      </c>
      <c r="BU72" s="57">
        <v>1.7686609016772739E-3</v>
      </c>
      <c r="BV72" s="57">
        <v>2.7815064389037736E-3</v>
      </c>
      <c r="BW72" s="57">
        <v>7.5653728987917898E-4</v>
      </c>
      <c r="BX72" s="57">
        <v>1.4207770554726224E-4</v>
      </c>
      <c r="BY72" s="57">
        <v>7.0310307617874723E-3</v>
      </c>
      <c r="BZ72" s="57">
        <v>1.2603786906529081E-3</v>
      </c>
      <c r="CA72" s="57">
        <v>1.1743259017671287E-2</v>
      </c>
      <c r="CB72" s="57">
        <v>9.7015168583928601E-4</v>
      </c>
      <c r="CC72" s="57">
        <v>1.228110758714175E-3</v>
      </c>
      <c r="CD72" s="57">
        <v>1.3610202613847629E-3</v>
      </c>
      <c r="CE72" s="57">
        <v>2.2786122341818559E-3</v>
      </c>
      <c r="CF72" s="57">
        <v>3.0578881020099295E-3</v>
      </c>
      <c r="CG72" s="57">
        <v>1.1759394342722334E-3</v>
      </c>
      <c r="CH72" s="57">
        <v>5.9830286000141092E-3</v>
      </c>
      <c r="CI72" s="57">
        <v>1.5382182070234006E-3</v>
      </c>
      <c r="CJ72" s="57">
        <v>8.0101934037300998E-4</v>
      </c>
      <c r="CK72" s="57">
        <v>2.7663577576653845E-3</v>
      </c>
      <c r="CL72" s="57">
        <v>1.535960746130723E-3</v>
      </c>
      <c r="CM72" s="57">
        <v>5.0959642024229436E-3</v>
      </c>
      <c r="CN72" s="57">
        <v>8.8831377364526308E-3</v>
      </c>
      <c r="CO72" s="57">
        <v>9.4380678170037039E-3</v>
      </c>
      <c r="CP72" s="57">
        <v>4.8538736994982144E-3</v>
      </c>
      <c r="CQ72" s="57">
        <v>3.9715740438887046E-3</v>
      </c>
      <c r="CR72" s="57">
        <v>6.9226097466283266E-3</v>
      </c>
      <c r="CS72" s="57">
        <v>7.4072369555916416E-3</v>
      </c>
      <c r="CT72" s="57">
        <v>3.00741903551436E-3</v>
      </c>
      <c r="CU72" s="57">
        <v>9.1959159973674864E-4</v>
      </c>
      <c r="CV72" s="57">
        <v>1.1305946928594369E-3</v>
      </c>
      <c r="CW72" s="57">
        <v>1.3588163093657759E-3</v>
      </c>
      <c r="CX72" s="57">
        <v>1.1895293762111676E-3</v>
      </c>
      <c r="CY72" s="57">
        <v>1.3423145079303688E-2</v>
      </c>
      <c r="CZ72" s="57">
        <v>1.0612785713067015E-2</v>
      </c>
      <c r="DA72" s="57">
        <v>1.5769291713902969E-2</v>
      </c>
      <c r="DB72" s="57">
        <v>5.4699962695535839E-3</v>
      </c>
      <c r="DC72" s="57">
        <v>5.1245163654399899E-3</v>
      </c>
      <c r="DD72" s="57">
        <v>1.1212740304659982E-3</v>
      </c>
      <c r="DE72" s="58">
        <v>3.9307140469398488E-3</v>
      </c>
      <c r="DF72" s="389">
        <v>1.3546949353269109</v>
      </c>
      <c r="DG72" s="389">
        <v>1.0289292362088251</v>
      </c>
    </row>
    <row r="73" spans="1:111" s="53" customFormat="1" ht="13.5">
      <c r="A73" s="54" t="s">
        <v>340</v>
      </c>
      <c r="B73" s="55" t="s">
        <v>594</v>
      </c>
      <c r="C73" s="56">
        <v>5.9472393124467731E-4</v>
      </c>
      <c r="D73" s="57">
        <v>1.191647928542578E-3</v>
      </c>
      <c r="E73" s="57">
        <v>2.0693769560653588E-3</v>
      </c>
      <c r="F73" s="57">
        <v>4.0215104925791866E-4</v>
      </c>
      <c r="G73" s="57">
        <v>1.6422061831101395E-3</v>
      </c>
      <c r="H73" s="57">
        <v>0</v>
      </c>
      <c r="I73" s="57">
        <v>1.2681421968259606E-3</v>
      </c>
      <c r="J73" s="57">
        <v>1.5267273512643521E-3</v>
      </c>
      <c r="K73" s="57">
        <v>6.0960135111285557E-4</v>
      </c>
      <c r="L73" s="57">
        <v>2.7468496916385693E-3</v>
      </c>
      <c r="M73" s="57">
        <v>0</v>
      </c>
      <c r="N73" s="57">
        <v>6.8216945807672558E-4</v>
      </c>
      <c r="O73" s="57">
        <v>8.3424455049577217E-4</v>
      </c>
      <c r="P73" s="57">
        <v>1.0001511452976365E-3</v>
      </c>
      <c r="Q73" s="57">
        <v>6.9250739132131864E-4</v>
      </c>
      <c r="R73" s="57">
        <v>2.8492999359301737E-3</v>
      </c>
      <c r="S73" s="57">
        <v>1.5303427216712042E-3</v>
      </c>
      <c r="T73" s="57">
        <v>1.2335675378946445E-3</v>
      </c>
      <c r="U73" s="57">
        <v>4.2102207857182376E-3</v>
      </c>
      <c r="V73" s="57">
        <v>3.2337214856799899E-3</v>
      </c>
      <c r="W73" s="57">
        <v>1.1744568911644976E-4</v>
      </c>
      <c r="X73" s="57">
        <v>1.5747102006503525E-3</v>
      </c>
      <c r="Y73" s="57">
        <v>1.0053894682775096E-3</v>
      </c>
      <c r="Z73" s="57">
        <v>4.0439610119721598E-3</v>
      </c>
      <c r="AA73" s="57">
        <v>4.2565125266158721E-3</v>
      </c>
      <c r="AB73" s="57">
        <v>1.3348303942110661E-3</v>
      </c>
      <c r="AC73" s="57">
        <v>6.5192315263050209E-4</v>
      </c>
      <c r="AD73" s="57">
        <v>6.0908230806162172E-4</v>
      </c>
      <c r="AE73" s="57">
        <v>4.9365269155895813E-4</v>
      </c>
      <c r="AF73" s="57">
        <v>5.7059586866644479E-4</v>
      </c>
      <c r="AG73" s="57">
        <v>3.2259435546747798E-4</v>
      </c>
      <c r="AH73" s="57">
        <v>2.2246527720801742E-3</v>
      </c>
      <c r="AI73" s="57">
        <v>4.8126667254071009E-3</v>
      </c>
      <c r="AJ73" s="57">
        <v>1.0299494206503937E-3</v>
      </c>
      <c r="AK73" s="57">
        <v>4.2289816449801246E-3</v>
      </c>
      <c r="AL73" s="57">
        <v>1.7481947252190337E-3</v>
      </c>
      <c r="AM73" s="57">
        <v>5.5364494349542095E-4</v>
      </c>
      <c r="AN73" s="57">
        <v>1.5098639868921146E-3</v>
      </c>
      <c r="AO73" s="57">
        <v>4.7621875255742755E-4</v>
      </c>
      <c r="AP73" s="57">
        <v>8.9999233825001931E-4</v>
      </c>
      <c r="AQ73" s="57">
        <v>4.6329915207607035E-4</v>
      </c>
      <c r="AR73" s="57">
        <v>5.801942233661445E-4</v>
      </c>
      <c r="AS73" s="57">
        <v>5.4610421900404325E-4</v>
      </c>
      <c r="AT73" s="57">
        <v>8.1820523752784897E-4</v>
      </c>
      <c r="AU73" s="57">
        <v>5.0843264654479802E-4</v>
      </c>
      <c r="AV73" s="57">
        <v>4.6981894444206106E-4</v>
      </c>
      <c r="AW73" s="57">
        <v>1.1537502894067E-3</v>
      </c>
      <c r="AX73" s="57">
        <v>9.2787512156295435E-4</v>
      </c>
      <c r="AY73" s="57">
        <v>5.025803285576728E-4</v>
      </c>
      <c r="AZ73" s="57">
        <v>3.1590984587607959E-4</v>
      </c>
      <c r="BA73" s="57">
        <v>3.1403310272665712E-4</v>
      </c>
      <c r="BB73" s="57">
        <v>1.5512650540193957E-3</v>
      </c>
      <c r="BC73" s="57">
        <v>4.5496145128039108E-4</v>
      </c>
      <c r="BD73" s="57">
        <v>3.4296298023408058E-4</v>
      </c>
      <c r="BE73" s="57">
        <v>0</v>
      </c>
      <c r="BF73" s="57">
        <v>2.8718609439565892E-4</v>
      </c>
      <c r="BG73" s="57">
        <v>3.6227765719845569E-4</v>
      </c>
      <c r="BH73" s="57">
        <v>2.3958830334149532E-3</v>
      </c>
      <c r="BI73" s="57">
        <v>5.918085773091846E-4</v>
      </c>
      <c r="BJ73" s="57">
        <v>6.2621631345705997E-4</v>
      </c>
      <c r="BK73" s="57">
        <v>1.3536020847216002E-3</v>
      </c>
      <c r="BL73" s="57">
        <v>1.1905414403189513E-3</v>
      </c>
      <c r="BM73" s="57">
        <v>1.0049001800725515E-3</v>
      </c>
      <c r="BN73" s="57">
        <v>5.0674695177415508E-3</v>
      </c>
      <c r="BO73" s="57">
        <v>6.0160211707774242E-3</v>
      </c>
      <c r="BP73" s="57">
        <v>7.1132342760744181E-3</v>
      </c>
      <c r="BQ73" s="57">
        <v>1.9717058165580263E-3</v>
      </c>
      <c r="BR73" s="57">
        <v>2.8126928112166601E-3</v>
      </c>
      <c r="BS73" s="57">
        <v>1.0013152976401725</v>
      </c>
      <c r="BT73" s="57">
        <v>1.7997073844902912E-3</v>
      </c>
      <c r="BU73" s="57">
        <v>3.4157999827959429E-3</v>
      </c>
      <c r="BV73" s="57">
        <v>7.5549741960250763E-4</v>
      </c>
      <c r="BW73" s="57">
        <v>4.0112569748701124E-4</v>
      </c>
      <c r="BX73" s="57">
        <v>2.0923554392289164E-4</v>
      </c>
      <c r="BY73" s="57">
        <v>2.2904011712553716E-2</v>
      </c>
      <c r="BZ73" s="57">
        <v>2.7599286875913012E-3</v>
      </c>
      <c r="CA73" s="57">
        <v>1.2954487543573013E-3</v>
      </c>
      <c r="CB73" s="57">
        <v>5.24684959750825E-3</v>
      </c>
      <c r="CC73" s="57">
        <v>3.6543503382856115E-3</v>
      </c>
      <c r="CD73" s="57">
        <v>4.7494310198985907E-3</v>
      </c>
      <c r="CE73" s="57">
        <v>2.2839705163014662E-3</v>
      </c>
      <c r="CF73" s="57">
        <v>5.9108050447821223E-3</v>
      </c>
      <c r="CG73" s="57">
        <v>1.9077852125638126E-3</v>
      </c>
      <c r="CH73" s="57">
        <v>9.3187691040148412E-3</v>
      </c>
      <c r="CI73" s="57">
        <v>7.9080648389560169E-3</v>
      </c>
      <c r="CJ73" s="57">
        <v>5.4519917251696318E-4</v>
      </c>
      <c r="CK73" s="57">
        <v>5.1588481882817588E-3</v>
      </c>
      <c r="CL73" s="57">
        <v>1.6464046559221096E-3</v>
      </c>
      <c r="CM73" s="57">
        <v>3.0999727236662677E-2</v>
      </c>
      <c r="CN73" s="57">
        <v>6.0585447886738692E-3</v>
      </c>
      <c r="CO73" s="57">
        <v>3.4600397704173287E-3</v>
      </c>
      <c r="CP73" s="57">
        <v>3.808921517009825E-3</v>
      </c>
      <c r="CQ73" s="57">
        <v>6.5016920880670015E-3</v>
      </c>
      <c r="CR73" s="57">
        <v>4.2973344483905589E-3</v>
      </c>
      <c r="CS73" s="57">
        <v>4.2047297826887211E-3</v>
      </c>
      <c r="CT73" s="57">
        <v>6.4618780592467725E-4</v>
      </c>
      <c r="CU73" s="57">
        <v>1.0437988782054403E-3</v>
      </c>
      <c r="CV73" s="57">
        <v>2.8220138991583263E-3</v>
      </c>
      <c r="CW73" s="57">
        <v>1.102597054289033E-3</v>
      </c>
      <c r="CX73" s="57">
        <v>4.4585857987444635E-4</v>
      </c>
      <c r="CY73" s="57">
        <v>4.5467211812752477E-2</v>
      </c>
      <c r="CZ73" s="57">
        <v>1.6245063541602909E-2</v>
      </c>
      <c r="DA73" s="57">
        <v>1.1673074047723761E-2</v>
      </c>
      <c r="DB73" s="57">
        <v>1.1449791420761477E-2</v>
      </c>
      <c r="DC73" s="57">
        <v>1.2413601077805507E-2</v>
      </c>
      <c r="DD73" s="57">
        <v>8.7568544898030819E-4</v>
      </c>
      <c r="DE73" s="58">
        <v>2.3107597136020005E-2</v>
      </c>
      <c r="DF73" s="389">
        <v>1.3703354470448024</v>
      </c>
      <c r="DG73" s="389">
        <v>1.0408086485814134</v>
      </c>
    </row>
    <row r="74" spans="1:111" s="53" customFormat="1" ht="13.5">
      <c r="A74" s="59" t="s">
        <v>341</v>
      </c>
      <c r="B74" s="60" t="s">
        <v>595</v>
      </c>
      <c r="C74" s="61">
        <v>5.5410615408380826E-2</v>
      </c>
      <c r="D74" s="62">
        <v>5.069360359201637E-2</v>
      </c>
      <c r="E74" s="62">
        <v>3.4500111004583167E-2</v>
      </c>
      <c r="F74" s="62">
        <v>1.3832375991314913E-2</v>
      </c>
      <c r="G74" s="62">
        <v>6.5103134246811772E-2</v>
      </c>
      <c r="H74" s="62">
        <v>0</v>
      </c>
      <c r="I74" s="62">
        <v>4.402169039644175E-2</v>
      </c>
      <c r="J74" s="62">
        <v>6.7952320015220155E-2</v>
      </c>
      <c r="K74" s="62">
        <v>4.9010169671672647E-2</v>
      </c>
      <c r="L74" s="62">
        <v>5.3441471459211409E-2</v>
      </c>
      <c r="M74" s="62">
        <v>0</v>
      </c>
      <c r="N74" s="62">
        <v>4.5167472748231373E-2</v>
      </c>
      <c r="O74" s="62">
        <v>6.2162213142987414E-2</v>
      </c>
      <c r="P74" s="62">
        <v>4.573083011874339E-2</v>
      </c>
      <c r="Q74" s="62">
        <v>5.6108089310454565E-2</v>
      </c>
      <c r="R74" s="62">
        <v>6.2738713011038533E-2</v>
      </c>
      <c r="S74" s="62">
        <v>7.003779290435834E-2</v>
      </c>
      <c r="T74" s="62">
        <v>5.0015220898914976E-2</v>
      </c>
      <c r="U74" s="62">
        <v>1.2984093552555996E-2</v>
      </c>
      <c r="V74" s="62">
        <v>3.0495311164692868E-2</v>
      </c>
      <c r="W74" s="62">
        <v>7.4328323689483028E-3</v>
      </c>
      <c r="X74" s="62">
        <v>2.8359039831678944E-2</v>
      </c>
      <c r="Y74" s="62">
        <v>2.8264133682966239E-2</v>
      </c>
      <c r="Z74" s="62">
        <v>2.8525729304490793E-2</v>
      </c>
      <c r="AA74" s="62">
        <v>2.9606872289775241E-2</v>
      </c>
      <c r="AB74" s="62">
        <v>3.9033211853587726E-2</v>
      </c>
      <c r="AC74" s="62">
        <v>6.2797563066353725E-3</v>
      </c>
      <c r="AD74" s="62">
        <v>3.4426642226425393E-2</v>
      </c>
      <c r="AE74" s="62">
        <v>4.2399281440322498E-2</v>
      </c>
      <c r="AF74" s="62">
        <v>3.6573839807812474E-2</v>
      </c>
      <c r="AG74" s="62">
        <v>5.6990218730805155E-2</v>
      </c>
      <c r="AH74" s="62">
        <v>2.8344981628076207E-2</v>
      </c>
      <c r="AI74" s="62">
        <v>2.8221766053449778E-2</v>
      </c>
      <c r="AJ74" s="62">
        <v>3.4282723023433867E-2</v>
      </c>
      <c r="AK74" s="62">
        <v>3.1871500048067776E-2</v>
      </c>
      <c r="AL74" s="62">
        <v>1.4256907203803352E-2</v>
      </c>
      <c r="AM74" s="62">
        <v>2.2930933475139016E-2</v>
      </c>
      <c r="AN74" s="62">
        <v>2.837772079527693E-2</v>
      </c>
      <c r="AO74" s="62">
        <v>5.3324872447397878E-2</v>
      </c>
      <c r="AP74" s="62">
        <v>1.3797091986706048E-2</v>
      </c>
      <c r="AQ74" s="62">
        <v>4.1805107865616156E-2</v>
      </c>
      <c r="AR74" s="62">
        <v>4.0647786008587747E-2</v>
      </c>
      <c r="AS74" s="62">
        <v>3.2474260872494422E-2</v>
      </c>
      <c r="AT74" s="62">
        <v>3.3362627219449749E-2</v>
      </c>
      <c r="AU74" s="62">
        <v>3.4543041475311037E-2</v>
      </c>
      <c r="AV74" s="62">
        <v>3.7702092019984618E-2</v>
      </c>
      <c r="AW74" s="62">
        <v>3.87447307712852E-2</v>
      </c>
      <c r="AX74" s="62">
        <v>2.7516904555058369E-2</v>
      </c>
      <c r="AY74" s="62">
        <v>3.964228145810704E-2</v>
      </c>
      <c r="AZ74" s="62">
        <v>4.0529681016521588E-2</v>
      </c>
      <c r="BA74" s="62">
        <v>2.4083089053206483E-2</v>
      </c>
      <c r="BB74" s="62">
        <v>3.6676399267699174E-2</v>
      </c>
      <c r="BC74" s="62">
        <v>3.4737864957224397E-2</v>
      </c>
      <c r="BD74" s="62">
        <v>2.5509895605782915E-2</v>
      </c>
      <c r="BE74" s="62">
        <v>0</v>
      </c>
      <c r="BF74" s="62">
        <v>1.5858093731096701E-2</v>
      </c>
      <c r="BG74" s="62">
        <v>3.7722880468045769E-2</v>
      </c>
      <c r="BH74" s="62">
        <v>2.162265444288012E-2</v>
      </c>
      <c r="BI74" s="62">
        <v>1.6502790568515519E-2</v>
      </c>
      <c r="BJ74" s="62">
        <v>6.0285977465596774E-2</v>
      </c>
      <c r="BK74" s="62">
        <v>9.897083354601946E-3</v>
      </c>
      <c r="BL74" s="62">
        <v>4.4333941293873948E-2</v>
      </c>
      <c r="BM74" s="62">
        <v>5.2585838789657988E-2</v>
      </c>
      <c r="BN74" s="62">
        <v>3.2937523557561452E-2</v>
      </c>
      <c r="BO74" s="62">
        <v>3.095209777232831E-2</v>
      </c>
      <c r="BP74" s="62">
        <v>7.0641963113715804E-3</v>
      </c>
      <c r="BQ74" s="62">
        <v>1.8457606249661231E-2</v>
      </c>
      <c r="BR74" s="62">
        <v>1.9450340504811019E-2</v>
      </c>
      <c r="BS74" s="62">
        <v>1.5053636315664547E-2</v>
      </c>
      <c r="BT74" s="62">
        <v>1.0125487811392091</v>
      </c>
      <c r="BU74" s="62">
        <v>7.1208746304594226E-3</v>
      </c>
      <c r="BV74" s="62">
        <v>3.7024383491652481E-3</v>
      </c>
      <c r="BW74" s="62">
        <v>3.9258360243605598E-3</v>
      </c>
      <c r="BX74" s="62">
        <v>1.1805686235118761E-3</v>
      </c>
      <c r="BY74" s="62">
        <v>4.9645340079290069E-3</v>
      </c>
      <c r="BZ74" s="62">
        <v>1.0486134863658722E-2</v>
      </c>
      <c r="CA74" s="62">
        <v>8.4341184127253652E-2</v>
      </c>
      <c r="CB74" s="62">
        <v>2.1238243310830664E-2</v>
      </c>
      <c r="CC74" s="62">
        <v>6.224610474418738E-3</v>
      </c>
      <c r="CD74" s="62">
        <v>7.3355176998368705E-3</v>
      </c>
      <c r="CE74" s="62">
        <v>8.284132485510012E-3</v>
      </c>
      <c r="CF74" s="62">
        <v>1.2792603500835534E-2</v>
      </c>
      <c r="CG74" s="62">
        <v>7.2551112564069719E-3</v>
      </c>
      <c r="CH74" s="62">
        <v>7.0937383905720136E-3</v>
      </c>
      <c r="CI74" s="62">
        <v>1.0115949756982139E-2</v>
      </c>
      <c r="CJ74" s="62">
        <v>1.3346447504399218E-2</v>
      </c>
      <c r="CK74" s="62">
        <v>9.2091442783318791E-3</v>
      </c>
      <c r="CL74" s="62">
        <v>3.1309038847991306E-2</v>
      </c>
      <c r="CM74" s="62">
        <v>1.1205740217380793E-2</v>
      </c>
      <c r="CN74" s="62">
        <v>1.0400503926540688E-2</v>
      </c>
      <c r="CO74" s="62">
        <v>2.7251353967733944E-2</v>
      </c>
      <c r="CP74" s="62">
        <v>4.2085388244689513E-2</v>
      </c>
      <c r="CQ74" s="62">
        <v>1.5526319371884503E-2</v>
      </c>
      <c r="CR74" s="62">
        <v>2.3056107817185964E-2</v>
      </c>
      <c r="CS74" s="62">
        <v>1.8609450613541315E-2</v>
      </c>
      <c r="CT74" s="62">
        <v>3.0511846534324285E-2</v>
      </c>
      <c r="CU74" s="62">
        <v>1.4385396684559827E-2</v>
      </c>
      <c r="CV74" s="62">
        <v>1.3790479494588863E-2</v>
      </c>
      <c r="CW74" s="62">
        <v>4.5171294926092669E-2</v>
      </c>
      <c r="CX74" s="62">
        <v>9.2192227187937667E-3</v>
      </c>
      <c r="CY74" s="62">
        <v>4.2643151698721855E-2</v>
      </c>
      <c r="CZ74" s="62">
        <v>8.697137693747764E-2</v>
      </c>
      <c r="DA74" s="62">
        <v>2.3212562552322773E-2</v>
      </c>
      <c r="DB74" s="62">
        <v>1.7993274998253813E-2</v>
      </c>
      <c r="DC74" s="62">
        <v>2.3978011784262877E-2</v>
      </c>
      <c r="DD74" s="62">
        <v>0.16696797522929246</v>
      </c>
      <c r="DE74" s="63">
        <v>1.3891932063971222E-2</v>
      </c>
      <c r="DF74" s="390">
        <v>4.232751985167706</v>
      </c>
      <c r="DG74" s="390">
        <v>3.2148952163233799</v>
      </c>
    </row>
    <row r="75" spans="1:111" s="53" customFormat="1" ht="13.5">
      <c r="A75" s="64" t="s">
        <v>342</v>
      </c>
      <c r="B75" s="65" t="s">
        <v>596</v>
      </c>
      <c r="C75" s="66">
        <v>9.5298189827909812E-3</v>
      </c>
      <c r="D75" s="67">
        <v>7.6992682437872105E-3</v>
      </c>
      <c r="E75" s="67">
        <v>1.3786224281044148E-2</v>
      </c>
      <c r="F75" s="67">
        <v>7.6596101664977885E-3</v>
      </c>
      <c r="G75" s="67">
        <v>2.1046960365618025E-2</v>
      </c>
      <c r="H75" s="67">
        <v>0</v>
      </c>
      <c r="I75" s="67">
        <v>3.284800875513625E-2</v>
      </c>
      <c r="J75" s="67">
        <v>8.0594878799349606E-3</v>
      </c>
      <c r="K75" s="67">
        <v>8.8497265220457248E-3</v>
      </c>
      <c r="L75" s="67">
        <v>6.9321575751977995E-3</v>
      </c>
      <c r="M75" s="67">
        <v>0</v>
      </c>
      <c r="N75" s="67">
        <v>2.0726832004620728E-2</v>
      </c>
      <c r="O75" s="67">
        <v>2.0208160509721837E-2</v>
      </c>
      <c r="P75" s="67">
        <v>1.1808239481182184E-2</v>
      </c>
      <c r="Q75" s="67">
        <v>1.719889210669184E-2</v>
      </c>
      <c r="R75" s="67">
        <v>1.3265600315507003E-2</v>
      </c>
      <c r="S75" s="67">
        <v>1.4067424597265966E-2</v>
      </c>
      <c r="T75" s="67">
        <v>1.2510623848425566E-2</v>
      </c>
      <c r="U75" s="67">
        <v>4.2139305609476879E-3</v>
      </c>
      <c r="V75" s="67">
        <v>9.7484121912246903E-3</v>
      </c>
      <c r="W75" s="67">
        <v>5.1749737380490336E-3</v>
      </c>
      <c r="X75" s="67">
        <v>7.9005315096633087E-3</v>
      </c>
      <c r="Y75" s="67">
        <v>6.5150167461809853E-3</v>
      </c>
      <c r="Z75" s="67">
        <v>8.327880803174665E-3</v>
      </c>
      <c r="AA75" s="67">
        <v>8.0136150305338862E-3</v>
      </c>
      <c r="AB75" s="67">
        <v>1.087872979908357E-2</v>
      </c>
      <c r="AC75" s="67">
        <v>1.2382916875873183E-3</v>
      </c>
      <c r="AD75" s="67">
        <v>5.4627124293989684E-3</v>
      </c>
      <c r="AE75" s="67">
        <v>5.8991107353767534E-3</v>
      </c>
      <c r="AF75" s="67">
        <v>7.3600711420911064E-3</v>
      </c>
      <c r="AG75" s="67">
        <v>5.7098057930827896E-3</v>
      </c>
      <c r="AH75" s="67">
        <v>1.3798531498918727E-2</v>
      </c>
      <c r="AI75" s="67">
        <v>1.8040454461709952E-2</v>
      </c>
      <c r="AJ75" s="67">
        <v>2.0579429340478187E-2</v>
      </c>
      <c r="AK75" s="67">
        <v>1.3085785219033528E-2</v>
      </c>
      <c r="AL75" s="67">
        <v>1.1185827764669804E-2</v>
      </c>
      <c r="AM75" s="67">
        <v>6.5756140142176666E-3</v>
      </c>
      <c r="AN75" s="67">
        <v>1.2391735932416889E-2</v>
      </c>
      <c r="AO75" s="67">
        <v>8.3911001210240262E-3</v>
      </c>
      <c r="AP75" s="67">
        <v>9.8815268782358398E-3</v>
      </c>
      <c r="AQ75" s="67">
        <v>7.6713486958529774E-3</v>
      </c>
      <c r="AR75" s="67">
        <v>1.7245911917445712E-2</v>
      </c>
      <c r="AS75" s="67">
        <v>1.3087789884525358E-2</v>
      </c>
      <c r="AT75" s="67">
        <v>9.1507150670847078E-3</v>
      </c>
      <c r="AU75" s="67">
        <v>9.906423211464269E-3</v>
      </c>
      <c r="AV75" s="67">
        <v>1.1281336337315397E-2</v>
      </c>
      <c r="AW75" s="67">
        <v>9.8179634458685598E-3</v>
      </c>
      <c r="AX75" s="67">
        <v>8.890886702660316E-3</v>
      </c>
      <c r="AY75" s="67">
        <v>7.1063895917205435E-3</v>
      </c>
      <c r="AZ75" s="67">
        <v>8.5317577299449075E-3</v>
      </c>
      <c r="BA75" s="67">
        <v>7.8529522656211048E-3</v>
      </c>
      <c r="BB75" s="67">
        <v>1.0855210678403712E-2</v>
      </c>
      <c r="BC75" s="67">
        <v>6.4607188193553976E-3</v>
      </c>
      <c r="BD75" s="67">
        <v>7.8943084782207434E-3</v>
      </c>
      <c r="BE75" s="67">
        <v>0</v>
      </c>
      <c r="BF75" s="67">
        <v>3.8292996777725165E-3</v>
      </c>
      <c r="BG75" s="67">
        <v>3.9279152378454904E-3</v>
      </c>
      <c r="BH75" s="67">
        <v>1.2982500798202625E-2</v>
      </c>
      <c r="BI75" s="67">
        <v>9.325553443879234E-3</v>
      </c>
      <c r="BJ75" s="67">
        <v>2.5837321803381181E-2</v>
      </c>
      <c r="BK75" s="67">
        <v>9.2519660672232933E-3</v>
      </c>
      <c r="BL75" s="67">
        <v>1.490881912586892E-2</v>
      </c>
      <c r="BM75" s="67">
        <v>1.1204652570681733E-2</v>
      </c>
      <c r="BN75" s="67">
        <v>1.9365471213718552E-2</v>
      </c>
      <c r="BO75" s="67">
        <v>1.7165094416730552E-2</v>
      </c>
      <c r="BP75" s="67">
        <v>2.6303690346439371E-2</v>
      </c>
      <c r="BQ75" s="67">
        <v>7.5419920697083693E-3</v>
      </c>
      <c r="BR75" s="67">
        <v>2.4830124165397087E-2</v>
      </c>
      <c r="BS75" s="67">
        <v>2.4509950485482528E-2</v>
      </c>
      <c r="BT75" s="67">
        <v>1.8325270350044449E-2</v>
      </c>
      <c r="BU75" s="67">
        <v>1.0412280843779886</v>
      </c>
      <c r="BV75" s="67">
        <v>8.556020909804786E-2</v>
      </c>
      <c r="BW75" s="67">
        <v>6.5291104839588388E-2</v>
      </c>
      <c r="BX75" s="67">
        <v>5.9148799499131523E-2</v>
      </c>
      <c r="BY75" s="67">
        <v>4.3292572957093919E-2</v>
      </c>
      <c r="BZ75" s="67">
        <v>1.2118707075383598E-2</v>
      </c>
      <c r="CA75" s="67">
        <v>4.5432723824501593E-2</v>
      </c>
      <c r="CB75" s="67">
        <v>6.3414611003504193E-2</v>
      </c>
      <c r="CC75" s="67">
        <v>6.2383567637633109E-3</v>
      </c>
      <c r="CD75" s="67">
        <v>2.3612272106384776E-2</v>
      </c>
      <c r="CE75" s="67">
        <v>1.2609427046922245E-2</v>
      </c>
      <c r="CF75" s="67">
        <v>1.2353670763389678E-2</v>
      </c>
      <c r="CG75" s="67">
        <v>3.5894493879604149E-3</v>
      </c>
      <c r="CH75" s="67">
        <v>1.1311699409949565E-2</v>
      </c>
      <c r="CI75" s="67">
        <v>1.1496523393878567E-2</v>
      </c>
      <c r="CJ75" s="67">
        <v>8.4921100600909745E-3</v>
      </c>
      <c r="CK75" s="67">
        <v>1.1784477756182963E-2</v>
      </c>
      <c r="CL75" s="67">
        <v>8.5159349935246594E-3</v>
      </c>
      <c r="CM75" s="67">
        <v>2.0595960878172021E-2</v>
      </c>
      <c r="CN75" s="67">
        <v>1.3211642524474414E-2</v>
      </c>
      <c r="CO75" s="67">
        <v>6.7053864341610854E-3</v>
      </c>
      <c r="CP75" s="67">
        <v>8.3508198672365246E-3</v>
      </c>
      <c r="CQ75" s="67">
        <v>2.6371290686728274E-2</v>
      </c>
      <c r="CR75" s="67">
        <v>2.0749608817729637E-2</v>
      </c>
      <c r="CS75" s="67">
        <v>7.268688749445743E-3</v>
      </c>
      <c r="CT75" s="67">
        <v>2.6100425320222352E-2</v>
      </c>
      <c r="CU75" s="67">
        <v>3.3473906126364354E-2</v>
      </c>
      <c r="CV75" s="67">
        <v>7.4234717682584873E-3</v>
      </c>
      <c r="CW75" s="67">
        <v>9.7550610708146274E-3</v>
      </c>
      <c r="CX75" s="67">
        <v>5.0850820848058632E-3</v>
      </c>
      <c r="CY75" s="67">
        <v>2.4193941969500758E-2</v>
      </c>
      <c r="CZ75" s="67">
        <v>9.465840681527244E-3</v>
      </c>
      <c r="DA75" s="67">
        <v>7.2642297651708352E-3</v>
      </c>
      <c r="DB75" s="67">
        <v>1.1934517535751836E-2</v>
      </c>
      <c r="DC75" s="67">
        <v>8.599815393993621E-3</v>
      </c>
      <c r="DD75" s="67">
        <v>7.230536834324122E-3</v>
      </c>
      <c r="DE75" s="68">
        <v>1.4088416000380653E-2</v>
      </c>
      <c r="DF75" s="391">
        <v>2.5849928344967759</v>
      </c>
      <c r="DG75" s="391">
        <v>1.9633753943002707</v>
      </c>
    </row>
    <row r="76" spans="1:111" s="53" customFormat="1" ht="13.5">
      <c r="A76" s="54" t="s">
        <v>343</v>
      </c>
      <c r="B76" s="55" t="s">
        <v>597</v>
      </c>
      <c r="C76" s="56">
        <v>5.1635112523435965E-3</v>
      </c>
      <c r="D76" s="57">
        <v>4.0268160904638039E-3</v>
      </c>
      <c r="E76" s="57">
        <v>1.756689564387523E-2</v>
      </c>
      <c r="F76" s="57">
        <v>2.2371253060511687E-3</v>
      </c>
      <c r="G76" s="57">
        <v>3.8552675885776305E-3</v>
      </c>
      <c r="H76" s="57">
        <v>0</v>
      </c>
      <c r="I76" s="57">
        <v>1.2628936486634299E-2</v>
      </c>
      <c r="J76" s="57">
        <v>5.6970583672041053E-3</v>
      </c>
      <c r="K76" s="57">
        <v>3.5333584877776276E-3</v>
      </c>
      <c r="L76" s="57">
        <v>4.2205448319148986E-3</v>
      </c>
      <c r="M76" s="57">
        <v>0</v>
      </c>
      <c r="N76" s="57">
        <v>5.1551710931031381E-3</v>
      </c>
      <c r="O76" s="57">
        <v>7.6893645402496833E-3</v>
      </c>
      <c r="P76" s="57">
        <v>4.8421338603029654E-3</v>
      </c>
      <c r="Q76" s="57">
        <v>7.6273142875478593E-3</v>
      </c>
      <c r="R76" s="57">
        <v>5.8318046553003785E-3</v>
      </c>
      <c r="S76" s="57">
        <v>5.8597528004271024E-3</v>
      </c>
      <c r="T76" s="57">
        <v>7.4375198230546176E-3</v>
      </c>
      <c r="U76" s="57">
        <v>6.3709163033926729E-3</v>
      </c>
      <c r="V76" s="57">
        <v>4.6260258011531019E-3</v>
      </c>
      <c r="W76" s="57">
        <v>5.3454286094060737E-4</v>
      </c>
      <c r="X76" s="57">
        <v>3.6112648188015898E-3</v>
      </c>
      <c r="Y76" s="57">
        <v>3.4864852400747362E-3</v>
      </c>
      <c r="Z76" s="57">
        <v>4.7258994454346982E-3</v>
      </c>
      <c r="AA76" s="57">
        <v>5.8065970792355688E-3</v>
      </c>
      <c r="AB76" s="57">
        <v>4.2686330587661109E-3</v>
      </c>
      <c r="AC76" s="57">
        <v>1.1978454140094102E-3</v>
      </c>
      <c r="AD76" s="57">
        <v>4.3282608497769472E-3</v>
      </c>
      <c r="AE76" s="57">
        <v>5.4106098258794267E-3</v>
      </c>
      <c r="AF76" s="57">
        <v>5.3069295209559461E-3</v>
      </c>
      <c r="AG76" s="57">
        <v>2.5459793188499706E-3</v>
      </c>
      <c r="AH76" s="57">
        <v>8.5998568469773037E-3</v>
      </c>
      <c r="AI76" s="57">
        <v>8.5709683814613781E-3</v>
      </c>
      <c r="AJ76" s="57">
        <v>5.6490997326609227E-3</v>
      </c>
      <c r="AK76" s="57">
        <v>4.6248956458367282E-3</v>
      </c>
      <c r="AL76" s="57">
        <v>4.1547208640972926E-3</v>
      </c>
      <c r="AM76" s="57">
        <v>2.9848963645507107E-3</v>
      </c>
      <c r="AN76" s="57">
        <v>6.9723175318593227E-3</v>
      </c>
      <c r="AO76" s="57">
        <v>3.4820614850840691E-3</v>
      </c>
      <c r="AP76" s="57">
        <v>3.4140077543576793E-3</v>
      </c>
      <c r="AQ76" s="57">
        <v>3.7800353722095702E-3</v>
      </c>
      <c r="AR76" s="57">
        <v>9.0737269645311067E-3</v>
      </c>
      <c r="AS76" s="57">
        <v>4.7203322741740964E-3</v>
      </c>
      <c r="AT76" s="57">
        <v>5.7389794530220677E-3</v>
      </c>
      <c r="AU76" s="57">
        <v>4.8387196096107629E-3</v>
      </c>
      <c r="AV76" s="57">
        <v>3.7981125005443987E-3</v>
      </c>
      <c r="AW76" s="57">
        <v>3.5667774135634089E-3</v>
      </c>
      <c r="AX76" s="57">
        <v>3.3076967206641973E-3</v>
      </c>
      <c r="AY76" s="57">
        <v>4.1525192993924894E-3</v>
      </c>
      <c r="AZ76" s="57">
        <v>4.9369703319733713E-3</v>
      </c>
      <c r="BA76" s="57">
        <v>3.145039327123204E-3</v>
      </c>
      <c r="BB76" s="57">
        <v>6.296633312622358E-3</v>
      </c>
      <c r="BC76" s="57">
        <v>3.8085102082207837E-3</v>
      </c>
      <c r="BD76" s="57">
        <v>3.7498578037927967E-3</v>
      </c>
      <c r="BE76" s="57">
        <v>0</v>
      </c>
      <c r="BF76" s="57">
        <v>1.6297408359557156E-3</v>
      </c>
      <c r="BG76" s="57">
        <v>2.0263424961356833E-3</v>
      </c>
      <c r="BH76" s="57">
        <v>7.0182993871211194E-3</v>
      </c>
      <c r="BI76" s="57">
        <v>2.2154291343652326E-3</v>
      </c>
      <c r="BJ76" s="57">
        <v>5.6078140900946956E-3</v>
      </c>
      <c r="BK76" s="57">
        <v>6.3740898819836063E-3</v>
      </c>
      <c r="BL76" s="57">
        <v>9.9272359626603867E-3</v>
      </c>
      <c r="BM76" s="57">
        <v>6.245295691965606E-3</v>
      </c>
      <c r="BN76" s="57">
        <v>5.1482301750999312E-3</v>
      </c>
      <c r="BO76" s="57">
        <v>5.6828405517644698E-3</v>
      </c>
      <c r="BP76" s="57">
        <v>1.047183842796807E-2</v>
      </c>
      <c r="BQ76" s="57">
        <v>9.8712209082929842E-3</v>
      </c>
      <c r="BR76" s="57">
        <v>4.7859250103181906E-3</v>
      </c>
      <c r="BS76" s="57">
        <v>5.1628053187932768E-3</v>
      </c>
      <c r="BT76" s="57">
        <v>2.4376837858302684E-2</v>
      </c>
      <c r="BU76" s="57">
        <v>1.6113147100904363E-2</v>
      </c>
      <c r="BV76" s="57">
        <v>1.0397720890970077</v>
      </c>
      <c r="BW76" s="57">
        <v>9.55940998170524E-2</v>
      </c>
      <c r="BX76" s="57">
        <v>7.5732164194962249E-3</v>
      </c>
      <c r="BY76" s="57">
        <v>4.8294379036067057E-3</v>
      </c>
      <c r="BZ76" s="57">
        <v>1.1817251615585091E-2</v>
      </c>
      <c r="CA76" s="57">
        <v>2.2986690348964615E-2</v>
      </c>
      <c r="CB76" s="57">
        <v>9.1984232884996832E-3</v>
      </c>
      <c r="CC76" s="57">
        <v>1.0604251718907694E-2</v>
      </c>
      <c r="CD76" s="57">
        <v>8.3056025637773839E-2</v>
      </c>
      <c r="CE76" s="57">
        <v>6.8871772459857344E-2</v>
      </c>
      <c r="CF76" s="57">
        <v>2.6136734535340427E-2</v>
      </c>
      <c r="CG76" s="57">
        <v>1.1018983657360131E-2</v>
      </c>
      <c r="CH76" s="57">
        <v>8.9383301774904628E-3</v>
      </c>
      <c r="CI76" s="57">
        <v>1.9526249276485805E-2</v>
      </c>
      <c r="CJ76" s="57">
        <v>3.3510778414312201E-2</v>
      </c>
      <c r="CK76" s="57">
        <v>4.0111334977568323E-2</v>
      </c>
      <c r="CL76" s="57">
        <v>1.9627295404853175E-2</v>
      </c>
      <c r="CM76" s="57">
        <v>3.4333432153921682E-3</v>
      </c>
      <c r="CN76" s="57">
        <v>2.8295436608370946E-3</v>
      </c>
      <c r="CO76" s="57">
        <v>2.116142354652345E-2</v>
      </c>
      <c r="CP76" s="57">
        <v>2.0318442048177378E-2</v>
      </c>
      <c r="CQ76" s="57">
        <v>1.4026771937537609E-2</v>
      </c>
      <c r="CR76" s="57">
        <v>6.9507948454071572E-3</v>
      </c>
      <c r="CS76" s="57">
        <v>1.0739810087321172E-2</v>
      </c>
      <c r="CT76" s="57">
        <v>2.0088079188955395E-2</v>
      </c>
      <c r="CU76" s="57">
        <v>1.4479848248452588E-2</v>
      </c>
      <c r="CV76" s="57">
        <v>9.7607997856925532E-3</v>
      </c>
      <c r="CW76" s="57">
        <v>5.114817978266256E-3</v>
      </c>
      <c r="CX76" s="57">
        <v>9.1437686349917363E-3</v>
      </c>
      <c r="CY76" s="57">
        <v>1.517201108841598E-2</v>
      </c>
      <c r="CZ76" s="57">
        <v>1.260496987044357E-2</v>
      </c>
      <c r="DA76" s="57">
        <v>2.6215880424896872E-2</v>
      </c>
      <c r="DB76" s="57">
        <v>9.1256665251458879E-3</v>
      </c>
      <c r="DC76" s="57">
        <v>1.9708070782643743E-2</v>
      </c>
      <c r="DD76" s="57">
        <v>5.840044458414512E-3</v>
      </c>
      <c r="DE76" s="58">
        <v>3.3047787502835616E-2</v>
      </c>
      <c r="DF76" s="389">
        <v>2.1645512312626671</v>
      </c>
      <c r="DG76" s="389">
        <v>1.6440380686744902</v>
      </c>
    </row>
    <row r="77" spans="1:111" s="53" customFormat="1" ht="13.5">
      <c r="A77" s="54" t="s">
        <v>344</v>
      </c>
      <c r="B77" s="55" t="s">
        <v>598</v>
      </c>
      <c r="C77" s="56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7">
        <v>0</v>
      </c>
      <c r="AS77" s="57">
        <v>0</v>
      </c>
      <c r="AT77" s="57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7">
        <v>0</v>
      </c>
      <c r="BA77" s="57">
        <v>0</v>
      </c>
      <c r="BB77" s="57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7">
        <v>0</v>
      </c>
      <c r="BI77" s="57">
        <v>0</v>
      </c>
      <c r="BJ77" s="57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7">
        <v>0</v>
      </c>
      <c r="BQ77" s="57">
        <v>0</v>
      </c>
      <c r="BR77" s="57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1</v>
      </c>
      <c r="BX77" s="57">
        <v>0</v>
      </c>
      <c r="BY77" s="57">
        <v>0</v>
      </c>
      <c r="BZ77" s="57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7">
        <v>0</v>
      </c>
      <c r="CG77" s="57">
        <v>0</v>
      </c>
      <c r="CH77" s="57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7">
        <v>0</v>
      </c>
      <c r="CO77" s="57">
        <v>0</v>
      </c>
      <c r="CP77" s="57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8">
        <v>0</v>
      </c>
      <c r="DF77" s="389">
        <v>1</v>
      </c>
      <c r="DG77" s="389">
        <v>0.75952837009797125</v>
      </c>
    </row>
    <row r="78" spans="1:111" s="53" customFormat="1" ht="13.5">
      <c r="A78" s="54" t="s">
        <v>345</v>
      </c>
      <c r="B78" s="55" t="s">
        <v>599</v>
      </c>
      <c r="C78" s="56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1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7">
        <v>0</v>
      </c>
      <c r="CO78" s="57">
        <v>0</v>
      </c>
      <c r="CP78" s="57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7">
        <v>0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8">
        <v>0</v>
      </c>
      <c r="DF78" s="389">
        <v>1</v>
      </c>
      <c r="DG78" s="389">
        <v>0.75952837009797125</v>
      </c>
    </row>
    <row r="79" spans="1:111" s="53" customFormat="1" ht="13.5">
      <c r="A79" s="59" t="s">
        <v>346</v>
      </c>
      <c r="B79" s="60" t="s">
        <v>600</v>
      </c>
      <c r="C79" s="61">
        <v>3.1005684178112437E-4</v>
      </c>
      <c r="D79" s="62">
        <v>2.8917191381730239E-4</v>
      </c>
      <c r="E79" s="62">
        <v>4.4027290483296004E-4</v>
      </c>
      <c r="F79" s="62">
        <v>3.9718623584366009E-4</v>
      </c>
      <c r="G79" s="62">
        <v>6.4828996346898865E-4</v>
      </c>
      <c r="H79" s="62">
        <v>0</v>
      </c>
      <c r="I79" s="62">
        <v>1.0932924308424475E-3</v>
      </c>
      <c r="J79" s="62">
        <v>5.5036738610709569E-4</v>
      </c>
      <c r="K79" s="62">
        <v>4.8785122448549148E-4</v>
      </c>
      <c r="L79" s="62">
        <v>5.3319741804663042E-4</v>
      </c>
      <c r="M79" s="62">
        <v>0</v>
      </c>
      <c r="N79" s="62">
        <v>9.8367495614874669E-4</v>
      </c>
      <c r="O79" s="62">
        <v>1.2398709787666117E-3</v>
      </c>
      <c r="P79" s="62">
        <v>6.416299014540658E-4</v>
      </c>
      <c r="Q79" s="62">
        <v>9.3341739805036445E-4</v>
      </c>
      <c r="R79" s="62">
        <v>1.0437165470736066E-3</v>
      </c>
      <c r="S79" s="62">
        <v>1.4454229760411581E-3</v>
      </c>
      <c r="T79" s="62">
        <v>1.4110063360505912E-3</v>
      </c>
      <c r="U79" s="62">
        <v>1.2183294743656507E-3</v>
      </c>
      <c r="V79" s="62">
        <v>8.4464307464756792E-4</v>
      </c>
      <c r="W79" s="62">
        <v>5.4221812124709409E-5</v>
      </c>
      <c r="X79" s="62">
        <v>6.3344906019774405E-4</v>
      </c>
      <c r="Y79" s="62">
        <v>9.8726916876699434E-4</v>
      </c>
      <c r="Z79" s="62">
        <v>5.3592879412791129E-4</v>
      </c>
      <c r="AA79" s="62">
        <v>1.9444134511916631E-3</v>
      </c>
      <c r="AB79" s="62">
        <v>9.3019074821187105E-4</v>
      </c>
      <c r="AC79" s="62">
        <v>1.9542804494159907E-4</v>
      </c>
      <c r="AD79" s="62">
        <v>5.8235854409336232E-4</v>
      </c>
      <c r="AE79" s="62">
        <v>1.4722657981822232E-3</v>
      </c>
      <c r="AF79" s="62">
        <v>8.0277823353920271E-4</v>
      </c>
      <c r="AG79" s="62">
        <v>1.5087029933082304E-3</v>
      </c>
      <c r="AH79" s="62">
        <v>1.5220535914810289E-3</v>
      </c>
      <c r="AI79" s="62">
        <v>1.0152987952990712E-3</v>
      </c>
      <c r="AJ79" s="62">
        <v>1.6973968522717253E-3</v>
      </c>
      <c r="AK79" s="62">
        <v>2.5321620937840687E-3</v>
      </c>
      <c r="AL79" s="62">
        <v>6.7206263501417283E-4</v>
      </c>
      <c r="AM79" s="62">
        <v>4.0775040136203949E-4</v>
      </c>
      <c r="AN79" s="62">
        <v>7.6969888773082188E-4</v>
      </c>
      <c r="AO79" s="62">
        <v>3.2170777321178465E-4</v>
      </c>
      <c r="AP79" s="62">
        <v>4.0163494239078297E-4</v>
      </c>
      <c r="AQ79" s="62">
        <v>7.9446331733539583E-4</v>
      </c>
      <c r="AR79" s="62">
        <v>1.8574037441315299E-3</v>
      </c>
      <c r="AS79" s="62">
        <v>8.55797707166182E-4</v>
      </c>
      <c r="AT79" s="62">
        <v>1.0819371683512167E-3</v>
      </c>
      <c r="AU79" s="62">
        <v>1.2859269929817712E-3</v>
      </c>
      <c r="AV79" s="62">
        <v>1.4333516833886575E-3</v>
      </c>
      <c r="AW79" s="62">
        <v>1.2274571310872406E-3</v>
      </c>
      <c r="AX79" s="62">
        <v>9.8914877845670299E-4</v>
      </c>
      <c r="AY79" s="62">
        <v>8.0060054522312462E-4</v>
      </c>
      <c r="AZ79" s="62">
        <v>1.0069974435795415E-3</v>
      </c>
      <c r="BA79" s="62">
        <v>1.7704167263411824E-3</v>
      </c>
      <c r="BB79" s="62">
        <v>7.1553491680877818E-4</v>
      </c>
      <c r="BC79" s="62">
        <v>3.4362445400819763E-3</v>
      </c>
      <c r="BD79" s="62">
        <v>1.209416942474088E-3</v>
      </c>
      <c r="BE79" s="62">
        <v>0</v>
      </c>
      <c r="BF79" s="62">
        <v>2.1790317738932724E-4</v>
      </c>
      <c r="BG79" s="62">
        <v>2.7000335524520575E-4</v>
      </c>
      <c r="BH79" s="62">
        <v>8.0751050501408675E-4</v>
      </c>
      <c r="BI79" s="62">
        <v>5.9044708493164279E-4</v>
      </c>
      <c r="BJ79" s="62">
        <v>1.114697359525306E-3</v>
      </c>
      <c r="BK79" s="62">
        <v>1.09057154254057E-3</v>
      </c>
      <c r="BL79" s="62">
        <v>9.2547412424258835E-4</v>
      </c>
      <c r="BM79" s="62">
        <v>1.0292774802617376E-3</v>
      </c>
      <c r="BN79" s="62">
        <v>8.7349818701744255E-4</v>
      </c>
      <c r="BO79" s="62">
        <v>6.937559996414742E-4</v>
      </c>
      <c r="BP79" s="62">
        <v>4.90825364705255E-4</v>
      </c>
      <c r="BQ79" s="62">
        <v>3.6081469690864981E-4</v>
      </c>
      <c r="BR79" s="62">
        <v>1.1878683684507826E-3</v>
      </c>
      <c r="BS79" s="62">
        <v>4.9118587994902672E-3</v>
      </c>
      <c r="BT79" s="62">
        <v>1.9192305370443485E-3</v>
      </c>
      <c r="BU79" s="62">
        <v>4.4906495312365506E-3</v>
      </c>
      <c r="BV79" s="62">
        <v>7.4798137466082807E-4</v>
      </c>
      <c r="BW79" s="62">
        <v>4.1055329346603606E-4</v>
      </c>
      <c r="BX79" s="62">
        <v>2.6556301864630609E-4</v>
      </c>
      <c r="BY79" s="62">
        <v>1.0006675430477248</v>
      </c>
      <c r="BZ79" s="62">
        <v>7.5596954608856065E-4</v>
      </c>
      <c r="CA79" s="62">
        <v>6.8785988177446863E-4</v>
      </c>
      <c r="CB79" s="62">
        <v>5.881369757107745E-4</v>
      </c>
      <c r="CC79" s="62">
        <v>8.7372334615307926E-4</v>
      </c>
      <c r="CD79" s="62">
        <v>2.6152932800097024E-3</v>
      </c>
      <c r="CE79" s="62">
        <v>9.3891703685859977E-4</v>
      </c>
      <c r="CF79" s="62">
        <v>8.2959278706317753E-4</v>
      </c>
      <c r="CG79" s="62">
        <v>9.4630062666410241E-4</v>
      </c>
      <c r="CH79" s="62">
        <v>1.1713995233135434E-3</v>
      </c>
      <c r="CI79" s="62">
        <v>2.2663335979753352E-3</v>
      </c>
      <c r="CJ79" s="62">
        <v>5.0056312735984824E-4</v>
      </c>
      <c r="CK79" s="62">
        <v>2.0246904211427249E-3</v>
      </c>
      <c r="CL79" s="62">
        <v>1.2659319905351447E-3</v>
      </c>
      <c r="CM79" s="62">
        <v>2.9544434725120318E-3</v>
      </c>
      <c r="CN79" s="62">
        <v>1.8329472808484985E-3</v>
      </c>
      <c r="CO79" s="62">
        <v>2.8742764603169714E-3</v>
      </c>
      <c r="CP79" s="62">
        <v>8.8119875208088761E-4</v>
      </c>
      <c r="CQ79" s="62">
        <v>1.5599219057343648E-3</v>
      </c>
      <c r="CR79" s="62">
        <v>7.3537482325363422E-4</v>
      </c>
      <c r="CS79" s="62">
        <v>4.3829500110136867E-4</v>
      </c>
      <c r="CT79" s="62">
        <v>2.2298093247394577E-3</v>
      </c>
      <c r="CU79" s="62">
        <v>5.8950299678362785E-4</v>
      </c>
      <c r="CV79" s="62">
        <v>1.042533116630045E-3</v>
      </c>
      <c r="CW79" s="62">
        <v>5.1058698144223092E-4</v>
      </c>
      <c r="CX79" s="62">
        <v>7.3047956488908215E-4</v>
      </c>
      <c r="CY79" s="62">
        <v>1.0714060552620764E-3</v>
      </c>
      <c r="CZ79" s="62">
        <v>1.2267153231723497E-3</v>
      </c>
      <c r="DA79" s="62">
        <v>9.9609922446816245E-4</v>
      </c>
      <c r="DB79" s="62">
        <v>8.7063253884767111E-4</v>
      </c>
      <c r="DC79" s="62">
        <v>1.1162491239674552E-3</v>
      </c>
      <c r="DD79" s="62">
        <v>9.5109595852162915E-4</v>
      </c>
      <c r="DE79" s="63">
        <v>7.046012250120956E-3</v>
      </c>
      <c r="DF79" s="390">
        <v>1.1201511873639469</v>
      </c>
      <c r="DG79" s="390">
        <v>0.85078660560184571</v>
      </c>
    </row>
    <row r="80" spans="1:111" s="53" customFormat="1" ht="13.5">
      <c r="A80" s="64" t="s">
        <v>347</v>
      </c>
      <c r="B80" s="65" t="s">
        <v>601</v>
      </c>
      <c r="C80" s="66">
        <v>1.0198484778996791E-2</v>
      </c>
      <c r="D80" s="67">
        <v>5.2659760204980241E-2</v>
      </c>
      <c r="E80" s="67">
        <v>8.8292170354197161E-3</v>
      </c>
      <c r="F80" s="67">
        <v>2.4590434459938883E-2</v>
      </c>
      <c r="G80" s="67">
        <v>2.2753388458874452E-2</v>
      </c>
      <c r="H80" s="67">
        <v>0</v>
      </c>
      <c r="I80" s="67">
        <v>9.10297243034296E-3</v>
      </c>
      <c r="J80" s="67">
        <v>2.2894728023083528E-2</v>
      </c>
      <c r="K80" s="67">
        <v>1.7538714510554318E-2</v>
      </c>
      <c r="L80" s="67">
        <v>2.8110390783038411E-2</v>
      </c>
      <c r="M80" s="67">
        <v>0</v>
      </c>
      <c r="N80" s="67">
        <v>1.1447613983503E-2</v>
      </c>
      <c r="O80" s="67">
        <v>1.1902563387582445E-2</v>
      </c>
      <c r="P80" s="67">
        <v>2.5685340874834258E-2</v>
      </c>
      <c r="Q80" s="67">
        <v>2.1452268590243594E-2</v>
      </c>
      <c r="R80" s="67">
        <v>2.4725250549350899E-2</v>
      </c>
      <c r="S80" s="67">
        <v>2.9344244803808824E-2</v>
      </c>
      <c r="T80" s="67">
        <v>1.657850950030184E-2</v>
      </c>
      <c r="U80" s="67">
        <v>7.5859891419187316E-3</v>
      </c>
      <c r="V80" s="67">
        <v>1.2326919204014778E-2</v>
      </c>
      <c r="W80" s="67">
        <v>1.5526549657387562E-2</v>
      </c>
      <c r="X80" s="67">
        <v>1.2974498816748791E-2</v>
      </c>
      <c r="Y80" s="67">
        <v>1.31242969033907E-2</v>
      </c>
      <c r="Z80" s="67">
        <v>1.7240535090227656E-2</v>
      </c>
      <c r="AA80" s="67">
        <v>1.1942494316938035E-2</v>
      </c>
      <c r="AB80" s="67">
        <v>1.625589658045843E-2</v>
      </c>
      <c r="AC80" s="67">
        <v>3.4021353644588014E-3</v>
      </c>
      <c r="AD80" s="67">
        <v>5.8502840928315869E-2</v>
      </c>
      <c r="AE80" s="67">
        <v>1.1112518394678547E-2</v>
      </c>
      <c r="AF80" s="67">
        <v>1.1992951934517399E-2</v>
      </c>
      <c r="AG80" s="67">
        <v>7.9016411459493646E-3</v>
      </c>
      <c r="AH80" s="67">
        <v>1.6997892066050291E-2</v>
      </c>
      <c r="AI80" s="67">
        <v>3.7913078249779485E-2</v>
      </c>
      <c r="AJ80" s="67">
        <v>2.176798602146468E-2</v>
      </c>
      <c r="AK80" s="67">
        <v>2.4844511505318707E-2</v>
      </c>
      <c r="AL80" s="67">
        <v>1.3893868570617971E-2</v>
      </c>
      <c r="AM80" s="67">
        <v>1.0368797547937326E-2</v>
      </c>
      <c r="AN80" s="67">
        <v>2.830197747513322E-2</v>
      </c>
      <c r="AO80" s="67">
        <v>2.2434690217848014E-2</v>
      </c>
      <c r="AP80" s="67">
        <v>5.7679821732997908E-3</v>
      </c>
      <c r="AQ80" s="67">
        <v>1.6277414487643128E-2</v>
      </c>
      <c r="AR80" s="67">
        <v>1.6973433551131289E-2</v>
      </c>
      <c r="AS80" s="67">
        <v>1.2401940439457798E-2</v>
      </c>
      <c r="AT80" s="67">
        <v>1.2464938245461564E-2</v>
      </c>
      <c r="AU80" s="67">
        <v>1.1212936243187709E-2</v>
      </c>
      <c r="AV80" s="67">
        <v>1.1017154946663893E-2</v>
      </c>
      <c r="AW80" s="67">
        <v>1.3855189589683608E-2</v>
      </c>
      <c r="AX80" s="67">
        <v>1.148221683247326E-2</v>
      </c>
      <c r="AY80" s="67">
        <v>1.1082980072365387E-2</v>
      </c>
      <c r="AZ80" s="67">
        <v>1.069819174494664E-2</v>
      </c>
      <c r="BA80" s="67">
        <v>5.8464934841754726E-3</v>
      </c>
      <c r="BB80" s="67">
        <v>1.1753804248121244E-2</v>
      </c>
      <c r="BC80" s="67">
        <v>9.3193987240358378E-3</v>
      </c>
      <c r="BD80" s="67">
        <v>8.4662823995227832E-3</v>
      </c>
      <c r="BE80" s="67">
        <v>0</v>
      </c>
      <c r="BF80" s="67">
        <v>1.3007253229716452E-2</v>
      </c>
      <c r="BG80" s="67">
        <v>9.3784605448584552E-3</v>
      </c>
      <c r="BH80" s="67">
        <v>8.4107797028879026E-3</v>
      </c>
      <c r="BI80" s="67">
        <v>4.8244311112546363E-3</v>
      </c>
      <c r="BJ80" s="67">
        <v>1.6248511947123536E-2</v>
      </c>
      <c r="BK80" s="67">
        <v>0.36546771630691921</v>
      </c>
      <c r="BL80" s="67">
        <v>2.2090229865225658E-2</v>
      </c>
      <c r="BM80" s="67">
        <v>2.2566413035711351E-2</v>
      </c>
      <c r="BN80" s="67">
        <v>2.2557948944419936E-2</v>
      </c>
      <c r="BO80" s="67">
        <v>2.4908838789243649E-2</v>
      </c>
      <c r="BP80" s="67">
        <v>5.6674128733275849E-3</v>
      </c>
      <c r="BQ80" s="67">
        <v>2.5176090029697937E-2</v>
      </c>
      <c r="BR80" s="67">
        <v>1.1867020411887717E-2</v>
      </c>
      <c r="BS80" s="67">
        <v>2.2294520721602668E-2</v>
      </c>
      <c r="BT80" s="67">
        <v>5.4662444980810923E-3</v>
      </c>
      <c r="BU80" s="67">
        <v>9.1437510582077809E-3</v>
      </c>
      <c r="BV80" s="67">
        <v>2.4285117725709677E-3</v>
      </c>
      <c r="BW80" s="67">
        <v>1.8463164059549873E-3</v>
      </c>
      <c r="BX80" s="67">
        <v>7.0065822103005412E-4</v>
      </c>
      <c r="BY80" s="67">
        <v>3.1100196125390723E-3</v>
      </c>
      <c r="BZ80" s="67">
        <v>1.0046409644912058</v>
      </c>
      <c r="CA80" s="67">
        <v>7.4592543908248961E-3</v>
      </c>
      <c r="CB80" s="67">
        <v>7.2652436070313664E-3</v>
      </c>
      <c r="CC80" s="67">
        <v>5.9781716095800444E-3</v>
      </c>
      <c r="CD80" s="67">
        <v>2.6856688407485689E-3</v>
      </c>
      <c r="CE80" s="67">
        <v>3.4145134808946319E-3</v>
      </c>
      <c r="CF80" s="67">
        <v>7.5343157786300725E-3</v>
      </c>
      <c r="CG80" s="67">
        <v>6.9514521980607341E-2</v>
      </c>
      <c r="CH80" s="67">
        <v>7.0956268944093338E-3</v>
      </c>
      <c r="CI80" s="67">
        <v>7.2026515606375381E-3</v>
      </c>
      <c r="CJ80" s="67">
        <v>6.9557012224518286E-3</v>
      </c>
      <c r="CK80" s="67">
        <v>1.030649213002801E-2</v>
      </c>
      <c r="CL80" s="67">
        <v>1.8427394353545536E-2</v>
      </c>
      <c r="CM80" s="67">
        <v>8.2842453386825065E-3</v>
      </c>
      <c r="CN80" s="67">
        <v>4.7023249221171837E-3</v>
      </c>
      <c r="CO80" s="67">
        <v>1.0819672079974649E-2</v>
      </c>
      <c r="CP80" s="67">
        <v>8.5616101615123303E-3</v>
      </c>
      <c r="CQ80" s="67">
        <v>5.6276248797610968E-3</v>
      </c>
      <c r="CR80" s="67">
        <v>6.8701359921809566E-3</v>
      </c>
      <c r="CS80" s="67">
        <v>4.6074455014828795E-3</v>
      </c>
      <c r="CT80" s="67">
        <v>1.3394259773791245E-2</v>
      </c>
      <c r="CU80" s="67">
        <v>4.2408034392165065E-3</v>
      </c>
      <c r="CV80" s="67">
        <v>7.4618632806803028E-3</v>
      </c>
      <c r="CW80" s="67">
        <v>1.0043841670377869E-2</v>
      </c>
      <c r="CX80" s="67">
        <v>3.7332320210670062E-3</v>
      </c>
      <c r="CY80" s="67">
        <v>9.5813468974739174E-3</v>
      </c>
      <c r="CZ80" s="67">
        <v>1.6989314116537306E-2</v>
      </c>
      <c r="DA80" s="67">
        <v>4.5900379335912138E-3</v>
      </c>
      <c r="DB80" s="67">
        <v>4.6914197861551987E-3</v>
      </c>
      <c r="DC80" s="67">
        <v>1.7366731223456149E-2</v>
      </c>
      <c r="DD80" s="67">
        <v>4.6891533576132544E-2</v>
      </c>
      <c r="DE80" s="68">
        <v>4.0930953414003796E-2</v>
      </c>
      <c r="DF80" s="391">
        <v>2.8678763541212273</v>
      </c>
      <c r="DG80" s="391">
        <v>2.1782334528882079</v>
      </c>
    </row>
    <row r="81" spans="1:111" s="53" customFormat="1" ht="13.5">
      <c r="A81" s="54" t="s">
        <v>348</v>
      </c>
      <c r="B81" s="55" t="s">
        <v>602</v>
      </c>
      <c r="C81" s="56">
        <v>7.4889870987195559E-2</v>
      </c>
      <c r="D81" s="57">
        <v>2.793984142324241E-2</v>
      </c>
      <c r="E81" s="57">
        <v>2.8002782534452344E-2</v>
      </c>
      <c r="F81" s="57">
        <v>3.6371641808048409E-2</v>
      </c>
      <c r="G81" s="57">
        <v>3.3794884691862988E-2</v>
      </c>
      <c r="H81" s="57">
        <v>0</v>
      </c>
      <c r="I81" s="57">
        <v>0.4721781682888132</v>
      </c>
      <c r="J81" s="57">
        <v>1.9847598953025073E-2</v>
      </c>
      <c r="K81" s="57">
        <v>1.3949205283283396E-2</v>
      </c>
      <c r="L81" s="57">
        <v>1.7970028139384517E-2</v>
      </c>
      <c r="M81" s="57">
        <v>0</v>
      </c>
      <c r="N81" s="57">
        <v>2.8595164937807702E-2</v>
      </c>
      <c r="O81" s="57">
        <v>1.9684389887902221E-2</v>
      </c>
      <c r="P81" s="57">
        <v>3.7691282646937392E-2</v>
      </c>
      <c r="Q81" s="57">
        <v>1.7156727189329236E-2</v>
      </c>
      <c r="R81" s="57">
        <v>1.4094475644480386E-2</v>
      </c>
      <c r="S81" s="57">
        <v>1.3087544636887244E-2</v>
      </c>
      <c r="T81" s="57">
        <v>1.9644351550973729E-2</v>
      </c>
      <c r="U81" s="57">
        <v>7.1373567850081766E-3</v>
      </c>
      <c r="V81" s="57">
        <v>1.8310941598617604E-2</v>
      </c>
      <c r="W81" s="57">
        <v>6.9460567058761684E-4</v>
      </c>
      <c r="X81" s="57">
        <v>8.8053975326108334E-3</v>
      </c>
      <c r="Y81" s="57">
        <v>3.7362222727733555E-3</v>
      </c>
      <c r="Z81" s="57">
        <v>9.8752756146786025E-3</v>
      </c>
      <c r="AA81" s="57">
        <v>7.5957217690272487E-3</v>
      </c>
      <c r="AB81" s="57">
        <v>7.1426917835376259E-3</v>
      </c>
      <c r="AC81" s="57">
        <v>1.0741638196134396E-3</v>
      </c>
      <c r="AD81" s="57">
        <v>1.6858655083505411E-2</v>
      </c>
      <c r="AE81" s="57">
        <v>5.6687933604744611E-3</v>
      </c>
      <c r="AF81" s="57">
        <v>6.805456562679061E-3</v>
      </c>
      <c r="AG81" s="57">
        <v>2.3335577706061001E-2</v>
      </c>
      <c r="AH81" s="57">
        <v>2.0798219926928454E-2</v>
      </c>
      <c r="AI81" s="57">
        <v>4.9513549585603632E-2</v>
      </c>
      <c r="AJ81" s="57">
        <v>1.8206377528648964E-2</v>
      </c>
      <c r="AK81" s="57">
        <v>1.7813359830038275E-2</v>
      </c>
      <c r="AL81" s="57">
        <v>1.0287036154314571E-2</v>
      </c>
      <c r="AM81" s="57">
        <v>1.0305895557917721E-2</v>
      </c>
      <c r="AN81" s="57">
        <v>1.262955351270228E-2</v>
      </c>
      <c r="AO81" s="57">
        <v>1.0734920299016605E-2</v>
      </c>
      <c r="AP81" s="57">
        <v>6.3834630012682192E-2</v>
      </c>
      <c r="AQ81" s="57">
        <v>1.2364596579867129E-2</v>
      </c>
      <c r="AR81" s="57">
        <v>2.0910215692904337E-2</v>
      </c>
      <c r="AS81" s="57">
        <v>1.8451905440507541E-2</v>
      </c>
      <c r="AT81" s="57">
        <v>1.0021663039722729E-2</v>
      </c>
      <c r="AU81" s="57">
        <v>9.4246182037875138E-3</v>
      </c>
      <c r="AV81" s="57">
        <v>1.3090943998980526E-2</v>
      </c>
      <c r="AW81" s="57">
        <v>5.7083424330700155E-3</v>
      </c>
      <c r="AX81" s="57">
        <v>3.9596933869282518E-3</v>
      </c>
      <c r="AY81" s="57">
        <v>7.5771603368986187E-3</v>
      </c>
      <c r="AZ81" s="57">
        <v>8.0864006508764453E-3</v>
      </c>
      <c r="BA81" s="57">
        <v>6.2878979906659267E-3</v>
      </c>
      <c r="BB81" s="57">
        <v>6.9350951862289728E-3</v>
      </c>
      <c r="BC81" s="57">
        <v>3.0299548054045036E-3</v>
      </c>
      <c r="BD81" s="57">
        <v>9.6043290258340519E-3</v>
      </c>
      <c r="BE81" s="57">
        <v>0</v>
      </c>
      <c r="BF81" s="57">
        <v>2.8694447453691384E-3</v>
      </c>
      <c r="BG81" s="57">
        <v>4.3480529469522066E-3</v>
      </c>
      <c r="BH81" s="57">
        <v>9.629794672769372E-3</v>
      </c>
      <c r="BI81" s="57">
        <v>3.0039561007597186E-3</v>
      </c>
      <c r="BJ81" s="57">
        <v>6.2031423631121921E-2</v>
      </c>
      <c r="BK81" s="57">
        <v>2.2415116242326817E-2</v>
      </c>
      <c r="BL81" s="57">
        <v>3.4874348777567142E-2</v>
      </c>
      <c r="BM81" s="57">
        <v>3.8402075481814492E-2</v>
      </c>
      <c r="BN81" s="57">
        <v>4.4336284464670826E-2</v>
      </c>
      <c r="BO81" s="57">
        <v>3.096815831141982E-2</v>
      </c>
      <c r="BP81" s="57">
        <v>1.0082241563049292E-2</v>
      </c>
      <c r="BQ81" s="57">
        <v>9.3377932447720104E-3</v>
      </c>
      <c r="BR81" s="57">
        <v>1.6937673478848444E-2</v>
      </c>
      <c r="BS81" s="57">
        <v>3.7663958380947951E-2</v>
      </c>
      <c r="BT81" s="57">
        <v>5.492165902841515E-2</v>
      </c>
      <c r="BU81" s="57">
        <v>1.5243062390374576E-2</v>
      </c>
      <c r="BV81" s="57">
        <v>1.2421579841893831E-2</v>
      </c>
      <c r="BW81" s="57">
        <v>7.045919620635499E-3</v>
      </c>
      <c r="BX81" s="57">
        <v>2.0359896748298844E-3</v>
      </c>
      <c r="BY81" s="57">
        <v>7.4105461217760142E-3</v>
      </c>
      <c r="BZ81" s="57">
        <v>5.1070471442411676E-3</v>
      </c>
      <c r="CA81" s="57">
        <v>1.0096658527532356</v>
      </c>
      <c r="CB81" s="57">
        <v>1.9696998602225808E-2</v>
      </c>
      <c r="CC81" s="57">
        <v>6.6978290419434086E-3</v>
      </c>
      <c r="CD81" s="57">
        <v>6.5946459479771478E-3</v>
      </c>
      <c r="CE81" s="57">
        <v>7.1864770179509829E-3</v>
      </c>
      <c r="CF81" s="57">
        <v>9.7563689459086358E-3</v>
      </c>
      <c r="CG81" s="57">
        <v>1.4621287750628891E-2</v>
      </c>
      <c r="CH81" s="57">
        <v>1.5334493797495742E-2</v>
      </c>
      <c r="CI81" s="57">
        <v>1.6233066363924648E-2</v>
      </c>
      <c r="CJ81" s="57">
        <v>2.5009714474844524E-2</v>
      </c>
      <c r="CK81" s="57">
        <v>1.0584856304303523E-2</v>
      </c>
      <c r="CL81" s="57">
        <v>2.1768057137388625E-2</v>
      </c>
      <c r="CM81" s="57">
        <v>2.3674108853570869E-2</v>
      </c>
      <c r="CN81" s="57">
        <v>1.6742093769523153E-2</v>
      </c>
      <c r="CO81" s="57">
        <v>1.3377703779218899E-2</v>
      </c>
      <c r="CP81" s="57">
        <v>1.033851606411235E-2</v>
      </c>
      <c r="CQ81" s="57">
        <v>9.655473237931882E-3</v>
      </c>
      <c r="CR81" s="57">
        <v>1.3400422423423413E-2</v>
      </c>
      <c r="CS81" s="57">
        <v>1.3028232779700194E-2</v>
      </c>
      <c r="CT81" s="57">
        <v>2.3705586181843357E-2</v>
      </c>
      <c r="CU81" s="57">
        <v>1.9974724913693728E-2</v>
      </c>
      <c r="CV81" s="57">
        <v>2.5705595628376609E-2</v>
      </c>
      <c r="CW81" s="57">
        <v>1.1127948782478784E-2</v>
      </c>
      <c r="CX81" s="57">
        <v>1.1924048393170874E-2</v>
      </c>
      <c r="CY81" s="57">
        <v>5.4910688490008949E-2</v>
      </c>
      <c r="CZ81" s="57">
        <v>1.1293263624537987E-2</v>
      </c>
      <c r="DA81" s="57">
        <v>2.3985256790295673E-2</v>
      </c>
      <c r="DB81" s="57">
        <v>3.9422325324560824E-2</v>
      </c>
      <c r="DC81" s="57">
        <v>4.116771790794007E-2</v>
      </c>
      <c r="DD81" s="57">
        <v>1.27425800584348E-2</v>
      </c>
      <c r="DE81" s="58">
        <v>3.3945318552867483E-2</v>
      </c>
      <c r="DF81" s="389">
        <v>3.3458725569004031</v>
      </c>
      <c r="DG81" s="389">
        <v>2.5412851296980947</v>
      </c>
    </row>
    <row r="82" spans="1:111" s="53" customFormat="1" ht="13.5">
      <c r="A82" s="54" t="s">
        <v>349</v>
      </c>
      <c r="B82" s="55" t="s">
        <v>603</v>
      </c>
      <c r="C82" s="56">
        <v>2.6311422942643435E-5</v>
      </c>
      <c r="D82" s="57">
        <v>7.4465876702268222E-5</v>
      </c>
      <c r="E82" s="57">
        <v>9.6580356308173423E-6</v>
      </c>
      <c r="F82" s="57">
        <v>6.5975306734703071E-6</v>
      </c>
      <c r="G82" s="57">
        <v>2.5867392859606579E-5</v>
      </c>
      <c r="H82" s="57">
        <v>0</v>
      </c>
      <c r="I82" s="57">
        <v>3.798322972092025E-5</v>
      </c>
      <c r="J82" s="57">
        <v>1.5211887954013126E-5</v>
      </c>
      <c r="K82" s="57">
        <v>1.1876186076414434E-5</v>
      </c>
      <c r="L82" s="57">
        <v>4.2643102993144664E-5</v>
      </c>
      <c r="M82" s="57">
        <v>0</v>
      </c>
      <c r="N82" s="57">
        <v>1.0456636355955602E-5</v>
      </c>
      <c r="O82" s="57">
        <v>4.446172816719499E-6</v>
      </c>
      <c r="P82" s="57">
        <v>3.2947014029206712E-5</v>
      </c>
      <c r="Q82" s="57">
        <v>1.690421896866168E-5</v>
      </c>
      <c r="R82" s="57">
        <v>3.7214909684919962E-5</v>
      </c>
      <c r="S82" s="57">
        <v>2.4153512372805524E-5</v>
      </c>
      <c r="T82" s="57">
        <v>1.364482821970727E-5</v>
      </c>
      <c r="U82" s="57">
        <v>4.3032735184684268E-6</v>
      </c>
      <c r="V82" s="57">
        <v>4.2177288721384541E-5</v>
      </c>
      <c r="W82" s="57">
        <v>6.0536358978833263E-5</v>
      </c>
      <c r="X82" s="57">
        <v>1.7513203706621128E-5</v>
      </c>
      <c r="Y82" s="57">
        <v>2.4100401857729462E-5</v>
      </c>
      <c r="Z82" s="57">
        <v>3.0299834629616812E-5</v>
      </c>
      <c r="AA82" s="57">
        <v>1.2092850930986598E-5</v>
      </c>
      <c r="AB82" s="57">
        <v>1.7405897689494344E-5</v>
      </c>
      <c r="AC82" s="57">
        <v>6.7184005274779527E-5</v>
      </c>
      <c r="AD82" s="57">
        <v>4.7217313951076384E-5</v>
      </c>
      <c r="AE82" s="57">
        <v>7.4307381452260448E-6</v>
      </c>
      <c r="AF82" s="57">
        <v>8.4922488987181026E-6</v>
      </c>
      <c r="AG82" s="57">
        <v>3.0023205195609404E-6</v>
      </c>
      <c r="AH82" s="57">
        <v>2.8312806074530816E-5</v>
      </c>
      <c r="AI82" s="57">
        <v>1.0969735625572721E-4</v>
      </c>
      <c r="AJ82" s="57">
        <v>2.8148579594686348E-5</v>
      </c>
      <c r="AK82" s="57">
        <v>7.2886037481514074E-5</v>
      </c>
      <c r="AL82" s="57">
        <v>3.5695015078217012E-5</v>
      </c>
      <c r="AM82" s="57">
        <v>2.5189315292554457E-5</v>
      </c>
      <c r="AN82" s="57">
        <v>7.0198178005502504E-5</v>
      </c>
      <c r="AO82" s="57">
        <v>6.7180579374227946E-5</v>
      </c>
      <c r="AP82" s="57">
        <v>8.8818873221032797E-5</v>
      </c>
      <c r="AQ82" s="57">
        <v>1.1972087837181193E-5</v>
      </c>
      <c r="AR82" s="57">
        <v>3.5477284673451593E-5</v>
      </c>
      <c r="AS82" s="57">
        <v>2.3163094657068047E-5</v>
      </c>
      <c r="AT82" s="57">
        <v>1.876384093009017E-5</v>
      </c>
      <c r="AU82" s="57">
        <v>1.7675634175166078E-5</v>
      </c>
      <c r="AV82" s="57">
        <v>7.3093072950863189E-6</v>
      </c>
      <c r="AW82" s="57">
        <v>1.6746039408667111E-5</v>
      </c>
      <c r="AX82" s="57">
        <v>1.1785202202187785E-5</v>
      </c>
      <c r="AY82" s="57">
        <v>1.0237493594601068E-5</v>
      </c>
      <c r="AZ82" s="57">
        <v>1.1115523824926682E-5</v>
      </c>
      <c r="BA82" s="57">
        <v>2.2273722476307023E-6</v>
      </c>
      <c r="BB82" s="57">
        <v>1.2052674891907919E-5</v>
      </c>
      <c r="BC82" s="57">
        <v>5.5874010344980471E-6</v>
      </c>
      <c r="BD82" s="57">
        <v>2.3920457544847365E-6</v>
      </c>
      <c r="BE82" s="57">
        <v>0</v>
      </c>
      <c r="BF82" s="57">
        <v>3.3961238265341134E-5</v>
      </c>
      <c r="BG82" s="57">
        <v>2.146561172086001E-5</v>
      </c>
      <c r="BH82" s="57">
        <v>5.9503859195658376E-6</v>
      </c>
      <c r="BI82" s="57">
        <v>4.8730643176679677E-6</v>
      </c>
      <c r="BJ82" s="57">
        <v>1.1202110735148133E-5</v>
      </c>
      <c r="BK82" s="57">
        <v>1.1925600195342384E-3</v>
      </c>
      <c r="BL82" s="57">
        <v>1.6873628090595399E-5</v>
      </c>
      <c r="BM82" s="57">
        <v>1.5727751507666739E-5</v>
      </c>
      <c r="BN82" s="57">
        <v>2.912486657289586E-5</v>
      </c>
      <c r="BO82" s="57">
        <v>3.0204664031309272E-5</v>
      </c>
      <c r="BP82" s="57">
        <v>1.273297568752007E-5</v>
      </c>
      <c r="BQ82" s="57">
        <v>6.1418801615755681E-5</v>
      </c>
      <c r="BR82" s="57">
        <v>8.2297969442393134E-6</v>
      </c>
      <c r="BS82" s="57">
        <v>9.5643440096255719E-6</v>
      </c>
      <c r="BT82" s="57">
        <v>6.662964155186039E-6</v>
      </c>
      <c r="BU82" s="57">
        <v>4.1595731413232632E-6</v>
      </c>
      <c r="BV82" s="57">
        <v>2.3668571852585595E-6</v>
      </c>
      <c r="BW82" s="57">
        <v>1.2429361622825987E-6</v>
      </c>
      <c r="BX82" s="57">
        <v>5.0396854082144353E-7</v>
      </c>
      <c r="BY82" s="57">
        <v>2.6931791196132955E-6</v>
      </c>
      <c r="BZ82" s="57">
        <v>3.1438593665206112E-5</v>
      </c>
      <c r="CA82" s="57">
        <v>7.4414911925605514E-5</v>
      </c>
      <c r="CB82" s="57">
        <v>1.0002157344817408</v>
      </c>
      <c r="CC82" s="57">
        <v>3.0383993290118788E-6</v>
      </c>
      <c r="CD82" s="57">
        <v>1.5324974616674056E-6</v>
      </c>
      <c r="CE82" s="57">
        <v>1.9088626772773864E-6</v>
      </c>
      <c r="CF82" s="57">
        <v>4.9470043492244483E-6</v>
      </c>
      <c r="CG82" s="57">
        <v>2.0501254440654492E-5</v>
      </c>
      <c r="CH82" s="57">
        <v>2.8464750063646841E-6</v>
      </c>
      <c r="CI82" s="57">
        <v>3.7527979899678775E-6</v>
      </c>
      <c r="CJ82" s="57">
        <v>5.3543671340673666E-6</v>
      </c>
      <c r="CK82" s="57">
        <v>3.3586761673097813E-6</v>
      </c>
      <c r="CL82" s="57">
        <v>9.9434296210712432E-6</v>
      </c>
      <c r="CM82" s="57">
        <v>4.6959392742255498E-6</v>
      </c>
      <c r="CN82" s="57">
        <v>4.392099036902341E-6</v>
      </c>
      <c r="CO82" s="57">
        <v>6.8070532392491741E-6</v>
      </c>
      <c r="CP82" s="57">
        <v>3.780941933821038E-6</v>
      </c>
      <c r="CQ82" s="57">
        <v>2.0531379148300427E-6</v>
      </c>
      <c r="CR82" s="57">
        <v>4.1118193287092461E-6</v>
      </c>
      <c r="CS82" s="57">
        <v>3.258028660357058E-6</v>
      </c>
      <c r="CT82" s="57">
        <v>6.2641057300590366E-6</v>
      </c>
      <c r="CU82" s="57">
        <v>3.7752180820859663E-6</v>
      </c>
      <c r="CV82" s="57">
        <v>4.4709755051786473E-6</v>
      </c>
      <c r="CW82" s="57">
        <v>1.3867409988148923E-5</v>
      </c>
      <c r="CX82" s="57">
        <v>2.6796175037322801E-6</v>
      </c>
      <c r="CY82" s="57">
        <v>8.4497579107779015E-6</v>
      </c>
      <c r="CZ82" s="57">
        <v>8.7426610617038042E-6</v>
      </c>
      <c r="DA82" s="57">
        <v>4.9604504471636642E-6</v>
      </c>
      <c r="DB82" s="57">
        <v>5.7105023742866776E-6</v>
      </c>
      <c r="DC82" s="57">
        <v>6.7411490075373807E-6</v>
      </c>
      <c r="DD82" s="57">
        <v>3.8535531505295332E-5</v>
      </c>
      <c r="DE82" s="58">
        <v>1.3269056467455308E-5</v>
      </c>
      <c r="DF82" s="389">
        <v>1.0034416253814655</v>
      </c>
      <c r="DG82" s="389">
        <v>0.76214238221444353</v>
      </c>
    </row>
    <row r="83" spans="1:111" s="53" customFormat="1" ht="13.5">
      <c r="A83" s="54" t="s">
        <v>350</v>
      </c>
      <c r="B83" s="55" t="s">
        <v>604</v>
      </c>
      <c r="C83" s="56">
        <v>2.6426814807712545E-7</v>
      </c>
      <c r="D83" s="57">
        <v>2.4707489471005678E-7</v>
      </c>
      <c r="E83" s="57">
        <v>1.2069345945042325E-6</v>
      </c>
      <c r="F83" s="57">
        <v>1.4969888889161432E-7</v>
      </c>
      <c r="G83" s="57">
        <v>3.9343124190964737E-7</v>
      </c>
      <c r="H83" s="57">
        <v>0</v>
      </c>
      <c r="I83" s="57">
        <v>1.3146944841347708E-6</v>
      </c>
      <c r="J83" s="57">
        <v>3.3161920764751765E-7</v>
      </c>
      <c r="K83" s="57">
        <v>2.6316537152240009E-7</v>
      </c>
      <c r="L83" s="57">
        <v>3.5735728621826469E-7</v>
      </c>
      <c r="M83" s="57">
        <v>0</v>
      </c>
      <c r="N83" s="57">
        <v>9.5616946866482985E-7</v>
      </c>
      <c r="O83" s="57">
        <v>1.6723226679634327E-6</v>
      </c>
      <c r="P83" s="57">
        <v>4.8489355984836431E-7</v>
      </c>
      <c r="Q83" s="57">
        <v>1.1186952179187742E-6</v>
      </c>
      <c r="R83" s="57">
        <v>4.793212665104432E-7</v>
      </c>
      <c r="S83" s="57">
        <v>7.0575065569040546E-7</v>
      </c>
      <c r="T83" s="57">
        <v>1.193639089592196E-6</v>
      </c>
      <c r="U83" s="57">
        <v>7.3467776201514743E-7</v>
      </c>
      <c r="V83" s="57">
        <v>4.9789607575289665E-7</v>
      </c>
      <c r="W83" s="57">
        <v>3.5120821491696266E-8</v>
      </c>
      <c r="X83" s="57">
        <v>3.2899068402143176E-7</v>
      </c>
      <c r="Y83" s="57">
        <v>4.8275230785000112E-7</v>
      </c>
      <c r="Z83" s="57">
        <v>4.1765686570486112E-7</v>
      </c>
      <c r="AA83" s="57">
        <v>3.0520909296971894E-6</v>
      </c>
      <c r="AB83" s="57">
        <v>8.0459828857665148E-7</v>
      </c>
      <c r="AC83" s="57">
        <v>1.1436866580726266E-7</v>
      </c>
      <c r="AD83" s="57">
        <v>3.2509315067665825E-7</v>
      </c>
      <c r="AE83" s="57">
        <v>6.1130436377007611E-7</v>
      </c>
      <c r="AF83" s="57">
        <v>7.7350575639171166E-7</v>
      </c>
      <c r="AG83" s="57">
        <v>2.207094742556676E-7</v>
      </c>
      <c r="AH83" s="57">
        <v>8.8758130723401195E-7</v>
      </c>
      <c r="AI83" s="57">
        <v>8.5703954124104427E-7</v>
      </c>
      <c r="AJ83" s="57">
        <v>6.3682938745641435E-7</v>
      </c>
      <c r="AK83" s="57">
        <v>7.0413343085216638E-7</v>
      </c>
      <c r="AL83" s="57">
        <v>3.1048869802766337E-7</v>
      </c>
      <c r="AM83" s="57">
        <v>2.660330832316612E-7</v>
      </c>
      <c r="AN83" s="57">
        <v>5.199359849709783E-7</v>
      </c>
      <c r="AO83" s="57">
        <v>2.683502876473349E-7</v>
      </c>
      <c r="AP83" s="57">
        <v>2.8389531431425165E-7</v>
      </c>
      <c r="AQ83" s="57">
        <v>4.2574479935108493E-7</v>
      </c>
      <c r="AR83" s="57">
        <v>9.0057551666726304E-7</v>
      </c>
      <c r="AS83" s="57">
        <v>7.5485108463319204E-7</v>
      </c>
      <c r="AT83" s="57">
        <v>1.0885918937402189E-6</v>
      </c>
      <c r="AU83" s="57">
        <v>9.1105604393007124E-7</v>
      </c>
      <c r="AV83" s="57">
        <v>8.2140847509817834E-7</v>
      </c>
      <c r="AW83" s="57">
        <v>6.095842067055246E-7</v>
      </c>
      <c r="AX83" s="57">
        <v>6.1965652227211485E-7</v>
      </c>
      <c r="AY83" s="57">
        <v>6.9673078065259684E-7</v>
      </c>
      <c r="AZ83" s="57">
        <v>9.5777338243117912E-7</v>
      </c>
      <c r="BA83" s="57">
        <v>1.2074846238011982E-6</v>
      </c>
      <c r="BB83" s="57">
        <v>7.3663377019038301E-7</v>
      </c>
      <c r="BC83" s="57">
        <v>7.3637546632669277E-7</v>
      </c>
      <c r="BD83" s="57">
        <v>4.9989908389439588E-7</v>
      </c>
      <c r="BE83" s="57">
        <v>0</v>
      </c>
      <c r="BF83" s="57">
        <v>2.3428480151900885E-7</v>
      </c>
      <c r="BG83" s="57">
        <v>3.1893474343361656E-7</v>
      </c>
      <c r="BH83" s="57">
        <v>4.8800642941162535E-7</v>
      </c>
      <c r="BI83" s="57">
        <v>3.2025912811506609E-7</v>
      </c>
      <c r="BJ83" s="57">
        <v>6.9997117781906638E-7</v>
      </c>
      <c r="BK83" s="57">
        <v>2.6248373697212691E-7</v>
      </c>
      <c r="BL83" s="57">
        <v>3.7667173330708813E-7</v>
      </c>
      <c r="BM83" s="57">
        <v>5.7326041152263515E-7</v>
      </c>
      <c r="BN83" s="57">
        <v>4.2185993129535066E-7</v>
      </c>
      <c r="BO83" s="57">
        <v>3.8635087134593895E-7</v>
      </c>
      <c r="BP83" s="57">
        <v>4.6858534039325201E-7</v>
      </c>
      <c r="BQ83" s="57">
        <v>2.5601275826503764E-7</v>
      </c>
      <c r="BR83" s="57">
        <v>9.1580879178156503E-7</v>
      </c>
      <c r="BS83" s="57">
        <v>2.4636199558133406E-6</v>
      </c>
      <c r="BT83" s="57">
        <v>1.9517584985894499E-6</v>
      </c>
      <c r="BU83" s="57">
        <v>9.6050034342897055E-7</v>
      </c>
      <c r="BV83" s="57">
        <v>3.9240142468869154E-7</v>
      </c>
      <c r="BW83" s="57">
        <v>2.3069356475929563E-7</v>
      </c>
      <c r="BX83" s="57">
        <v>6.2439255680675907E-8</v>
      </c>
      <c r="BY83" s="57">
        <v>2.7043524880252306E-7</v>
      </c>
      <c r="BZ83" s="57">
        <v>4.1529608043863669E-7</v>
      </c>
      <c r="CA83" s="57">
        <v>3.9942164300837318E-7</v>
      </c>
      <c r="CB83" s="57">
        <v>3.2834455564485809E-7</v>
      </c>
      <c r="CC83" s="57">
        <v>1.0000005298704442</v>
      </c>
      <c r="CD83" s="57">
        <v>1.3880505853280881E-6</v>
      </c>
      <c r="CE83" s="57">
        <v>4.5338506791415709E-7</v>
      </c>
      <c r="CF83" s="57">
        <v>4.6139262987674505E-7</v>
      </c>
      <c r="CG83" s="57">
        <v>1.3487906974497858E-5</v>
      </c>
      <c r="CH83" s="57">
        <v>1.2356703648070476E-6</v>
      </c>
      <c r="CI83" s="57">
        <v>3.2520375129797301E-6</v>
      </c>
      <c r="CJ83" s="57">
        <v>2.9056995944108889E-6</v>
      </c>
      <c r="CK83" s="57">
        <v>2.1867585496927589E-6</v>
      </c>
      <c r="CL83" s="57">
        <v>9.4685885619134409E-6</v>
      </c>
      <c r="CM83" s="57">
        <v>7.6282875865889375E-7</v>
      </c>
      <c r="CN83" s="57">
        <v>1.7082269722267063E-6</v>
      </c>
      <c r="CO83" s="57">
        <v>2.473940847576335E-6</v>
      </c>
      <c r="CP83" s="57">
        <v>6.9973922730781616E-7</v>
      </c>
      <c r="CQ83" s="57">
        <v>3.4620423808136687E-7</v>
      </c>
      <c r="CR83" s="57">
        <v>3.975701732651045E-7</v>
      </c>
      <c r="CS83" s="57">
        <v>3.277116003889814E-7</v>
      </c>
      <c r="CT83" s="57">
        <v>2.7270731592805482E-6</v>
      </c>
      <c r="CU83" s="57">
        <v>1.0616131235727546E-6</v>
      </c>
      <c r="CV83" s="57">
        <v>3.495361517806832E-6</v>
      </c>
      <c r="CW83" s="57">
        <v>4.2906281751997278E-7</v>
      </c>
      <c r="CX83" s="57">
        <v>1.6658727039767783E-6</v>
      </c>
      <c r="CY83" s="57">
        <v>8.0680937498876905E-7</v>
      </c>
      <c r="CZ83" s="57">
        <v>5.6938405534194622E-7</v>
      </c>
      <c r="DA83" s="57">
        <v>9.0142561427184847E-7</v>
      </c>
      <c r="DB83" s="57">
        <v>1.1318921425706241E-6</v>
      </c>
      <c r="DC83" s="57">
        <v>9.3385386029856989E-7</v>
      </c>
      <c r="DD83" s="57">
        <v>5.4973690762028461E-7</v>
      </c>
      <c r="DE83" s="58">
        <v>3.9196167764101558E-6</v>
      </c>
      <c r="DF83" s="389">
        <v>1.0001087131384574</v>
      </c>
      <c r="DG83" s="389">
        <v>0.75961094081083202</v>
      </c>
    </row>
    <row r="84" spans="1:111" s="53" customFormat="1" ht="13.5">
      <c r="A84" s="59" t="s">
        <v>351</v>
      </c>
      <c r="B84" s="60" t="s">
        <v>605</v>
      </c>
      <c r="C84" s="61">
        <v>3.0002037765668659E-4</v>
      </c>
      <c r="D84" s="62">
        <v>1.5028677404694453E-3</v>
      </c>
      <c r="E84" s="62">
        <v>2.1339411566416506E-4</v>
      </c>
      <c r="F84" s="62">
        <v>6.2444709377938905E-5</v>
      </c>
      <c r="G84" s="62">
        <v>3.0244684617964491E-4</v>
      </c>
      <c r="H84" s="62">
        <v>0</v>
      </c>
      <c r="I84" s="62">
        <v>2.2184405455030341E-4</v>
      </c>
      <c r="J84" s="62">
        <v>6.1255057333575323E-4</v>
      </c>
      <c r="K84" s="62">
        <v>5.0836109847888947E-4</v>
      </c>
      <c r="L84" s="62">
        <v>7.135401336113502E-4</v>
      </c>
      <c r="M84" s="62">
        <v>0</v>
      </c>
      <c r="N84" s="62">
        <v>2.7431749235571441E-4</v>
      </c>
      <c r="O84" s="62">
        <v>2.1092482174600471E-4</v>
      </c>
      <c r="P84" s="62">
        <v>5.9347121874163129E-4</v>
      </c>
      <c r="Q84" s="62">
        <v>5.451043572671985E-4</v>
      </c>
      <c r="R84" s="62">
        <v>8.8288363975742217E-4</v>
      </c>
      <c r="S84" s="62">
        <v>1.0173719888060609E-3</v>
      </c>
      <c r="T84" s="62">
        <v>6.8166455431277245E-4</v>
      </c>
      <c r="U84" s="62">
        <v>3.7712064960157249E-5</v>
      </c>
      <c r="V84" s="62">
        <v>1.6479756665182285E-4</v>
      </c>
      <c r="W84" s="62">
        <v>1.0801957114740389E-5</v>
      </c>
      <c r="X84" s="62">
        <v>2.3873297407723821E-4</v>
      </c>
      <c r="Y84" s="62">
        <v>3.9794996949535778E-4</v>
      </c>
      <c r="Z84" s="62">
        <v>5.2750655892032274E-4</v>
      </c>
      <c r="AA84" s="62">
        <v>2.917354546547714E-4</v>
      </c>
      <c r="AB84" s="62">
        <v>3.7181085505530134E-4</v>
      </c>
      <c r="AC84" s="62">
        <v>5.8419216067537074E-6</v>
      </c>
      <c r="AD84" s="62">
        <v>1.3028898802383592E-3</v>
      </c>
      <c r="AE84" s="62">
        <v>2.9513731014911955E-4</v>
      </c>
      <c r="AF84" s="62">
        <v>2.1843902740974541E-4</v>
      </c>
      <c r="AG84" s="62">
        <v>4.8176371085236813E-5</v>
      </c>
      <c r="AH84" s="62">
        <v>5.375797307453562E-4</v>
      </c>
      <c r="AI84" s="62">
        <v>1.4332404181575226E-3</v>
      </c>
      <c r="AJ84" s="62">
        <v>6.3695093888472372E-4</v>
      </c>
      <c r="AK84" s="62">
        <v>9.6381822039262491E-4</v>
      </c>
      <c r="AL84" s="62">
        <v>2.9420382893652515E-4</v>
      </c>
      <c r="AM84" s="62">
        <v>2.1778069053281167E-4</v>
      </c>
      <c r="AN84" s="62">
        <v>7.8606468028953158E-4</v>
      </c>
      <c r="AO84" s="62">
        <v>6.0673503522736916E-4</v>
      </c>
      <c r="AP84" s="62">
        <v>1.5518009989254355E-4</v>
      </c>
      <c r="AQ84" s="62">
        <v>3.9042077553118896E-4</v>
      </c>
      <c r="AR84" s="62">
        <v>4.0836519654587875E-4</v>
      </c>
      <c r="AS84" s="62">
        <v>2.5943253412306813E-4</v>
      </c>
      <c r="AT84" s="62">
        <v>3.0257881653985013E-4</v>
      </c>
      <c r="AU84" s="62">
        <v>2.7032928090947768E-4</v>
      </c>
      <c r="AV84" s="62">
        <v>1.9387699643636015E-4</v>
      </c>
      <c r="AW84" s="62">
        <v>3.0370355424816619E-4</v>
      </c>
      <c r="AX84" s="62">
        <v>2.9940985552079759E-4</v>
      </c>
      <c r="AY84" s="62">
        <v>1.4706175694891442E-4</v>
      </c>
      <c r="AZ84" s="62">
        <v>2.4219940092552836E-4</v>
      </c>
      <c r="BA84" s="62">
        <v>1.5877863128789256E-4</v>
      </c>
      <c r="BB84" s="62">
        <v>3.231194551074569E-4</v>
      </c>
      <c r="BC84" s="62">
        <v>2.4907451020567568E-4</v>
      </c>
      <c r="BD84" s="62">
        <v>4.2924921345887365E-5</v>
      </c>
      <c r="BE84" s="62">
        <v>0</v>
      </c>
      <c r="BF84" s="62">
        <v>4.4606115106394394E-4</v>
      </c>
      <c r="BG84" s="62">
        <v>2.9174567281535247E-4</v>
      </c>
      <c r="BH84" s="62">
        <v>6.3800233160058974E-5</v>
      </c>
      <c r="BI84" s="62">
        <v>9.2659753819085273E-5</v>
      </c>
      <c r="BJ84" s="62">
        <v>2.7586075607289711E-4</v>
      </c>
      <c r="BK84" s="62">
        <v>7.681830941960433E-4</v>
      </c>
      <c r="BL84" s="62">
        <v>5.1848674039518599E-4</v>
      </c>
      <c r="BM84" s="62">
        <v>5.1044504221015258E-4</v>
      </c>
      <c r="BN84" s="62">
        <v>5.4358964474530698E-4</v>
      </c>
      <c r="BO84" s="62">
        <v>5.7503229184475025E-4</v>
      </c>
      <c r="BP84" s="62">
        <v>1.5042226108306179E-4</v>
      </c>
      <c r="BQ84" s="62">
        <v>7.992647337823328E-4</v>
      </c>
      <c r="BR84" s="62">
        <v>1.4597555053753248E-4</v>
      </c>
      <c r="BS84" s="62">
        <v>6.2285629125658854E-5</v>
      </c>
      <c r="BT84" s="62">
        <v>1.0064707666413172E-4</v>
      </c>
      <c r="BU84" s="62">
        <v>8.9987601740736304E-5</v>
      </c>
      <c r="BV84" s="62">
        <v>2.728785784723661E-5</v>
      </c>
      <c r="BW84" s="62">
        <v>2.5349339857921842E-5</v>
      </c>
      <c r="BX84" s="62">
        <v>9.7714428568822066E-6</v>
      </c>
      <c r="BY84" s="62">
        <v>1.0595000192115053E-3</v>
      </c>
      <c r="BZ84" s="62">
        <v>4.6380446070163402E-4</v>
      </c>
      <c r="CA84" s="62">
        <v>3.8110953501326711E-4</v>
      </c>
      <c r="CB84" s="62">
        <v>7.5980981825828634E-5</v>
      </c>
      <c r="CC84" s="62">
        <v>5.7866692158338916E-5</v>
      </c>
      <c r="CD84" s="62">
        <v>1.0016016470149702</v>
      </c>
      <c r="CE84" s="62">
        <v>3.6783504309448161E-5</v>
      </c>
      <c r="CF84" s="62">
        <v>1.5143977748676129E-4</v>
      </c>
      <c r="CG84" s="62">
        <v>3.8031506217452034E-3</v>
      </c>
      <c r="CH84" s="62">
        <v>8.3798458525496895E-5</v>
      </c>
      <c r="CI84" s="62">
        <v>8.4546586976278984E-5</v>
      </c>
      <c r="CJ84" s="62">
        <v>1.0664131870830921E-4</v>
      </c>
      <c r="CK84" s="62">
        <v>9.4137520773244512E-5</v>
      </c>
      <c r="CL84" s="62">
        <v>5.0003152716859281E-4</v>
      </c>
      <c r="CM84" s="62">
        <v>9.4746529462426976E-5</v>
      </c>
      <c r="CN84" s="62">
        <v>8.3866875046853594E-5</v>
      </c>
      <c r="CO84" s="62">
        <v>2.0595481988403572E-4</v>
      </c>
      <c r="CP84" s="62">
        <v>2.4563461767888878E-4</v>
      </c>
      <c r="CQ84" s="62">
        <v>4.4560319898643843E-5</v>
      </c>
      <c r="CR84" s="62">
        <v>1.0087573371284029E-4</v>
      </c>
      <c r="CS84" s="62">
        <v>8.5717717767928202E-5</v>
      </c>
      <c r="CT84" s="62">
        <v>1.8327042776769925E-4</v>
      </c>
      <c r="CU84" s="62">
        <v>5.0261223439148767E-5</v>
      </c>
      <c r="CV84" s="62">
        <v>3.9078284537545844E-4</v>
      </c>
      <c r="CW84" s="62">
        <v>2.5161948782806111E-4</v>
      </c>
      <c r="CX84" s="62">
        <v>6.1326319344775547E-5</v>
      </c>
      <c r="CY84" s="62">
        <v>2.2158794372399406E-4</v>
      </c>
      <c r="CZ84" s="62">
        <v>4.7095824603661442E-4</v>
      </c>
      <c r="DA84" s="62">
        <v>6.6783080322014963E-5</v>
      </c>
      <c r="DB84" s="62">
        <v>6.664771706424758E-5</v>
      </c>
      <c r="DC84" s="62">
        <v>7.481534411031634E-5</v>
      </c>
      <c r="DD84" s="62">
        <v>1.5476641959686903E-3</v>
      </c>
      <c r="DE84" s="63">
        <v>9.9885586064805799E-5</v>
      </c>
      <c r="DF84" s="390">
        <v>1.0401218218863555</v>
      </c>
      <c r="DG84" s="390">
        <v>0.79000203208067588</v>
      </c>
    </row>
    <row r="85" spans="1:111" s="53" customFormat="1" ht="13.5">
      <c r="A85" s="64" t="s">
        <v>352</v>
      </c>
      <c r="B85" s="65" t="s">
        <v>606</v>
      </c>
      <c r="C85" s="66">
        <v>4.3690769280024393E-4</v>
      </c>
      <c r="D85" s="67">
        <v>1.8071882838980276E-3</v>
      </c>
      <c r="E85" s="67">
        <v>2.8568129172940271E-4</v>
      </c>
      <c r="F85" s="67">
        <v>1.1798810891988457E-4</v>
      </c>
      <c r="G85" s="67">
        <v>5.1989863590843905E-4</v>
      </c>
      <c r="H85" s="67">
        <v>0</v>
      </c>
      <c r="I85" s="67">
        <v>2.1901910946452722E-4</v>
      </c>
      <c r="J85" s="67">
        <v>1.0997815061897912E-3</v>
      </c>
      <c r="K85" s="67">
        <v>6.8287482133363216E-4</v>
      </c>
      <c r="L85" s="67">
        <v>3.1082139533235844E-3</v>
      </c>
      <c r="M85" s="67">
        <v>0</v>
      </c>
      <c r="N85" s="67">
        <v>5.7923634134035432E-4</v>
      </c>
      <c r="O85" s="67">
        <v>5.3332667449517291E-4</v>
      </c>
      <c r="P85" s="67">
        <v>6.0692192547777445E-4</v>
      </c>
      <c r="Q85" s="67">
        <v>5.4134547729860422E-4</v>
      </c>
      <c r="R85" s="67">
        <v>1.411499484040886E-3</v>
      </c>
      <c r="S85" s="67">
        <v>1.147409620605927E-3</v>
      </c>
      <c r="T85" s="67">
        <v>7.0385535625255749E-4</v>
      </c>
      <c r="U85" s="67">
        <v>8.6594614456076452E-5</v>
      </c>
      <c r="V85" s="67">
        <v>5.5837576414464758E-4</v>
      </c>
      <c r="W85" s="67">
        <v>1.2171324487221392E-5</v>
      </c>
      <c r="X85" s="67">
        <v>2.4304060689535635E-4</v>
      </c>
      <c r="Y85" s="67">
        <v>5.2599807146447395E-4</v>
      </c>
      <c r="Z85" s="67">
        <v>3.5934802704648317E-4</v>
      </c>
      <c r="AA85" s="67">
        <v>3.5156727645746641E-4</v>
      </c>
      <c r="AB85" s="67">
        <v>4.8490944097786978E-4</v>
      </c>
      <c r="AC85" s="67">
        <v>1.7283422752033168E-3</v>
      </c>
      <c r="AD85" s="67">
        <v>1.3224058696865207E-3</v>
      </c>
      <c r="AE85" s="67">
        <v>5.5461367733651806E-4</v>
      </c>
      <c r="AF85" s="67">
        <v>3.6918751310801716E-4</v>
      </c>
      <c r="AG85" s="67">
        <v>8.3083556217680796E-4</v>
      </c>
      <c r="AH85" s="67">
        <v>1.0835570692843094E-3</v>
      </c>
      <c r="AI85" s="67">
        <v>1.1469842256319855E-3</v>
      </c>
      <c r="AJ85" s="67">
        <v>1.3054044722298687E-3</v>
      </c>
      <c r="AK85" s="67">
        <v>1.380289717869029E-3</v>
      </c>
      <c r="AL85" s="67">
        <v>4.443256732759759E-4</v>
      </c>
      <c r="AM85" s="67">
        <v>4.0397100426415678E-4</v>
      </c>
      <c r="AN85" s="67">
        <v>9.7875703710378599E-4</v>
      </c>
      <c r="AO85" s="67">
        <v>7.5189620507906273E-4</v>
      </c>
      <c r="AP85" s="67">
        <v>6.3745676822355454E-4</v>
      </c>
      <c r="AQ85" s="67">
        <v>1.5525632075061376E-3</v>
      </c>
      <c r="AR85" s="67">
        <v>5.5328957935619637E-4</v>
      </c>
      <c r="AS85" s="67">
        <v>5.1068805557182722E-4</v>
      </c>
      <c r="AT85" s="67">
        <v>3.97591840476599E-4</v>
      </c>
      <c r="AU85" s="67">
        <v>3.6945335835431969E-4</v>
      </c>
      <c r="AV85" s="67">
        <v>3.618489278508599E-4</v>
      </c>
      <c r="AW85" s="67">
        <v>3.7984523455746998E-4</v>
      </c>
      <c r="AX85" s="67">
        <v>3.6905480388886857E-4</v>
      </c>
      <c r="AY85" s="67">
        <v>4.2180215115880269E-4</v>
      </c>
      <c r="AZ85" s="67">
        <v>4.0216508183161165E-4</v>
      </c>
      <c r="BA85" s="67">
        <v>1.2411973077958505E-4</v>
      </c>
      <c r="BB85" s="67">
        <v>6.8827721542000047E-4</v>
      </c>
      <c r="BC85" s="67">
        <v>3.3084054698640289E-4</v>
      </c>
      <c r="BD85" s="67">
        <v>5.4652640086364789E-5</v>
      </c>
      <c r="BE85" s="67">
        <v>0</v>
      </c>
      <c r="BF85" s="67">
        <v>3.9053818424974833E-4</v>
      </c>
      <c r="BG85" s="67">
        <v>3.2953944268259805E-4</v>
      </c>
      <c r="BH85" s="67">
        <v>1.0703112077198228E-4</v>
      </c>
      <c r="BI85" s="67">
        <v>1.6842609887833358E-4</v>
      </c>
      <c r="BJ85" s="67">
        <v>4.6038308786391252E-4</v>
      </c>
      <c r="BK85" s="67">
        <v>5.9263644384261807E-3</v>
      </c>
      <c r="BL85" s="67">
        <v>3.9049040055299812E-4</v>
      </c>
      <c r="BM85" s="67">
        <v>4.2145022152258752E-4</v>
      </c>
      <c r="BN85" s="67">
        <v>4.3006461290758289E-4</v>
      </c>
      <c r="BO85" s="67">
        <v>4.6533674317399544E-4</v>
      </c>
      <c r="BP85" s="67">
        <v>3.909467842435607E-4</v>
      </c>
      <c r="BQ85" s="67">
        <v>4.758648035607895E-3</v>
      </c>
      <c r="BR85" s="67">
        <v>1.9083302357704462E-4</v>
      </c>
      <c r="BS85" s="67">
        <v>1.2934275154243992E-4</v>
      </c>
      <c r="BT85" s="67">
        <v>1.2292949375073946E-4</v>
      </c>
      <c r="BU85" s="67">
        <v>9.0011213623116527E-5</v>
      </c>
      <c r="BV85" s="67">
        <v>6.4251038827292014E-5</v>
      </c>
      <c r="BW85" s="67">
        <v>3.2356802941930155E-5</v>
      </c>
      <c r="BX85" s="67">
        <v>9.0311904630047348E-6</v>
      </c>
      <c r="BY85" s="67">
        <v>6.3353159533004376E-5</v>
      </c>
      <c r="BZ85" s="67">
        <v>9.0569087992588184E-5</v>
      </c>
      <c r="CA85" s="67">
        <v>3.2065081748296437E-4</v>
      </c>
      <c r="CB85" s="67">
        <v>8.0268036868915145E-5</v>
      </c>
      <c r="CC85" s="67">
        <v>8.839269993752152E-5</v>
      </c>
      <c r="CD85" s="67">
        <v>3.7965924987086268E-5</v>
      </c>
      <c r="CE85" s="67">
        <v>1.0000482268491233</v>
      </c>
      <c r="CF85" s="67">
        <v>1.9600382272575532E-4</v>
      </c>
      <c r="CG85" s="67">
        <v>6.331768146732062E-5</v>
      </c>
      <c r="CH85" s="67">
        <v>9.0512738930088291E-5</v>
      </c>
      <c r="CI85" s="67">
        <v>2.0434885892232994E-4</v>
      </c>
      <c r="CJ85" s="67">
        <v>2.0933517134382642E-4</v>
      </c>
      <c r="CK85" s="67">
        <v>1.3589939769212224E-4</v>
      </c>
      <c r="CL85" s="67">
        <v>5.8327810947889698E-4</v>
      </c>
      <c r="CM85" s="67">
        <v>7.7023355174277023E-4</v>
      </c>
      <c r="CN85" s="67">
        <v>1.4840948873540101E-4</v>
      </c>
      <c r="CO85" s="67">
        <v>2.6633711277395712E-4</v>
      </c>
      <c r="CP85" s="67">
        <v>1.7203584426176726E-4</v>
      </c>
      <c r="CQ85" s="67">
        <v>9.2628356351052028E-5</v>
      </c>
      <c r="CR85" s="67">
        <v>1.9763686938537194E-4</v>
      </c>
      <c r="CS85" s="67">
        <v>1.3345036446845733E-4</v>
      </c>
      <c r="CT85" s="67">
        <v>2.1936207639236074E-4</v>
      </c>
      <c r="CU85" s="67">
        <v>7.5351798814204688E-5</v>
      </c>
      <c r="CV85" s="67">
        <v>2.1522718728291028E-4</v>
      </c>
      <c r="CW85" s="67">
        <v>2.3157216415900471E-4</v>
      </c>
      <c r="CX85" s="67">
        <v>6.323844630429065E-5</v>
      </c>
      <c r="CY85" s="67">
        <v>3.0969256325604958E-4</v>
      </c>
      <c r="CZ85" s="67">
        <v>6.4102369972805231E-4</v>
      </c>
      <c r="DA85" s="67">
        <v>1.2147612060788906E-4</v>
      </c>
      <c r="DB85" s="67">
        <v>9.6068041409814802E-5</v>
      </c>
      <c r="DC85" s="67">
        <v>8.7202017001481856E-5</v>
      </c>
      <c r="DD85" s="67">
        <v>1.3354959005692892E-3</v>
      </c>
      <c r="DE85" s="68">
        <v>2.7174836148061827E-4</v>
      </c>
      <c r="DF85" s="391">
        <v>1.0584156598601242</v>
      </c>
      <c r="DG85" s="391">
        <v>0.80389672101972887</v>
      </c>
    </row>
    <row r="86" spans="1:111" s="53" customFormat="1" ht="13.5">
      <c r="A86" s="54" t="s">
        <v>353</v>
      </c>
      <c r="B86" s="55" t="s">
        <v>607</v>
      </c>
      <c r="C86" s="56">
        <v>9.6465355288021665E-3</v>
      </c>
      <c r="D86" s="57">
        <v>5.287047439262174E-3</v>
      </c>
      <c r="E86" s="57">
        <v>3.8300427652390896E-3</v>
      </c>
      <c r="F86" s="57">
        <v>5.1941342886919588E-3</v>
      </c>
      <c r="G86" s="57">
        <v>5.5648780815293654E-3</v>
      </c>
      <c r="H86" s="57">
        <v>0</v>
      </c>
      <c r="I86" s="57">
        <v>5.741325250352277E-2</v>
      </c>
      <c r="J86" s="57">
        <v>3.9423233905642391E-3</v>
      </c>
      <c r="K86" s="57">
        <v>3.3901054687146583E-3</v>
      </c>
      <c r="L86" s="57">
        <v>4.8942802772939638E-3</v>
      </c>
      <c r="M86" s="57">
        <v>0</v>
      </c>
      <c r="N86" s="57">
        <v>4.3016226100072302E-3</v>
      </c>
      <c r="O86" s="57">
        <v>4.181981557887739E-3</v>
      </c>
      <c r="P86" s="57">
        <v>6.3136368860129861E-3</v>
      </c>
      <c r="Q86" s="57">
        <v>4.0192346510204875E-3</v>
      </c>
      <c r="R86" s="57">
        <v>6.0888314421353859E-3</v>
      </c>
      <c r="S86" s="57">
        <v>3.5236298905106842E-3</v>
      </c>
      <c r="T86" s="57">
        <v>5.090153816120207E-3</v>
      </c>
      <c r="U86" s="57">
        <v>4.3112355211232757E-3</v>
      </c>
      <c r="V86" s="57">
        <v>5.3227437780016401E-3</v>
      </c>
      <c r="W86" s="57">
        <v>5.6485832314508828E-4</v>
      </c>
      <c r="X86" s="57">
        <v>2.3005426160428027E-3</v>
      </c>
      <c r="Y86" s="57">
        <v>1.3304793948032043E-3</v>
      </c>
      <c r="Z86" s="57">
        <v>3.0878044622872887E-3</v>
      </c>
      <c r="AA86" s="57">
        <v>2.4671690325849907E-3</v>
      </c>
      <c r="AB86" s="57">
        <v>4.1050760479552136E-3</v>
      </c>
      <c r="AC86" s="57">
        <v>7.5124630643798567E-4</v>
      </c>
      <c r="AD86" s="57">
        <v>4.0917039760001335E-3</v>
      </c>
      <c r="AE86" s="57">
        <v>3.2959450995885143E-3</v>
      </c>
      <c r="AF86" s="57">
        <v>3.2355075004648587E-3</v>
      </c>
      <c r="AG86" s="57">
        <v>3.4347006131854375E-3</v>
      </c>
      <c r="AH86" s="57">
        <v>9.6778666327636629E-3</v>
      </c>
      <c r="AI86" s="57">
        <v>7.6946338074935471E-3</v>
      </c>
      <c r="AJ86" s="57">
        <v>7.6061052990143534E-3</v>
      </c>
      <c r="AK86" s="57">
        <v>4.2442641392844861E-3</v>
      </c>
      <c r="AL86" s="57">
        <v>1.9601499087230491E-3</v>
      </c>
      <c r="AM86" s="57">
        <v>8.7477060272860008E-3</v>
      </c>
      <c r="AN86" s="57">
        <v>3.1963950212371066E-3</v>
      </c>
      <c r="AO86" s="57">
        <v>3.0238559381897709E-3</v>
      </c>
      <c r="AP86" s="57">
        <v>8.1493418860402161E-3</v>
      </c>
      <c r="AQ86" s="57">
        <v>4.4340851892562183E-3</v>
      </c>
      <c r="AR86" s="57">
        <v>3.5409128099393714E-3</v>
      </c>
      <c r="AS86" s="57">
        <v>3.810724425786709E-3</v>
      </c>
      <c r="AT86" s="57">
        <v>2.5065106308514284E-3</v>
      </c>
      <c r="AU86" s="57">
        <v>2.4390190326401924E-3</v>
      </c>
      <c r="AV86" s="57">
        <v>2.5896746847997643E-3</v>
      </c>
      <c r="AW86" s="57">
        <v>2.0207652793822264E-3</v>
      </c>
      <c r="AX86" s="57">
        <v>1.6897296081216906E-3</v>
      </c>
      <c r="AY86" s="57">
        <v>7.2392669025329141E-3</v>
      </c>
      <c r="AZ86" s="57">
        <v>1.8227817427220367E-3</v>
      </c>
      <c r="BA86" s="57">
        <v>2.55746150379759E-3</v>
      </c>
      <c r="BB86" s="57">
        <v>3.3036144466117127E-3</v>
      </c>
      <c r="BC86" s="57">
        <v>1.2526751443103388E-3</v>
      </c>
      <c r="BD86" s="57">
        <v>3.1468171620356975E-3</v>
      </c>
      <c r="BE86" s="57">
        <v>0</v>
      </c>
      <c r="BF86" s="57">
        <v>1.46593874688542E-3</v>
      </c>
      <c r="BG86" s="57">
        <v>2.2617670151743865E-3</v>
      </c>
      <c r="BH86" s="57">
        <v>3.3882052489133162E-3</v>
      </c>
      <c r="BI86" s="57">
        <v>1.0693770528765122E-3</v>
      </c>
      <c r="BJ86" s="57">
        <v>9.3123041274240613E-3</v>
      </c>
      <c r="BK86" s="57">
        <v>1.3654809000053038E-2</v>
      </c>
      <c r="BL86" s="57">
        <v>5.462247012908321E-3</v>
      </c>
      <c r="BM86" s="57">
        <v>5.9509532595915828E-3</v>
      </c>
      <c r="BN86" s="57">
        <v>6.399264861126127E-3</v>
      </c>
      <c r="BO86" s="57">
        <v>4.9995299309329088E-3</v>
      </c>
      <c r="BP86" s="57">
        <v>1.540298282351656E-3</v>
      </c>
      <c r="BQ86" s="57">
        <v>2.0602084295332388E-3</v>
      </c>
      <c r="BR86" s="57">
        <v>2.7743304452910711E-3</v>
      </c>
      <c r="BS86" s="57">
        <v>5.8377475869870422E-3</v>
      </c>
      <c r="BT86" s="57">
        <v>1.0289053177463123E-2</v>
      </c>
      <c r="BU86" s="57">
        <v>2.4365449082211928E-3</v>
      </c>
      <c r="BV86" s="57">
        <v>1.7729822132338275E-3</v>
      </c>
      <c r="BW86" s="57">
        <v>9.8293476731977822E-4</v>
      </c>
      <c r="BX86" s="57">
        <v>2.9198474758924589E-4</v>
      </c>
      <c r="BY86" s="57">
        <v>3.83689398598967E-2</v>
      </c>
      <c r="BZ86" s="57">
        <v>2.8984820724793619E-2</v>
      </c>
      <c r="CA86" s="57">
        <v>0.12116958984965213</v>
      </c>
      <c r="CB86" s="57">
        <v>0.11435114220918996</v>
      </c>
      <c r="CC86" s="57">
        <v>0.27314571306033292</v>
      </c>
      <c r="CD86" s="57">
        <v>3.9863522653618387E-2</v>
      </c>
      <c r="CE86" s="57">
        <v>1.0703039447377846E-2</v>
      </c>
      <c r="CF86" s="57">
        <v>1.0113932511891852</v>
      </c>
      <c r="CG86" s="57">
        <v>3.9687965982661425E-3</v>
      </c>
      <c r="CH86" s="57">
        <v>2.2461671574438144E-3</v>
      </c>
      <c r="CI86" s="57">
        <v>2.8698399415288834E-3</v>
      </c>
      <c r="CJ86" s="57">
        <v>3.3627822831911857E-3</v>
      </c>
      <c r="CK86" s="57">
        <v>1.9876876675192553E-3</v>
      </c>
      <c r="CL86" s="57">
        <v>6.0099393734104152E-3</v>
      </c>
      <c r="CM86" s="57">
        <v>3.4738287323810841E-3</v>
      </c>
      <c r="CN86" s="57">
        <v>2.4436366008512393E-3</v>
      </c>
      <c r="CO86" s="57">
        <v>2.4122579428678529E-3</v>
      </c>
      <c r="CP86" s="57">
        <v>1.7748044201008669E-3</v>
      </c>
      <c r="CQ86" s="57">
        <v>1.78086324061563E-3</v>
      </c>
      <c r="CR86" s="57">
        <v>2.2216067781709072E-3</v>
      </c>
      <c r="CS86" s="57">
        <v>1.941509660319782E-3</v>
      </c>
      <c r="CT86" s="57">
        <v>3.6065308053950286E-3</v>
      </c>
      <c r="CU86" s="57">
        <v>9.0517813786238303E-3</v>
      </c>
      <c r="CV86" s="57">
        <v>3.8590376883362201E-3</v>
      </c>
      <c r="CW86" s="57">
        <v>2.0052456548732252E-3</v>
      </c>
      <c r="CX86" s="57">
        <v>1.7155063888141156E-3</v>
      </c>
      <c r="CY86" s="57">
        <v>6.9337465799008777E-2</v>
      </c>
      <c r="CZ86" s="57">
        <v>5.5643178280901963E-3</v>
      </c>
      <c r="DA86" s="57">
        <v>3.2978019058217223E-3</v>
      </c>
      <c r="DB86" s="57">
        <v>9.1154348525293808E-3</v>
      </c>
      <c r="DC86" s="57">
        <v>5.6648497827212095E-3</v>
      </c>
      <c r="DD86" s="57">
        <v>3.9490856715189062E-3</v>
      </c>
      <c r="DE86" s="58">
        <v>2.4609621280476345E-2</v>
      </c>
      <c r="DF86" s="389">
        <v>2.1658359597325538</v>
      </c>
      <c r="DG86" s="389">
        <v>1.6450138563952419</v>
      </c>
    </row>
    <row r="87" spans="1:111" s="53" customFormat="1" ht="13.5">
      <c r="A87" s="54" t="s">
        <v>354</v>
      </c>
      <c r="B87" s="55" t="s">
        <v>608</v>
      </c>
      <c r="C87" s="56">
        <v>3.0596457468073582E-4</v>
      </c>
      <c r="D87" s="57">
        <v>3.0203963506773699E-4</v>
      </c>
      <c r="E87" s="57">
        <v>5.622773669305695E-4</v>
      </c>
      <c r="F87" s="57">
        <v>1.6298518476380247E-4</v>
      </c>
      <c r="G87" s="57">
        <v>3.1090499714218873E-4</v>
      </c>
      <c r="H87" s="57">
        <v>0</v>
      </c>
      <c r="I87" s="57">
        <v>6.5664171597877141E-4</v>
      </c>
      <c r="J87" s="57">
        <v>3.1301242774513629E-4</v>
      </c>
      <c r="K87" s="57">
        <v>2.6742750873840875E-4</v>
      </c>
      <c r="L87" s="57">
        <v>2.4548930231598561E-4</v>
      </c>
      <c r="M87" s="57">
        <v>0</v>
      </c>
      <c r="N87" s="57">
        <v>4.8195800928013314E-4</v>
      </c>
      <c r="O87" s="57">
        <v>4.5576085997626884E-4</v>
      </c>
      <c r="P87" s="57">
        <v>3.1905784332453009E-4</v>
      </c>
      <c r="Q87" s="57">
        <v>3.9090150179978524E-4</v>
      </c>
      <c r="R87" s="57">
        <v>4.2226123268560332E-4</v>
      </c>
      <c r="S87" s="57">
        <v>5.0818447771138506E-4</v>
      </c>
      <c r="T87" s="57">
        <v>4.5602240491214601E-4</v>
      </c>
      <c r="U87" s="57">
        <v>4.4774989403369722E-4</v>
      </c>
      <c r="V87" s="57">
        <v>3.7088815320863999E-4</v>
      </c>
      <c r="W87" s="57">
        <v>5.5364097141086537E-5</v>
      </c>
      <c r="X87" s="57">
        <v>2.5146924569768267E-4</v>
      </c>
      <c r="Y87" s="57">
        <v>1.8475008647833886E-4</v>
      </c>
      <c r="Z87" s="57">
        <v>1.9887522263599435E-4</v>
      </c>
      <c r="AA87" s="57">
        <v>1.1242109933303698E-3</v>
      </c>
      <c r="AB87" s="57">
        <v>3.2010402217841723E-4</v>
      </c>
      <c r="AC87" s="57">
        <v>7.6536977410370766E-5</v>
      </c>
      <c r="AD87" s="57">
        <v>4.4069996269728638E-4</v>
      </c>
      <c r="AE87" s="57">
        <v>3.3434319004391915E-4</v>
      </c>
      <c r="AF87" s="57">
        <v>2.8091274982476437E-4</v>
      </c>
      <c r="AG87" s="57">
        <v>1.6158025786835263E-4</v>
      </c>
      <c r="AH87" s="57">
        <v>5.5315226316054132E-4</v>
      </c>
      <c r="AI87" s="57">
        <v>4.9607447728550419E-4</v>
      </c>
      <c r="AJ87" s="57">
        <v>4.176350166213276E-4</v>
      </c>
      <c r="AK87" s="57">
        <v>4.3847487771856743E-4</v>
      </c>
      <c r="AL87" s="57">
        <v>2.3260642166444487E-4</v>
      </c>
      <c r="AM87" s="57">
        <v>2.2655038794107502E-4</v>
      </c>
      <c r="AN87" s="57">
        <v>3.8322636709504254E-4</v>
      </c>
      <c r="AO87" s="57">
        <v>2.3793769195116094E-4</v>
      </c>
      <c r="AP87" s="57">
        <v>2.5031515046610174E-4</v>
      </c>
      <c r="AQ87" s="57">
        <v>2.6864761902038357E-4</v>
      </c>
      <c r="AR87" s="57">
        <v>3.9435523648958035E-4</v>
      </c>
      <c r="AS87" s="57">
        <v>3.4829704485762837E-4</v>
      </c>
      <c r="AT87" s="57">
        <v>3.7721056248153222E-4</v>
      </c>
      <c r="AU87" s="57">
        <v>3.5823762013216748E-4</v>
      </c>
      <c r="AV87" s="57">
        <v>4.0442649207835787E-4</v>
      </c>
      <c r="AW87" s="57">
        <v>2.2314919621939467E-4</v>
      </c>
      <c r="AX87" s="57">
        <v>3.2514238794364612E-4</v>
      </c>
      <c r="AY87" s="57">
        <v>2.7497158437565349E-4</v>
      </c>
      <c r="AZ87" s="57">
        <v>2.6322595568248076E-4</v>
      </c>
      <c r="BA87" s="57">
        <v>4.1709080097876319E-4</v>
      </c>
      <c r="BB87" s="57">
        <v>2.8438403645615867E-4</v>
      </c>
      <c r="BC87" s="57">
        <v>2.4324014797736445E-4</v>
      </c>
      <c r="BD87" s="57">
        <v>1.5225159037969048E-4</v>
      </c>
      <c r="BE87" s="57">
        <v>0</v>
      </c>
      <c r="BF87" s="57">
        <v>1.2744816102687362E-4</v>
      </c>
      <c r="BG87" s="57">
        <v>1.4851043601548714E-4</v>
      </c>
      <c r="BH87" s="57">
        <v>3.4747113553150347E-4</v>
      </c>
      <c r="BI87" s="57">
        <v>2.2406353839078441E-4</v>
      </c>
      <c r="BJ87" s="57">
        <v>4.8205019010601701E-4</v>
      </c>
      <c r="BK87" s="57">
        <v>8.9173650895628875E-4</v>
      </c>
      <c r="BL87" s="57">
        <v>4.7602157237221877E-4</v>
      </c>
      <c r="BM87" s="57">
        <v>1.0912288599620374E-3</v>
      </c>
      <c r="BN87" s="57">
        <v>7.5325360979519107E-4</v>
      </c>
      <c r="BO87" s="57">
        <v>7.0445048487397075E-4</v>
      </c>
      <c r="BP87" s="57">
        <v>8.5568541610819577E-4</v>
      </c>
      <c r="BQ87" s="57">
        <v>2.3202549631196469E-3</v>
      </c>
      <c r="BR87" s="57">
        <v>1.3968984782843853E-3</v>
      </c>
      <c r="BS87" s="57">
        <v>1.0435303654601391E-3</v>
      </c>
      <c r="BT87" s="57">
        <v>1.3690847864569124E-3</v>
      </c>
      <c r="BU87" s="57">
        <v>6.3015329459924713E-3</v>
      </c>
      <c r="BV87" s="57">
        <v>1.0067235511255236E-3</v>
      </c>
      <c r="BW87" s="57">
        <v>1.2542877654453549E-3</v>
      </c>
      <c r="BX87" s="57">
        <v>3.683612994194725E-4</v>
      </c>
      <c r="BY87" s="57">
        <v>1.0981719186692728E-3</v>
      </c>
      <c r="BZ87" s="57">
        <v>3.1387247471126436E-4</v>
      </c>
      <c r="CA87" s="57">
        <v>7.07722765621426E-4</v>
      </c>
      <c r="CB87" s="57">
        <v>4.1626216721988322E-3</v>
      </c>
      <c r="CC87" s="57">
        <v>4.8909243017849525E-4</v>
      </c>
      <c r="CD87" s="57">
        <v>1.525974234951071E-3</v>
      </c>
      <c r="CE87" s="57">
        <v>1.2095411377448951E-3</v>
      </c>
      <c r="CF87" s="57">
        <v>9.0702991016256896E-4</v>
      </c>
      <c r="CG87" s="57">
        <v>1.0167886525093925</v>
      </c>
      <c r="CH87" s="57">
        <v>8.1167435388148409E-3</v>
      </c>
      <c r="CI87" s="57">
        <v>2.6690162487196111E-3</v>
      </c>
      <c r="CJ87" s="57">
        <v>1.0845395439928614E-3</v>
      </c>
      <c r="CK87" s="57">
        <v>2.9940024141531844E-3</v>
      </c>
      <c r="CL87" s="57">
        <v>2.6675645098514873E-3</v>
      </c>
      <c r="CM87" s="57">
        <v>3.9462601544915359E-3</v>
      </c>
      <c r="CN87" s="57">
        <v>9.674464108497564E-4</v>
      </c>
      <c r="CO87" s="57">
        <v>5.7760432991224445E-3</v>
      </c>
      <c r="CP87" s="57">
        <v>5.4283471637175452E-4</v>
      </c>
      <c r="CQ87" s="57">
        <v>3.6951000754900667E-3</v>
      </c>
      <c r="CR87" s="57">
        <v>3.5599157808155141E-3</v>
      </c>
      <c r="CS87" s="57">
        <v>1.1788032918151762E-3</v>
      </c>
      <c r="CT87" s="57">
        <v>5.1983887023108952E-3</v>
      </c>
      <c r="CU87" s="57">
        <v>8.1840447273367437E-4</v>
      </c>
      <c r="CV87" s="57">
        <v>1.3094588997836817E-3</v>
      </c>
      <c r="CW87" s="57">
        <v>9.8550796318095995E-4</v>
      </c>
      <c r="CX87" s="57">
        <v>9.5612423492771263E-4</v>
      </c>
      <c r="CY87" s="57">
        <v>1.5079406400396332E-3</v>
      </c>
      <c r="CZ87" s="57">
        <v>1.2818178135301026E-3</v>
      </c>
      <c r="DA87" s="57">
        <v>1.1754413602941783E-3</v>
      </c>
      <c r="DB87" s="57">
        <v>8.2749092691229589E-4</v>
      </c>
      <c r="DC87" s="57">
        <v>2.1190037026619342E-3</v>
      </c>
      <c r="DD87" s="57">
        <v>3.5184950224812286E-4</v>
      </c>
      <c r="DE87" s="58">
        <v>2.180408414402632E-3</v>
      </c>
      <c r="DF87" s="389">
        <v>1.1222543565641656</v>
      </c>
      <c r="DG87" s="389">
        <v>0.8523840222765281</v>
      </c>
    </row>
    <row r="88" spans="1:111" s="53" customFormat="1" ht="13.5">
      <c r="A88" s="54" t="s">
        <v>355</v>
      </c>
      <c r="B88" s="55" t="s">
        <v>609</v>
      </c>
      <c r="C88" s="56">
        <v>1.9729207116502838E-3</v>
      </c>
      <c r="D88" s="57">
        <v>1.6264186939067224E-3</v>
      </c>
      <c r="E88" s="57">
        <v>3.3283717851985981E-3</v>
      </c>
      <c r="F88" s="57">
        <v>1.1809464960503425E-3</v>
      </c>
      <c r="G88" s="57">
        <v>3.4961398571141133E-3</v>
      </c>
      <c r="H88" s="57">
        <v>0</v>
      </c>
      <c r="I88" s="57">
        <v>3.2568419830266092E-3</v>
      </c>
      <c r="J88" s="57">
        <v>2.415071194999608E-3</v>
      </c>
      <c r="K88" s="57">
        <v>1.7380964122190256E-3</v>
      </c>
      <c r="L88" s="57">
        <v>2.4313446637931296E-3</v>
      </c>
      <c r="M88" s="57">
        <v>0</v>
      </c>
      <c r="N88" s="57">
        <v>2.7948861926044826E-3</v>
      </c>
      <c r="O88" s="57">
        <v>2.9896615818654848E-3</v>
      </c>
      <c r="P88" s="57">
        <v>2.3982655502805079E-3</v>
      </c>
      <c r="Q88" s="57">
        <v>2.5563380227978027E-3</v>
      </c>
      <c r="R88" s="57">
        <v>2.3459363230742178E-3</v>
      </c>
      <c r="S88" s="57">
        <v>3.0071637222580526E-3</v>
      </c>
      <c r="T88" s="57">
        <v>3.1626796201560791E-3</v>
      </c>
      <c r="U88" s="57">
        <v>1.0107798990794923E-2</v>
      </c>
      <c r="V88" s="57">
        <v>1.7422914476270175E-3</v>
      </c>
      <c r="W88" s="57">
        <v>2.7020529624471846E-4</v>
      </c>
      <c r="X88" s="57">
        <v>1.381249367240519E-3</v>
      </c>
      <c r="Y88" s="57">
        <v>1.1970028387845123E-3</v>
      </c>
      <c r="Z88" s="57">
        <v>1.6166506130221863E-3</v>
      </c>
      <c r="AA88" s="57">
        <v>1.7082363959734406E-2</v>
      </c>
      <c r="AB88" s="57">
        <v>2.612296106926734E-3</v>
      </c>
      <c r="AC88" s="57">
        <v>1.606752840312746E-3</v>
      </c>
      <c r="AD88" s="57">
        <v>3.0709008448218367E-3</v>
      </c>
      <c r="AE88" s="57">
        <v>1.8315996321169768E-3</v>
      </c>
      <c r="AF88" s="57">
        <v>2.1605221715157996E-3</v>
      </c>
      <c r="AG88" s="57">
        <v>1.2960474331750774E-3</v>
      </c>
      <c r="AH88" s="57">
        <v>2.9941196871201251E-3</v>
      </c>
      <c r="AI88" s="57">
        <v>2.935571860878677E-3</v>
      </c>
      <c r="AJ88" s="57">
        <v>2.6764170563532523E-3</v>
      </c>
      <c r="AK88" s="57">
        <v>2.6443674108508996E-3</v>
      </c>
      <c r="AL88" s="57">
        <v>1.5517585433752062E-3</v>
      </c>
      <c r="AM88" s="57">
        <v>1.1714496872452798E-3</v>
      </c>
      <c r="AN88" s="57">
        <v>2.3707256499017268E-3</v>
      </c>
      <c r="AO88" s="57">
        <v>1.8802517120015837E-3</v>
      </c>
      <c r="AP88" s="57">
        <v>1.1712065378284479E-3</v>
      </c>
      <c r="AQ88" s="57">
        <v>1.9269968229180293E-3</v>
      </c>
      <c r="AR88" s="57">
        <v>2.1638399368767128E-3</v>
      </c>
      <c r="AS88" s="57">
        <v>2.205403053296921E-3</v>
      </c>
      <c r="AT88" s="57">
        <v>3.0276701897331702E-3</v>
      </c>
      <c r="AU88" s="57">
        <v>2.6699403456424222E-3</v>
      </c>
      <c r="AV88" s="57">
        <v>2.3653716514643514E-3</v>
      </c>
      <c r="AW88" s="57">
        <v>1.979549807135782E-3</v>
      </c>
      <c r="AX88" s="57">
        <v>2.3208700138220278E-3</v>
      </c>
      <c r="AY88" s="57">
        <v>1.9820712285219862E-3</v>
      </c>
      <c r="AZ88" s="57">
        <v>1.9115671196412065E-3</v>
      </c>
      <c r="BA88" s="57">
        <v>3.8591558061832369E-3</v>
      </c>
      <c r="BB88" s="57">
        <v>1.9311684195820228E-3</v>
      </c>
      <c r="BC88" s="57">
        <v>1.8885734180222405E-3</v>
      </c>
      <c r="BD88" s="57">
        <v>1.0951513356091669E-3</v>
      </c>
      <c r="BE88" s="57">
        <v>0</v>
      </c>
      <c r="BF88" s="57">
        <v>8.3318138414985364E-4</v>
      </c>
      <c r="BG88" s="57">
        <v>1.0992780814992446E-3</v>
      </c>
      <c r="BH88" s="57">
        <v>6.1667740768993886E-3</v>
      </c>
      <c r="BI88" s="57">
        <v>1.3561199413996059E-3</v>
      </c>
      <c r="BJ88" s="57">
        <v>3.0585876193183646E-3</v>
      </c>
      <c r="BK88" s="57">
        <v>2.2216896636813514E-3</v>
      </c>
      <c r="BL88" s="57">
        <v>2.8133808217979078E-3</v>
      </c>
      <c r="BM88" s="57">
        <v>1.8334802969280889E-2</v>
      </c>
      <c r="BN88" s="57">
        <v>6.4402268666098423E-3</v>
      </c>
      <c r="BO88" s="57">
        <v>6.3178052348254873E-3</v>
      </c>
      <c r="BP88" s="57">
        <v>1.7102516975653957E-3</v>
      </c>
      <c r="BQ88" s="57">
        <v>1.9826594960321328E-3</v>
      </c>
      <c r="BR88" s="57">
        <v>4.4919389382189106E-3</v>
      </c>
      <c r="BS88" s="57">
        <v>5.8454257431496135E-3</v>
      </c>
      <c r="BT88" s="57">
        <v>1.3678039687206324E-2</v>
      </c>
      <c r="BU88" s="57">
        <v>1.4483476240415122E-2</v>
      </c>
      <c r="BV88" s="57">
        <v>7.1054030814939112E-3</v>
      </c>
      <c r="BW88" s="57">
        <v>7.3531494125297489E-3</v>
      </c>
      <c r="BX88" s="57">
        <v>9.638982681380282E-4</v>
      </c>
      <c r="BY88" s="57">
        <v>5.3146197192267333E-3</v>
      </c>
      <c r="BZ88" s="57">
        <v>3.919951237675144E-3</v>
      </c>
      <c r="CA88" s="57">
        <v>3.1314280564630399E-3</v>
      </c>
      <c r="CB88" s="57">
        <v>2.881382967510044E-2</v>
      </c>
      <c r="CC88" s="57">
        <v>6.3069823365344228E-3</v>
      </c>
      <c r="CD88" s="57">
        <v>4.5096489730183792E-3</v>
      </c>
      <c r="CE88" s="57">
        <v>3.1237662719688702E-3</v>
      </c>
      <c r="CF88" s="57">
        <v>3.0905589762181759E-3</v>
      </c>
      <c r="CG88" s="57">
        <v>4.5239590938611655E-3</v>
      </c>
      <c r="CH88" s="57">
        <v>1.1917103956206478</v>
      </c>
      <c r="CI88" s="57">
        <v>6.1276218988854395E-2</v>
      </c>
      <c r="CJ88" s="57">
        <v>5.6106104973408085E-3</v>
      </c>
      <c r="CK88" s="57">
        <v>5.6235722093836503E-2</v>
      </c>
      <c r="CL88" s="57">
        <v>1.8213569365983642E-2</v>
      </c>
      <c r="CM88" s="57">
        <v>9.3294260137968821E-3</v>
      </c>
      <c r="CN88" s="57">
        <v>1.8353784479235038E-3</v>
      </c>
      <c r="CO88" s="57">
        <v>2.0509622254610355E-2</v>
      </c>
      <c r="CP88" s="57">
        <v>3.5911934949081994E-3</v>
      </c>
      <c r="CQ88" s="57">
        <v>6.9987404885538708E-3</v>
      </c>
      <c r="CR88" s="57">
        <v>1.0105552501392114E-2</v>
      </c>
      <c r="CS88" s="57">
        <v>3.1409815047822977E-3</v>
      </c>
      <c r="CT88" s="57">
        <v>1.674386171060423E-2</v>
      </c>
      <c r="CU88" s="57">
        <v>3.0651460083649766E-3</v>
      </c>
      <c r="CV88" s="57">
        <v>2.6324931862339095E-2</v>
      </c>
      <c r="CW88" s="57">
        <v>4.0543991229086349E-3</v>
      </c>
      <c r="CX88" s="57">
        <v>4.4151047594566646E-3</v>
      </c>
      <c r="CY88" s="57">
        <v>8.4131579124254851E-3</v>
      </c>
      <c r="CZ88" s="57">
        <v>9.4555240323477233E-3</v>
      </c>
      <c r="DA88" s="57">
        <v>8.1029217937166852E-3</v>
      </c>
      <c r="DB88" s="57">
        <v>3.6010833835226196E-3</v>
      </c>
      <c r="DC88" s="57">
        <v>4.8199597998323058E-3</v>
      </c>
      <c r="DD88" s="57">
        <v>3.0010851417701916E-3</v>
      </c>
      <c r="DE88" s="58">
        <v>5.9970866192350591E-2</v>
      </c>
      <c r="DF88" s="389">
        <v>1.8469162482038648</v>
      </c>
      <c r="DG88" s="389">
        <v>1.4027852877057414</v>
      </c>
    </row>
    <row r="89" spans="1:111" s="53" customFormat="1" ht="13.5">
      <c r="A89" s="59" t="s">
        <v>356</v>
      </c>
      <c r="B89" s="60" t="s">
        <v>610</v>
      </c>
      <c r="C89" s="61">
        <v>2.4516432964930121E-4</v>
      </c>
      <c r="D89" s="62">
        <v>1.5268995976351802E-4</v>
      </c>
      <c r="E89" s="62">
        <v>3.1346017691906072E-4</v>
      </c>
      <c r="F89" s="62">
        <v>1.2902033988631569E-4</v>
      </c>
      <c r="G89" s="62">
        <v>2.0024473011977053E-4</v>
      </c>
      <c r="H89" s="62">
        <v>0</v>
      </c>
      <c r="I89" s="62">
        <v>3.2113873843129137E-4</v>
      </c>
      <c r="J89" s="62">
        <v>7.1133500224171713E-4</v>
      </c>
      <c r="K89" s="62">
        <v>1.3422306803323382E-3</v>
      </c>
      <c r="L89" s="62">
        <v>2.1229728023365019E-4</v>
      </c>
      <c r="M89" s="62">
        <v>0</v>
      </c>
      <c r="N89" s="62">
        <v>2.2137444571404874E-4</v>
      </c>
      <c r="O89" s="62">
        <v>5.8044947449860699E-4</v>
      </c>
      <c r="P89" s="62">
        <v>2.490439108984179E-4</v>
      </c>
      <c r="Q89" s="62">
        <v>5.5170642991702527E-4</v>
      </c>
      <c r="R89" s="62">
        <v>5.50044405578912E-4</v>
      </c>
      <c r="S89" s="62">
        <v>4.8679168082423497E-4</v>
      </c>
      <c r="T89" s="62">
        <v>3.0206363129277021E-4</v>
      </c>
      <c r="U89" s="62">
        <v>3.8679550267199631E-4</v>
      </c>
      <c r="V89" s="62">
        <v>4.4817211914900679E-4</v>
      </c>
      <c r="W89" s="62">
        <v>3.6195212339649758E-5</v>
      </c>
      <c r="X89" s="62">
        <v>1.5674828360588315E-4</v>
      </c>
      <c r="Y89" s="62">
        <v>1.5979041954940489E-4</v>
      </c>
      <c r="Z89" s="62">
        <v>3.695102873637176E-4</v>
      </c>
      <c r="AA89" s="62">
        <v>3.0140929695311757E-3</v>
      </c>
      <c r="AB89" s="62">
        <v>3.3363383571185972E-3</v>
      </c>
      <c r="AC89" s="62">
        <v>6.3165785252381764E-5</v>
      </c>
      <c r="AD89" s="62">
        <v>1.4740052946112566E-4</v>
      </c>
      <c r="AE89" s="62">
        <v>4.3345340798160286E-4</v>
      </c>
      <c r="AF89" s="62">
        <v>3.9923453646711882E-4</v>
      </c>
      <c r="AG89" s="62">
        <v>3.2268998160808223E-4</v>
      </c>
      <c r="AH89" s="62">
        <v>3.0020455803191824E-4</v>
      </c>
      <c r="AI89" s="62">
        <v>2.8931855728606815E-4</v>
      </c>
      <c r="AJ89" s="62">
        <v>5.7580605291806977E-4</v>
      </c>
      <c r="AK89" s="62">
        <v>3.0083029567741038E-4</v>
      </c>
      <c r="AL89" s="62">
        <v>1.7814559873376515E-4</v>
      </c>
      <c r="AM89" s="62">
        <v>1.5531398689773654E-4</v>
      </c>
      <c r="AN89" s="62">
        <v>2.3665458030642297E-4</v>
      </c>
      <c r="AO89" s="62">
        <v>1.6746821849857149E-4</v>
      </c>
      <c r="AP89" s="62">
        <v>1.1995313168327668E-4</v>
      </c>
      <c r="AQ89" s="62">
        <v>2.2582407611314913E-4</v>
      </c>
      <c r="AR89" s="62">
        <v>2.7595032929541197E-4</v>
      </c>
      <c r="AS89" s="62">
        <v>2.8083587479726615E-4</v>
      </c>
      <c r="AT89" s="62">
        <v>4.1434395396208393E-4</v>
      </c>
      <c r="AU89" s="62">
        <v>3.4311073801876463E-4</v>
      </c>
      <c r="AV89" s="62">
        <v>4.84753625631477E-4</v>
      </c>
      <c r="AW89" s="62">
        <v>5.2708990949487992E-4</v>
      </c>
      <c r="AX89" s="62">
        <v>3.4814425055750117E-4</v>
      </c>
      <c r="AY89" s="62">
        <v>4.0609796334909528E-4</v>
      </c>
      <c r="AZ89" s="62">
        <v>6.8270592768227185E-4</v>
      </c>
      <c r="BA89" s="62">
        <v>4.7373345987403989E-4</v>
      </c>
      <c r="BB89" s="62">
        <v>3.4885780915440456E-4</v>
      </c>
      <c r="BC89" s="62">
        <v>6.1446442050324356E-4</v>
      </c>
      <c r="BD89" s="62">
        <v>3.8475474734336873E-4</v>
      </c>
      <c r="BE89" s="62">
        <v>0</v>
      </c>
      <c r="BF89" s="62">
        <v>5.4097816500851457E-4</v>
      </c>
      <c r="BG89" s="62">
        <v>2.3817621113560443E-4</v>
      </c>
      <c r="BH89" s="62">
        <v>3.5413690772135128E-4</v>
      </c>
      <c r="BI89" s="62">
        <v>2.3019464134966765E-4</v>
      </c>
      <c r="BJ89" s="62">
        <v>7.4776296295698966E-4</v>
      </c>
      <c r="BK89" s="62">
        <v>2.2927688740272717E-4</v>
      </c>
      <c r="BL89" s="62">
        <v>4.5575770047443209E-4</v>
      </c>
      <c r="BM89" s="62">
        <v>3.3695416029482102E-4</v>
      </c>
      <c r="BN89" s="62">
        <v>3.4631709131819754E-4</v>
      </c>
      <c r="BO89" s="62">
        <v>3.272128434029567E-4</v>
      </c>
      <c r="BP89" s="62">
        <v>3.1394054708318238E-4</v>
      </c>
      <c r="BQ89" s="62">
        <v>6.4744860775402366E-4</v>
      </c>
      <c r="BR89" s="62">
        <v>8.3352869873090478E-4</v>
      </c>
      <c r="BS89" s="62">
        <v>4.5549625392324002E-4</v>
      </c>
      <c r="BT89" s="62">
        <v>1.2676331355397864E-3</v>
      </c>
      <c r="BU89" s="62">
        <v>2.2299693129308913E-3</v>
      </c>
      <c r="BV89" s="62">
        <v>1.1612013435791989E-3</v>
      </c>
      <c r="BW89" s="62">
        <v>1.1513797265105157E-3</v>
      </c>
      <c r="BX89" s="62">
        <v>1.3676747437105371E-4</v>
      </c>
      <c r="BY89" s="62">
        <v>6.9590851281713453E-4</v>
      </c>
      <c r="BZ89" s="62">
        <v>3.9066905333031614E-4</v>
      </c>
      <c r="CA89" s="62">
        <v>4.4698088589191422E-4</v>
      </c>
      <c r="CB89" s="62">
        <v>7.818766646676545E-4</v>
      </c>
      <c r="CC89" s="62">
        <v>1.4296545482222723E-3</v>
      </c>
      <c r="CD89" s="62">
        <v>5.0016101774519805E-4</v>
      </c>
      <c r="CE89" s="62">
        <v>3.25716930680495E-4</v>
      </c>
      <c r="CF89" s="62">
        <v>8.3247876867429695E-4</v>
      </c>
      <c r="CG89" s="62">
        <v>2.5362599930075662E-4</v>
      </c>
      <c r="CH89" s="62">
        <v>2.3103751216106768E-3</v>
      </c>
      <c r="CI89" s="62">
        <v>1.0320775357365675</v>
      </c>
      <c r="CJ89" s="62">
        <v>1.7449926904659669E-3</v>
      </c>
      <c r="CK89" s="62">
        <v>0.15826763128958582</v>
      </c>
      <c r="CL89" s="62">
        <v>3.5036535880103533E-3</v>
      </c>
      <c r="CM89" s="62">
        <v>3.0283018275537542E-4</v>
      </c>
      <c r="CN89" s="62">
        <v>4.163152639671519E-4</v>
      </c>
      <c r="CO89" s="62">
        <v>4.8300763396805235E-4</v>
      </c>
      <c r="CP89" s="62">
        <v>4.5328491169988007E-4</v>
      </c>
      <c r="CQ89" s="62">
        <v>6.569672456004851E-4</v>
      </c>
      <c r="CR89" s="62">
        <v>5.2572999649795951E-4</v>
      </c>
      <c r="CS89" s="62">
        <v>4.3681975742017277E-4</v>
      </c>
      <c r="CT89" s="62">
        <v>9.4287821062743495E-4</v>
      </c>
      <c r="CU89" s="62">
        <v>7.6138810903250709E-4</v>
      </c>
      <c r="CV89" s="62">
        <v>0.27927948198665964</v>
      </c>
      <c r="CW89" s="62">
        <v>5.2948501916153011E-4</v>
      </c>
      <c r="CX89" s="62">
        <v>1.4232882450853103E-3</v>
      </c>
      <c r="CY89" s="62">
        <v>1.8578388245003902E-3</v>
      </c>
      <c r="CZ89" s="62">
        <v>6.3731725542131674E-3</v>
      </c>
      <c r="DA89" s="62">
        <v>7.1263402272844145E-3</v>
      </c>
      <c r="DB89" s="62">
        <v>1.9583811742109607E-3</v>
      </c>
      <c r="DC89" s="62">
        <v>6.9591091233673881E-4</v>
      </c>
      <c r="DD89" s="62">
        <v>3.4993387759648249E-4</v>
      </c>
      <c r="DE89" s="63">
        <v>2.0143668602933453E-3</v>
      </c>
      <c r="DF89" s="390">
        <v>1.5461298191461803</v>
      </c>
      <c r="DG89" s="390">
        <v>1.1743294614959694</v>
      </c>
    </row>
    <row r="90" spans="1:111" s="53" customFormat="1" ht="13.5">
      <c r="A90" s="64" t="s">
        <v>357</v>
      </c>
      <c r="B90" s="65" t="s">
        <v>611</v>
      </c>
      <c r="C90" s="66">
        <v>1.1801892401679212E-3</v>
      </c>
      <c r="D90" s="67">
        <v>1.2988549532759349E-3</v>
      </c>
      <c r="E90" s="67">
        <v>1.741995782331489E-3</v>
      </c>
      <c r="F90" s="67">
        <v>2.9210346719737545E-4</v>
      </c>
      <c r="G90" s="67">
        <v>1.0249364233133598E-3</v>
      </c>
      <c r="H90" s="67">
        <v>0</v>
      </c>
      <c r="I90" s="67">
        <v>1.5172936256708978E-3</v>
      </c>
      <c r="J90" s="67">
        <v>1.3354761111610842E-3</v>
      </c>
      <c r="K90" s="67">
        <v>1.4088480490818424E-3</v>
      </c>
      <c r="L90" s="67">
        <v>1.1927946249208098E-3</v>
      </c>
      <c r="M90" s="67">
        <v>0</v>
      </c>
      <c r="N90" s="67">
        <v>1.2524340372962639E-3</v>
      </c>
      <c r="O90" s="67">
        <v>1.5773939459105318E-3</v>
      </c>
      <c r="P90" s="67">
        <v>1.2415719566908031E-3</v>
      </c>
      <c r="Q90" s="67">
        <v>2.1441099419806978E-3</v>
      </c>
      <c r="R90" s="67">
        <v>2.2875419827760538E-3</v>
      </c>
      <c r="S90" s="67">
        <v>1.7558138807058006E-3</v>
      </c>
      <c r="T90" s="67">
        <v>1.8372635975093788E-3</v>
      </c>
      <c r="U90" s="67">
        <v>9.244139194149719E-4</v>
      </c>
      <c r="V90" s="67">
        <v>1.5736081292800391E-3</v>
      </c>
      <c r="W90" s="67">
        <v>1.5113446390632612E-4</v>
      </c>
      <c r="X90" s="67">
        <v>1.7038382306524308E-3</v>
      </c>
      <c r="Y90" s="67">
        <v>1.9131471653168917E-3</v>
      </c>
      <c r="Z90" s="67">
        <v>1.4178983812438064E-3</v>
      </c>
      <c r="AA90" s="67">
        <v>4.5657730945756776E-3</v>
      </c>
      <c r="AB90" s="67">
        <v>2.2114641452926332E-3</v>
      </c>
      <c r="AC90" s="67">
        <v>1.6610111372197662E-4</v>
      </c>
      <c r="AD90" s="67">
        <v>9.1471862196721061E-4</v>
      </c>
      <c r="AE90" s="67">
        <v>1.6519610315947862E-3</v>
      </c>
      <c r="AF90" s="67">
        <v>2.3862643921615553E-3</v>
      </c>
      <c r="AG90" s="67">
        <v>5.6171598063050156E-4</v>
      </c>
      <c r="AH90" s="67">
        <v>1.8875181549097288E-3</v>
      </c>
      <c r="AI90" s="67">
        <v>2.0647558473885276E-3</v>
      </c>
      <c r="AJ90" s="67">
        <v>3.2055866019659726E-3</v>
      </c>
      <c r="AK90" s="67">
        <v>2.5327146631348562E-3</v>
      </c>
      <c r="AL90" s="67">
        <v>1.8452396355635827E-3</v>
      </c>
      <c r="AM90" s="67">
        <v>1.0361757450456045E-3</v>
      </c>
      <c r="AN90" s="67">
        <v>2.2769359855611924E-3</v>
      </c>
      <c r="AO90" s="67">
        <v>1.5406289794820832E-3</v>
      </c>
      <c r="AP90" s="67">
        <v>1.1991927785695955E-3</v>
      </c>
      <c r="AQ90" s="67">
        <v>1.4054554636027876E-3</v>
      </c>
      <c r="AR90" s="67">
        <v>1.7529229954508522E-3</v>
      </c>
      <c r="AS90" s="67">
        <v>1.5002711244676175E-3</v>
      </c>
      <c r="AT90" s="67">
        <v>1.8343325719315563E-3</v>
      </c>
      <c r="AU90" s="67">
        <v>2.5112736868688197E-3</v>
      </c>
      <c r="AV90" s="67">
        <v>1.7448319150596913E-3</v>
      </c>
      <c r="AW90" s="67">
        <v>2.574052504921054E-3</v>
      </c>
      <c r="AX90" s="67">
        <v>2.9263046563268707E-3</v>
      </c>
      <c r="AY90" s="67">
        <v>3.9806967036542067E-3</v>
      </c>
      <c r="AZ90" s="67">
        <v>1.0024993672887899E-3</v>
      </c>
      <c r="BA90" s="67">
        <v>3.1749888306606315E-3</v>
      </c>
      <c r="BB90" s="67">
        <v>2.3660714976707466E-3</v>
      </c>
      <c r="BC90" s="67">
        <v>2.4360751127359978E-3</v>
      </c>
      <c r="BD90" s="67">
        <v>7.8067004347533971E-3</v>
      </c>
      <c r="BE90" s="67">
        <v>0</v>
      </c>
      <c r="BF90" s="67">
        <v>5.6104491864651088E-4</v>
      </c>
      <c r="BG90" s="67">
        <v>7.8212849408669353E-4</v>
      </c>
      <c r="BH90" s="67">
        <v>1.1823729830695872E-3</v>
      </c>
      <c r="BI90" s="67">
        <v>1.0501711990661819E-3</v>
      </c>
      <c r="BJ90" s="67">
        <v>2.2941318544047198E-3</v>
      </c>
      <c r="BK90" s="67">
        <v>9.4171737568823964E-4</v>
      </c>
      <c r="BL90" s="67">
        <v>1.2910917599069946E-3</v>
      </c>
      <c r="BM90" s="67">
        <v>1.4076705991976301E-3</v>
      </c>
      <c r="BN90" s="67">
        <v>1.7023383420268756E-3</v>
      </c>
      <c r="BO90" s="67">
        <v>1.9174259824975997E-3</v>
      </c>
      <c r="BP90" s="67">
        <v>4.4754648608767772E-3</v>
      </c>
      <c r="BQ90" s="67">
        <v>2.7300831513404778E-3</v>
      </c>
      <c r="BR90" s="67">
        <v>1.2459001690109656E-2</v>
      </c>
      <c r="BS90" s="67">
        <v>1.9998667864248197E-3</v>
      </c>
      <c r="BT90" s="67">
        <v>5.0401295358131594E-3</v>
      </c>
      <c r="BU90" s="67">
        <v>1.0740818422844604E-2</v>
      </c>
      <c r="BV90" s="67">
        <v>2.4461777212349688E-3</v>
      </c>
      <c r="BW90" s="67">
        <v>1.7543484514725817E-3</v>
      </c>
      <c r="BX90" s="67">
        <v>6.3454370638240071E-4</v>
      </c>
      <c r="BY90" s="67">
        <v>1.3658345722264715E-3</v>
      </c>
      <c r="BZ90" s="67">
        <v>1.5107779975409368E-3</v>
      </c>
      <c r="CA90" s="67">
        <v>1.91363978359409E-3</v>
      </c>
      <c r="CB90" s="67">
        <v>1.6192210999954064E-3</v>
      </c>
      <c r="CC90" s="67">
        <v>1.7445037381690648E-3</v>
      </c>
      <c r="CD90" s="67">
        <v>1.8073691703180202E-3</v>
      </c>
      <c r="CE90" s="67">
        <v>3.4956223044267181E-3</v>
      </c>
      <c r="CF90" s="67">
        <v>4.7121965823979208E-3</v>
      </c>
      <c r="CG90" s="67">
        <v>1.142266327582039E-3</v>
      </c>
      <c r="CH90" s="67">
        <v>8.4629115430436518E-3</v>
      </c>
      <c r="CI90" s="67">
        <v>3.3005679331287261E-3</v>
      </c>
      <c r="CJ90" s="67">
        <v>1.0076993046381824</v>
      </c>
      <c r="CK90" s="67">
        <v>2.0990316219065192E-2</v>
      </c>
      <c r="CL90" s="67">
        <v>8.1357828934668988E-3</v>
      </c>
      <c r="CM90" s="67">
        <v>4.8300608867164084E-3</v>
      </c>
      <c r="CN90" s="67">
        <v>1.1946051385219702E-3</v>
      </c>
      <c r="CO90" s="67">
        <v>1.0121934965050794E-2</v>
      </c>
      <c r="CP90" s="67">
        <v>2.3149293634188435E-3</v>
      </c>
      <c r="CQ90" s="67">
        <v>4.4989710920964451E-3</v>
      </c>
      <c r="CR90" s="67">
        <v>3.1951910395223728E-3</v>
      </c>
      <c r="CS90" s="67">
        <v>7.2955766478534985E-4</v>
      </c>
      <c r="CT90" s="67">
        <v>9.730017388674345E-3</v>
      </c>
      <c r="CU90" s="67">
        <v>3.2454566020153736E-3</v>
      </c>
      <c r="CV90" s="67">
        <v>4.3886673736416391E-3</v>
      </c>
      <c r="CW90" s="67">
        <v>1.1963429606079953E-3</v>
      </c>
      <c r="CX90" s="67">
        <v>4.6369809069924557E-3</v>
      </c>
      <c r="CY90" s="67">
        <v>4.8697417824860615E-3</v>
      </c>
      <c r="CZ90" s="67">
        <v>1.5530212589464991E-3</v>
      </c>
      <c r="DA90" s="67">
        <v>8.4797230410319933E-4</v>
      </c>
      <c r="DB90" s="67">
        <v>3.3042134218631961E-3</v>
      </c>
      <c r="DC90" s="67">
        <v>2.2951901003738281E-3</v>
      </c>
      <c r="DD90" s="67">
        <v>1.382398170686965E-3</v>
      </c>
      <c r="DE90" s="68">
        <v>3.4600306673100876E-3</v>
      </c>
      <c r="DF90" s="391">
        <v>1.2889420112728052</v>
      </c>
      <c r="DG90" s="391">
        <v>0.97898802497283455</v>
      </c>
    </row>
    <row r="91" spans="1:111" s="53" customFormat="1" ht="13.5">
      <c r="A91" s="54" t="s">
        <v>358</v>
      </c>
      <c r="B91" s="55" t="s">
        <v>612</v>
      </c>
      <c r="C91" s="56">
        <v>2.3946849265412076E-4</v>
      </c>
      <c r="D91" s="57">
        <v>2.1545963855634171E-4</v>
      </c>
      <c r="E91" s="57">
        <v>3.2239206327997345E-4</v>
      </c>
      <c r="F91" s="57">
        <v>1.017365249167094E-4</v>
      </c>
      <c r="G91" s="57">
        <v>3.0435634439884287E-4</v>
      </c>
      <c r="H91" s="57">
        <v>0</v>
      </c>
      <c r="I91" s="57">
        <v>3.4785915712670591E-4</v>
      </c>
      <c r="J91" s="57">
        <v>4.2650816826861142E-4</v>
      </c>
      <c r="K91" s="57">
        <v>3.4053833900651815E-4</v>
      </c>
      <c r="L91" s="57">
        <v>3.3686423253864213E-4</v>
      </c>
      <c r="M91" s="57">
        <v>0</v>
      </c>
      <c r="N91" s="57">
        <v>2.1078050793343783E-4</v>
      </c>
      <c r="O91" s="57">
        <v>3.4794900402363246E-4</v>
      </c>
      <c r="P91" s="57">
        <v>2.7134640651467343E-4</v>
      </c>
      <c r="Q91" s="57">
        <v>3.2212624161232574E-4</v>
      </c>
      <c r="R91" s="57">
        <v>1.0591592829542501E-3</v>
      </c>
      <c r="S91" s="57">
        <v>6.5060706782446283E-4</v>
      </c>
      <c r="T91" s="57">
        <v>3.3448963727146378E-4</v>
      </c>
      <c r="U91" s="57">
        <v>9.8485792257959563E-4</v>
      </c>
      <c r="V91" s="57">
        <v>2.7209608516133815E-4</v>
      </c>
      <c r="W91" s="57">
        <v>4.6375662950556386E-5</v>
      </c>
      <c r="X91" s="57">
        <v>2.2845585707675949E-4</v>
      </c>
      <c r="Y91" s="57">
        <v>2.7118219527440203E-4</v>
      </c>
      <c r="Z91" s="57">
        <v>3.1401298091200339E-4</v>
      </c>
      <c r="AA91" s="57">
        <v>1.2998302568934016E-3</v>
      </c>
      <c r="AB91" s="57">
        <v>5.9778267334504708E-4</v>
      </c>
      <c r="AC91" s="57">
        <v>1.5862640803921262E-4</v>
      </c>
      <c r="AD91" s="57">
        <v>1.9485374800457371E-4</v>
      </c>
      <c r="AE91" s="57">
        <v>3.410374359294163E-4</v>
      </c>
      <c r="AF91" s="57">
        <v>2.5358324331898891E-4</v>
      </c>
      <c r="AG91" s="57">
        <v>2.3696177735677836E-4</v>
      </c>
      <c r="AH91" s="57">
        <v>3.6013907409965094E-4</v>
      </c>
      <c r="AI91" s="57">
        <v>4.5094146064980623E-4</v>
      </c>
      <c r="AJ91" s="57">
        <v>2.5259311866090723E-4</v>
      </c>
      <c r="AK91" s="57">
        <v>4.1520898047067641E-4</v>
      </c>
      <c r="AL91" s="57">
        <v>2.1673142964851008E-4</v>
      </c>
      <c r="AM91" s="57">
        <v>2.0893522975987835E-4</v>
      </c>
      <c r="AN91" s="57">
        <v>4.1780059604197225E-4</v>
      </c>
      <c r="AO91" s="57">
        <v>2.5213476307553597E-4</v>
      </c>
      <c r="AP91" s="57">
        <v>1.7624663686587635E-4</v>
      </c>
      <c r="AQ91" s="57">
        <v>3.3865686159018999E-4</v>
      </c>
      <c r="AR91" s="57">
        <v>2.7465300522712426E-4</v>
      </c>
      <c r="AS91" s="57">
        <v>6.9743389658135919E-4</v>
      </c>
      <c r="AT91" s="57">
        <v>4.0646196013790988E-4</v>
      </c>
      <c r="AU91" s="57">
        <v>2.7813731308909585E-4</v>
      </c>
      <c r="AV91" s="57">
        <v>5.6941225873864156E-4</v>
      </c>
      <c r="AW91" s="57">
        <v>9.238630619462201E-4</v>
      </c>
      <c r="AX91" s="57">
        <v>8.8258899101425559E-4</v>
      </c>
      <c r="AY91" s="57">
        <v>3.4978019241542225E-4</v>
      </c>
      <c r="AZ91" s="57">
        <v>2.285780354199169E-4</v>
      </c>
      <c r="BA91" s="57">
        <v>1.2081072578128684E-3</v>
      </c>
      <c r="BB91" s="57">
        <v>3.1102667071529109E-4</v>
      </c>
      <c r="BC91" s="57">
        <v>1.3306592028096813E-3</v>
      </c>
      <c r="BD91" s="57">
        <v>2.5359797702232762E-4</v>
      </c>
      <c r="BE91" s="57">
        <v>0</v>
      </c>
      <c r="BF91" s="57">
        <v>2.2689409133490947E-4</v>
      </c>
      <c r="BG91" s="57">
        <v>1.8391831746367702E-4</v>
      </c>
      <c r="BH91" s="57">
        <v>6.4633458907974021E-4</v>
      </c>
      <c r="BI91" s="57">
        <v>1.9183348264557092E-4</v>
      </c>
      <c r="BJ91" s="57">
        <v>3.6837932698216449E-4</v>
      </c>
      <c r="BK91" s="57">
        <v>3.0611370060752669E-4</v>
      </c>
      <c r="BL91" s="57">
        <v>4.171723402186305E-4</v>
      </c>
      <c r="BM91" s="57">
        <v>5.150987828967281E-4</v>
      </c>
      <c r="BN91" s="57">
        <v>4.3317724764921909E-4</v>
      </c>
      <c r="BO91" s="57">
        <v>2.9497148154807213E-4</v>
      </c>
      <c r="BP91" s="57">
        <v>2.4615644019505009E-4</v>
      </c>
      <c r="BQ91" s="57">
        <v>1.9441338923975167E-4</v>
      </c>
      <c r="BR91" s="57">
        <v>6.0924331117097265E-4</v>
      </c>
      <c r="BS91" s="57">
        <v>4.2424617429390844E-4</v>
      </c>
      <c r="BT91" s="57">
        <v>1.958049733588119E-3</v>
      </c>
      <c r="BU91" s="57">
        <v>1.4844884595406371E-3</v>
      </c>
      <c r="BV91" s="57">
        <v>4.8379396387984209E-4</v>
      </c>
      <c r="BW91" s="57">
        <v>7.1976385936282873E-4</v>
      </c>
      <c r="BX91" s="57">
        <v>9.3614680637317695E-5</v>
      </c>
      <c r="BY91" s="57">
        <v>5.7642821825265339E-4</v>
      </c>
      <c r="BZ91" s="57">
        <v>5.4622378742395393E-4</v>
      </c>
      <c r="CA91" s="57">
        <v>5.0355515080016417E-4</v>
      </c>
      <c r="CB91" s="57">
        <v>4.7864493170470321E-4</v>
      </c>
      <c r="CC91" s="57">
        <v>7.5884904055706511E-4</v>
      </c>
      <c r="CD91" s="57">
        <v>6.5681454115979973E-4</v>
      </c>
      <c r="CE91" s="57">
        <v>6.369180843070829E-4</v>
      </c>
      <c r="CF91" s="57">
        <v>6.2502549456354482E-4</v>
      </c>
      <c r="CG91" s="57">
        <v>5.4703569012929656E-4</v>
      </c>
      <c r="CH91" s="57">
        <v>5.5952743102828427E-3</v>
      </c>
      <c r="CI91" s="57">
        <v>4.7061208070308296E-3</v>
      </c>
      <c r="CJ91" s="57">
        <v>4.2023284317422877E-3</v>
      </c>
      <c r="CK91" s="57">
        <v>1.0352479889542747</v>
      </c>
      <c r="CL91" s="57">
        <v>2.6962677596343754E-3</v>
      </c>
      <c r="CM91" s="57">
        <v>4.6518298099587456E-4</v>
      </c>
      <c r="CN91" s="57">
        <v>2.2725759959422783E-4</v>
      </c>
      <c r="CO91" s="57">
        <v>9.5497087006353551E-4</v>
      </c>
      <c r="CP91" s="57">
        <v>2.6488421477670316E-4</v>
      </c>
      <c r="CQ91" s="57">
        <v>4.672066747603972E-4</v>
      </c>
      <c r="CR91" s="57">
        <v>5.5549408937397699E-4</v>
      </c>
      <c r="CS91" s="57">
        <v>1.777699514190442E-4</v>
      </c>
      <c r="CT91" s="57">
        <v>6.2856247370249112E-4</v>
      </c>
      <c r="CU91" s="57">
        <v>5.9500559009226337E-4</v>
      </c>
      <c r="CV91" s="57">
        <v>1.6590660461219268E-2</v>
      </c>
      <c r="CW91" s="57">
        <v>9.4442665534069041E-4</v>
      </c>
      <c r="CX91" s="57">
        <v>3.4380731023723179E-3</v>
      </c>
      <c r="CY91" s="57">
        <v>4.6325774884996485E-4</v>
      </c>
      <c r="CZ91" s="57">
        <v>4.5250542862415111E-4</v>
      </c>
      <c r="DA91" s="57">
        <v>4.4279658960682926E-4</v>
      </c>
      <c r="DB91" s="57">
        <v>7.1280631405026026E-4</v>
      </c>
      <c r="DC91" s="57">
        <v>4.2834409269915124E-4</v>
      </c>
      <c r="DD91" s="57">
        <v>5.187377067815915E-4</v>
      </c>
      <c r="DE91" s="58">
        <v>5.6764227845857284E-3</v>
      </c>
      <c r="DF91" s="389">
        <v>1.1234144892326223</v>
      </c>
      <c r="DG91" s="389">
        <v>0.85326517595129847</v>
      </c>
    </row>
    <row r="92" spans="1:111" s="53" customFormat="1" ht="13.5">
      <c r="A92" s="54" t="s">
        <v>359</v>
      </c>
      <c r="B92" s="55" t="s">
        <v>613</v>
      </c>
      <c r="C92" s="56">
        <v>6.0075911284257174E-4</v>
      </c>
      <c r="D92" s="57">
        <v>5.6278596120155715E-4</v>
      </c>
      <c r="E92" s="57">
        <v>1.8709665906130202E-3</v>
      </c>
      <c r="F92" s="57">
        <v>5.0554091973110385E-4</v>
      </c>
      <c r="G92" s="57">
        <v>4.0624821631518067E-4</v>
      </c>
      <c r="H92" s="57">
        <v>0</v>
      </c>
      <c r="I92" s="57">
        <v>7.4532489816523241E-4</v>
      </c>
      <c r="J92" s="57">
        <v>1.232350365923871E-3</v>
      </c>
      <c r="K92" s="57">
        <v>1.4539091805206709E-3</v>
      </c>
      <c r="L92" s="57">
        <v>7.5598294078851522E-4</v>
      </c>
      <c r="M92" s="57">
        <v>0</v>
      </c>
      <c r="N92" s="57">
        <v>1.0908347245256161E-3</v>
      </c>
      <c r="O92" s="57">
        <v>2.2933901927886732E-3</v>
      </c>
      <c r="P92" s="57">
        <v>1.1654887937660541E-3</v>
      </c>
      <c r="Q92" s="57">
        <v>1.6456124461602963E-3</v>
      </c>
      <c r="R92" s="57">
        <v>7.5684339475178062E-4</v>
      </c>
      <c r="S92" s="57">
        <v>1.326381167929602E-3</v>
      </c>
      <c r="T92" s="57">
        <v>1.4531601972554891E-3</v>
      </c>
      <c r="U92" s="57">
        <v>5.4308054420429772E-3</v>
      </c>
      <c r="V92" s="57">
        <v>1.3889524368465491E-3</v>
      </c>
      <c r="W92" s="57">
        <v>7.3852799694315891E-5</v>
      </c>
      <c r="X92" s="57">
        <v>3.8838838458723704E-4</v>
      </c>
      <c r="Y92" s="57">
        <v>3.382828043955876E-4</v>
      </c>
      <c r="Z92" s="57">
        <v>7.4612720528536083E-4</v>
      </c>
      <c r="AA92" s="57">
        <v>2.7995067347549325E-3</v>
      </c>
      <c r="AB92" s="57">
        <v>2.1094033751805903E-3</v>
      </c>
      <c r="AC92" s="57">
        <v>1.6315577205396027E-4</v>
      </c>
      <c r="AD92" s="57">
        <v>1.044869736092948E-3</v>
      </c>
      <c r="AE92" s="57">
        <v>7.415109845056115E-4</v>
      </c>
      <c r="AF92" s="57">
        <v>1.9961337619184474E-3</v>
      </c>
      <c r="AG92" s="57">
        <v>1.9188264793753461E-3</v>
      </c>
      <c r="AH92" s="57">
        <v>7.1024528105879665E-4</v>
      </c>
      <c r="AI92" s="57">
        <v>8.770002507960679E-4</v>
      </c>
      <c r="AJ92" s="57">
        <v>1.6866696618563371E-3</v>
      </c>
      <c r="AK92" s="57">
        <v>9.0540918519633486E-4</v>
      </c>
      <c r="AL92" s="57">
        <v>6.319579445423051E-4</v>
      </c>
      <c r="AM92" s="57">
        <v>3.5397869237568328E-4</v>
      </c>
      <c r="AN92" s="57">
        <v>6.7150430680049231E-4</v>
      </c>
      <c r="AO92" s="57">
        <v>4.9132694860312947E-4</v>
      </c>
      <c r="AP92" s="57">
        <v>3.8226433258954266E-4</v>
      </c>
      <c r="AQ92" s="57">
        <v>7.4719158998923642E-4</v>
      </c>
      <c r="AR92" s="57">
        <v>9.4621079544546379E-4</v>
      </c>
      <c r="AS92" s="57">
        <v>1.1292152104903656E-3</v>
      </c>
      <c r="AT92" s="57">
        <v>1.0331193384185309E-3</v>
      </c>
      <c r="AU92" s="57">
        <v>1.1163389067370916E-3</v>
      </c>
      <c r="AV92" s="57">
        <v>1.254354976814927E-3</v>
      </c>
      <c r="AW92" s="57">
        <v>1.459097303094645E-3</v>
      </c>
      <c r="AX92" s="57">
        <v>1.7883831402358424E-3</v>
      </c>
      <c r="AY92" s="57">
        <v>1.1954187233403669E-3</v>
      </c>
      <c r="AZ92" s="57">
        <v>1.0287560991633607E-3</v>
      </c>
      <c r="BA92" s="57">
        <v>1.0049936544694186E-3</v>
      </c>
      <c r="BB92" s="57">
        <v>9.5796162294553002E-4</v>
      </c>
      <c r="BC92" s="57">
        <v>1.1693394869540493E-3</v>
      </c>
      <c r="BD92" s="57">
        <v>1.6849935248652284E-3</v>
      </c>
      <c r="BE92" s="57">
        <v>0</v>
      </c>
      <c r="BF92" s="57">
        <v>5.3046764370279578E-4</v>
      </c>
      <c r="BG92" s="57">
        <v>4.4226899275610389E-4</v>
      </c>
      <c r="BH92" s="57">
        <v>1.3883026315869189E-3</v>
      </c>
      <c r="BI92" s="57">
        <v>9.194260648359363E-4</v>
      </c>
      <c r="BJ92" s="57">
        <v>1.4299904807341132E-3</v>
      </c>
      <c r="BK92" s="57">
        <v>1.5043589782806465E-3</v>
      </c>
      <c r="BL92" s="57">
        <v>1.4592369842948332E-3</v>
      </c>
      <c r="BM92" s="57">
        <v>1.4285489672815606E-3</v>
      </c>
      <c r="BN92" s="57">
        <v>1.5827559249102121E-3</v>
      </c>
      <c r="BO92" s="57">
        <v>1.2600857156093927E-3</v>
      </c>
      <c r="BP92" s="57">
        <v>6.9750470724685184E-4</v>
      </c>
      <c r="BQ92" s="57">
        <v>6.3828034768986103E-4</v>
      </c>
      <c r="BR92" s="57">
        <v>1.8328249200471811E-3</v>
      </c>
      <c r="BS92" s="57">
        <v>1.4112459652486614E-3</v>
      </c>
      <c r="BT92" s="57">
        <v>1.8390416492026756E-3</v>
      </c>
      <c r="BU92" s="57">
        <v>2.9929954334102665E-3</v>
      </c>
      <c r="BV92" s="57">
        <v>1.5930096114688077E-3</v>
      </c>
      <c r="BW92" s="57">
        <v>1.1667044865873557E-3</v>
      </c>
      <c r="BX92" s="57">
        <v>1.9076166130872305E-4</v>
      </c>
      <c r="BY92" s="57">
        <v>1.5554007505553787E-3</v>
      </c>
      <c r="BZ92" s="57">
        <v>1.6507445439178851E-3</v>
      </c>
      <c r="CA92" s="57">
        <v>7.1498172245716414E-4</v>
      </c>
      <c r="CB92" s="57">
        <v>8.8035963669508591E-4</v>
      </c>
      <c r="CC92" s="57">
        <v>1.361270811000655E-3</v>
      </c>
      <c r="CD92" s="57">
        <v>2.7308121319356204E-3</v>
      </c>
      <c r="CE92" s="57">
        <v>2.0618298991036716E-3</v>
      </c>
      <c r="CF92" s="57">
        <v>1.5025086417345479E-3</v>
      </c>
      <c r="CG92" s="57">
        <v>4.4209929148794061E-3</v>
      </c>
      <c r="CH92" s="57">
        <v>6.6640537753111136E-3</v>
      </c>
      <c r="CI92" s="57">
        <v>7.7772971051080303E-2</v>
      </c>
      <c r="CJ92" s="57">
        <v>5.7132886571984089E-3</v>
      </c>
      <c r="CK92" s="57">
        <v>1.7557283926708283E-2</v>
      </c>
      <c r="CL92" s="57">
        <v>1.0239995676175515</v>
      </c>
      <c r="CM92" s="57">
        <v>3.7969970229402902E-3</v>
      </c>
      <c r="CN92" s="57">
        <v>1.9840600316521945E-3</v>
      </c>
      <c r="CO92" s="57">
        <v>7.997128644092839E-3</v>
      </c>
      <c r="CP92" s="57">
        <v>1.6442841175685868E-3</v>
      </c>
      <c r="CQ92" s="57">
        <v>1.3348748366296237E-3</v>
      </c>
      <c r="CR92" s="57">
        <v>5.2655076557670509E-3</v>
      </c>
      <c r="CS92" s="57">
        <v>1.3043235643580651E-3</v>
      </c>
      <c r="CT92" s="57">
        <v>1.1915935968246253E-2</v>
      </c>
      <c r="CU92" s="57">
        <v>1.4935284933422443E-3</v>
      </c>
      <c r="CV92" s="57">
        <v>0.1115690772619108</v>
      </c>
      <c r="CW92" s="57">
        <v>7.5013370802459007E-4</v>
      </c>
      <c r="CX92" s="57">
        <v>3.719339002988091E-3</v>
      </c>
      <c r="CY92" s="57">
        <v>2.8511525910057752E-3</v>
      </c>
      <c r="CZ92" s="57">
        <v>2.185963827709061E-3</v>
      </c>
      <c r="DA92" s="57">
        <v>3.7994734469409376E-3</v>
      </c>
      <c r="DB92" s="57">
        <v>8.1654608254713764E-3</v>
      </c>
      <c r="DC92" s="57">
        <v>2.2236907949701617E-3</v>
      </c>
      <c r="DD92" s="57">
        <v>6.9752325290174015E-4</v>
      </c>
      <c r="DE92" s="58">
        <v>5.5373383594932851E-3</v>
      </c>
      <c r="DF92" s="389">
        <v>1.411360796649141</v>
      </c>
      <c r="DG92" s="389">
        <v>1.0719685654990962</v>
      </c>
    </row>
    <row r="93" spans="1:111" s="53" customFormat="1" ht="13.5">
      <c r="A93" s="54" t="s">
        <v>360</v>
      </c>
      <c r="B93" s="55" t="s">
        <v>614</v>
      </c>
      <c r="C93" s="56">
        <v>1.7919634679645447E-3</v>
      </c>
      <c r="D93" s="57">
        <v>8.3539397459917071E-4</v>
      </c>
      <c r="E93" s="57">
        <v>4.7097708842210528E-4</v>
      </c>
      <c r="F93" s="57">
        <v>1.0747469718325586E-3</v>
      </c>
      <c r="G93" s="57">
        <v>5.4317569161587602E-3</v>
      </c>
      <c r="H93" s="57">
        <v>0</v>
      </c>
      <c r="I93" s="57">
        <v>1.8125881764978083E-3</v>
      </c>
      <c r="J93" s="57">
        <v>1.3905788334329925E-3</v>
      </c>
      <c r="K93" s="57">
        <v>1.4075254403885828E-3</v>
      </c>
      <c r="L93" s="57">
        <v>4.7064041294386681E-3</v>
      </c>
      <c r="M93" s="57">
        <v>0</v>
      </c>
      <c r="N93" s="57">
        <v>8.7986523826764614E-4</v>
      </c>
      <c r="O93" s="57">
        <v>1.1551089334834511E-3</v>
      </c>
      <c r="P93" s="57">
        <v>2.2663021422332456E-3</v>
      </c>
      <c r="Q93" s="57">
        <v>8.8992364479422337E-4</v>
      </c>
      <c r="R93" s="57">
        <v>9.652399795533898E-4</v>
      </c>
      <c r="S93" s="57">
        <v>1.1531512418272783E-3</v>
      </c>
      <c r="T93" s="57">
        <v>8.5852456749433423E-4</v>
      </c>
      <c r="U93" s="57">
        <v>4.3204175516997519E-2</v>
      </c>
      <c r="V93" s="57">
        <v>5.7547077989100607E-4</v>
      </c>
      <c r="W93" s="57">
        <v>1.0548033031438576E-4</v>
      </c>
      <c r="X93" s="57">
        <v>1.9041802326699119E-3</v>
      </c>
      <c r="Y93" s="57">
        <v>9.0861709785588314E-4</v>
      </c>
      <c r="Z93" s="57">
        <v>1.2823200266789626E-3</v>
      </c>
      <c r="AA93" s="57">
        <v>8.0995908963425441E-4</v>
      </c>
      <c r="AB93" s="57">
        <v>9.4770598306639703E-4</v>
      </c>
      <c r="AC93" s="57">
        <v>6.6248687896568815E-3</v>
      </c>
      <c r="AD93" s="57">
        <v>1.9927368632336392E-3</v>
      </c>
      <c r="AE93" s="57">
        <v>6.2658127467503562E-4</v>
      </c>
      <c r="AF93" s="57">
        <v>1.7387067256394628E-3</v>
      </c>
      <c r="AG93" s="57">
        <v>1.0494703052901296E-3</v>
      </c>
      <c r="AH93" s="57">
        <v>3.08418004177494E-3</v>
      </c>
      <c r="AI93" s="57">
        <v>3.07386404507981E-3</v>
      </c>
      <c r="AJ93" s="57">
        <v>7.3327536845699498E-4</v>
      </c>
      <c r="AK93" s="57">
        <v>2.1831268354811084E-3</v>
      </c>
      <c r="AL93" s="57">
        <v>3.0728601088086728E-3</v>
      </c>
      <c r="AM93" s="57">
        <v>1.100785063271894E-3</v>
      </c>
      <c r="AN93" s="57">
        <v>3.8308644625191339E-3</v>
      </c>
      <c r="AO93" s="57">
        <v>2.1270265774711293E-3</v>
      </c>
      <c r="AP93" s="57">
        <v>1.6091511613864373E-3</v>
      </c>
      <c r="AQ93" s="57">
        <v>1.1155307925585615E-3</v>
      </c>
      <c r="AR93" s="57">
        <v>1.0820124228759268E-3</v>
      </c>
      <c r="AS93" s="57">
        <v>1.61743949486846E-3</v>
      </c>
      <c r="AT93" s="57">
        <v>2.5133765167642047E-3</v>
      </c>
      <c r="AU93" s="57">
        <v>1.9012635264641898E-3</v>
      </c>
      <c r="AV93" s="57">
        <v>8.6378870676001888E-4</v>
      </c>
      <c r="AW93" s="57">
        <v>4.5845783360819777E-4</v>
      </c>
      <c r="AX93" s="57">
        <v>3.6439145384318757E-4</v>
      </c>
      <c r="AY93" s="57">
        <v>1.2745052674594816E-3</v>
      </c>
      <c r="AZ93" s="57">
        <v>3.9892588986979694E-4</v>
      </c>
      <c r="BA93" s="57">
        <v>4.6278363768663346E-4</v>
      </c>
      <c r="BB93" s="57">
        <v>1.0982811595304485E-3</v>
      </c>
      <c r="BC93" s="57">
        <v>6.1975214951870579E-4</v>
      </c>
      <c r="BD93" s="57">
        <v>1.3446588847097355E-3</v>
      </c>
      <c r="BE93" s="57">
        <v>0</v>
      </c>
      <c r="BF93" s="57">
        <v>3.6752546349165202E-4</v>
      </c>
      <c r="BG93" s="57">
        <v>4.6517721477156804E-4</v>
      </c>
      <c r="BH93" s="57">
        <v>2.4611046574813125E-2</v>
      </c>
      <c r="BI93" s="57">
        <v>1.1817163077216994E-3</v>
      </c>
      <c r="BJ93" s="57">
        <v>8.4740213641038009E-4</v>
      </c>
      <c r="BK93" s="57">
        <v>2.0691567368623697E-3</v>
      </c>
      <c r="BL93" s="57">
        <v>4.5761017068870853E-3</v>
      </c>
      <c r="BM93" s="57">
        <v>5.1014906909253354E-3</v>
      </c>
      <c r="BN93" s="57">
        <v>1.733057051127167E-3</v>
      </c>
      <c r="BO93" s="57">
        <v>2.7135022257770585E-3</v>
      </c>
      <c r="BP93" s="57">
        <v>1.3258821938833497E-3</v>
      </c>
      <c r="BQ93" s="57">
        <v>7.2262506005430372E-4</v>
      </c>
      <c r="BR93" s="57">
        <v>3.2878484916261286E-3</v>
      </c>
      <c r="BS93" s="57">
        <v>6.1515808880342688E-3</v>
      </c>
      <c r="BT93" s="57">
        <v>1.8537643705921363E-3</v>
      </c>
      <c r="BU93" s="57">
        <v>1.4548004632447976E-3</v>
      </c>
      <c r="BV93" s="57">
        <v>2.2476156287154401E-3</v>
      </c>
      <c r="BW93" s="57">
        <v>6.0570345042626256E-4</v>
      </c>
      <c r="BX93" s="57">
        <v>1.4242466588775736E-4</v>
      </c>
      <c r="BY93" s="57">
        <v>2.8040277130416832E-3</v>
      </c>
      <c r="BZ93" s="57">
        <v>3.35889143972243E-3</v>
      </c>
      <c r="CA93" s="57">
        <v>9.2064470766594459E-4</v>
      </c>
      <c r="CB93" s="57">
        <v>4.6577593560411714E-3</v>
      </c>
      <c r="CC93" s="57">
        <v>2.3836595503383521E-2</v>
      </c>
      <c r="CD93" s="57">
        <v>6.8393656874583938E-4</v>
      </c>
      <c r="CE93" s="57">
        <v>1.3385779874582854E-3</v>
      </c>
      <c r="CF93" s="57">
        <v>2.806072425501412E-3</v>
      </c>
      <c r="CG93" s="57">
        <v>6.6135186724821467E-4</v>
      </c>
      <c r="CH93" s="57">
        <v>1.1323323748406138E-3</v>
      </c>
      <c r="CI93" s="57">
        <v>3.0540073204113568E-3</v>
      </c>
      <c r="CJ93" s="57">
        <v>4.9704499412563487E-4</v>
      </c>
      <c r="CK93" s="57">
        <v>1.3073774092383261E-3</v>
      </c>
      <c r="CL93" s="57">
        <v>7.9335482962449337E-4</v>
      </c>
      <c r="CM93" s="57">
        <v>1.0006397634765436</v>
      </c>
      <c r="CN93" s="57">
        <v>2.2979335033803876E-3</v>
      </c>
      <c r="CO93" s="57">
        <v>2.5715426378707983E-3</v>
      </c>
      <c r="CP93" s="57">
        <v>8.0764831244833587E-4</v>
      </c>
      <c r="CQ93" s="57">
        <v>3.8982396004553334E-3</v>
      </c>
      <c r="CR93" s="57">
        <v>3.4324681242506707E-3</v>
      </c>
      <c r="CS93" s="57">
        <v>1.1578496889443808E-3</v>
      </c>
      <c r="CT93" s="57">
        <v>1.3943736458594234E-3</v>
      </c>
      <c r="CU93" s="57">
        <v>1.9639131122597057E-3</v>
      </c>
      <c r="CV93" s="57">
        <v>1.0904626790212567E-3</v>
      </c>
      <c r="CW93" s="57">
        <v>7.7577988476360384E-4</v>
      </c>
      <c r="CX93" s="57">
        <v>1.0418535417952108E-3</v>
      </c>
      <c r="CY93" s="57">
        <v>1.2989855742109632E-3</v>
      </c>
      <c r="CZ93" s="57">
        <v>1.0074898011673743E-3</v>
      </c>
      <c r="DA93" s="57">
        <v>2.0040701531549208E-3</v>
      </c>
      <c r="DB93" s="57">
        <v>5.7653101257101739E-4</v>
      </c>
      <c r="DC93" s="57">
        <v>1.4227335082739804E-3</v>
      </c>
      <c r="DD93" s="57">
        <v>8.54952275735202E-4</v>
      </c>
      <c r="DE93" s="58">
        <v>0.26626945211516434</v>
      </c>
      <c r="DF93" s="389">
        <v>1.5286070636289315</v>
      </c>
      <c r="DG93" s="389">
        <v>1.1610204315583281</v>
      </c>
    </row>
    <row r="94" spans="1:111" s="53" customFormat="1" ht="13.5">
      <c r="A94" s="59" t="s">
        <v>361</v>
      </c>
      <c r="B94" s="60" t="s">
        <v>615</v>
      </c>
      <c r="C94" s="61">
        <v>1.0087390520137751E-4</v>
      </c>
      <c r="D94" s="62">
        <v>8.7634815817882862E-5</v>
      </c>
      <c r="E94" s="62">
        <v>3.4665002837139496E-4</v>
      </c>
      <c r="F94" s="62">
        <v>4.5035365892933199E-5</v>
      </c>
      <c r="G94" s="62">
        <v>1.0530973574404897E-4</v>
      </c>
      <c r="H94" s="62">
        <v>0</v>
      </c>
      <c r="I94" s="62">
        <v>2.6432287485326123E-4</v>
      </c>
      <c r="J94" s="62">
        <v>4.1979151204882189E-4</v>
      </c>
      <c r="K94" s="62">
        <v>1.3488480814196886E-4</v>
      </c>
      <c r="L94" s="62">
        <v>9.4241718535176679E-5</v>
      </c>
      <c r="M94" s="62">
        <v>0</v>
      </c>
      <c r="N94" s="62">
        <v>9.4895631310477817E-5</v>
      </c>
      <c r="O94" s="62">
        <v>9.6957148389294044E-5</v>
      </c>
      <c r="P94" s="62">
        <v>1.6607856043259246E-4</v>
      </c>
      <c r="Q94" s="62">
        <v>9.8080050276424404E-5</v>
      </c>
      <c r="R94" s="62">
        <v>3.5749074985647706E-4</v>
      </c>
      <c r="S94" s="62">
        <v>1.3524144957082388E-4</v>
      </c>
      <c r="T94" s="62">
        <v>1.1791426717777854E-4</v>
      </c>
      <c r="U94" s="62">
        <v>1.6756761927014911E-4</v>
      </c>
      <c r="V94" s="62">
        <v>3.0629661859372606E-4</v>
      </c>
      <c r="W94" s="62">
        <v>1.637461289643752E-5</v>
      </c>
      <c r="X94" s="62">
        <v>3.7284931056594343E-4</v>
      </c>
      <c r="Y94" s="62">
        <v>5.0914807103342834E-4</v>
      </c>
      <c r="Z94" s="62">
        <v>1.2764494024966193E-4</v>
      </c>
      <c r="AA94" s="62">
        <v>4.5871577576755095E-4</v>
      </c>
      <c r="AB94" s="62">
        <v>5.2181081959587678E-4</v>
      </c>
      <c r="AC94" s="62">
        <v>2.727692097405016E-5</v>
      </c>
      <c r="AD94" s="62">
        <v>8.4911119824068718E-5</v>
      </c>
      <c r="AE94" s="62">
        <v>2.4919024464929382E-4</v>
      </c>
      <c r="AF94" s="62">
        <v>1.6409462439271621E-4</v>
      </c>
      <c r="AG94" s="62">
        <v>7.0165261113956903E-5</v>
      </c>
      <c r="AH94" s="62">
        <v>2.8502394058391579E-4</v>
      </c>
      <c r="AI94" s="62">
        <v>5.5482290772892507E-4</v>
      </c>
      <c r="AJ94" s="62">
        <v>1.5724703513985037E-3</v>
      </c>
      <c r="AK94" s="62">
        <v>4.3777270113700903E-4</v>
      </c>
      <c r="AL94" s="62">
        <v>1.6400975973979783E-4</v>
      </c>
      <c r="AM94" s="62">
        <v>7.2305316756318366E-5</v>
      </c>
      <c r="AN94" s="62">
        <v>6.8854768451964124E-4</v>
      </c>
      <c r="AO94" s="62">
        <v>6.0823203244947792E-5</v>
      </c>
      <c r="AP94" s="62">
        <v>1.2342735976610223E-4</v>
      </c>
      <c r="AQ94" s="62">
        <v>1.4936059422267982E-4</v>
      </c>
      <c r="AR94" s="62">
        <v>7.6731999889090513E-4</v>
      </c>
      <c r="AS94" s="62">
        <v>3.1051985700738009E-4</v>
      </c>
      <c r="AT94" s="62">
        <v>7.4832032233138242E-4</v>
      </c>
      <c r="AU94" s="62">
        <v>4.3895086778063231E-4</v>
      </c>
      <c r="AV94" s="62">
        <v>4.5718475349249216E-4</v>
      </c>
      <c r="AW94" s="62">
        <v>1.4848333272603883E-3</v>
      </c>
      <c r="AX94" s="62">
        <v>2.3540986920095081E-3</v>
      </c>
      <c r="AY94" s="62">
        <v>1.034231970843688E-3</v>
      </c>
      <c r="AZ94" s="62">
        <v>2.0885866806960897E-3</v>
      </c>
      <c r="BA94" s="62">
        <v>1.1008201366808465E-3</v>
      </c>
      <c r="BB94" s="62">
        <v>9.3856324782028969E-4</v>
      </c>
      <c r="BC94" s="62">
        <v>2.0620923733528141E-3</v>
      </c>
      <c r="BD94" s="62">
        <v>6.8850135824394915E-4</v>
      </c>
      <c r="BE94" s="62">
        <v>0</v>
      </c>
      <c r="BF94" s="62">
        <v>2.3900415661965124E-4</v>
      </c>
      <c r="BG94" s="62">
        <v>2.2364629625340536E-4</v>
      </c>
      <c r="BH94" s="62">
        <v>1.4315971135936464E-3</v>
      </c>
      <c r="BI94" s="62">
        <v>1.087144083632072E-4</v>
      </c>
      <c r="BJ94" s="62">
        <v>2.9598829066305343E-4</v>
      </c>
      <c r="BK94" s="62">
        <v>1.7070007676873094E-4</v>
      </c>
      <c r="BL94" s="62">
        <v>3.394933086584553E-4</v>
      </c>
      <c r="BM94" s="62">
        <v>2.3558516303118246E-4</v>
      </c>
      <c r="BN94" s="62">
        <v>2.8171853201876772E-4</v>
      </c>
      <c r="BO94" s="62">
        <v>2.7932777406779641E-4</v>
      </c>
      <c r="BP94" s="62">
        <v>9.2032403997548324E-4</v>
      </c>
      <c r="BQ94" s="62">
        <v>4.7135295395467174E-4</v>
      </c>
      <c r="BR94" s="62">
        <v>2.8091618741240887E-4</v>
      </c>
      <c r="BS94" s="62">
        <v>3.0003621155358492E-4</v>
      </c>
      <c r="BT94" s="62">
        <v>3.6736684858444842E-4</v>
      </c>
      <c r="BU94" s="62">
        <v>3.9865303601653492E-4</v>
      </c>
      <c r="BV94" s="62">
        <v>1.3068595727711591E-4</v>
      </c>
      <c r="BW94" s="62">
        <v>9.4605891970180788E-5</v>
      </c>
      <c r="BX94" s="62">
        <v>2.5638408652851356E-5</v>
      </c>
      <c r="BY94" s="62">
        <v>6.4582070139838597E-3</v>
      </c>
      <c r="BZ94" s="62">
        <v>2.927585743616031E-4</v>
      </c>
      <c r="CA94" s="62">
        <v>4.8382191882091698E-4</v>
      </c>
      <c r="CB94" s="62">
        <v>2.4313226010755633E-4</v>
      </c>
      <c r="CC94" s="62">
        <v>1.7887416440569951E-4</v>
      </c>
      <c r="CD94" s="62">
        <v>9.7167666113898293E-5</v>
      </c>
      <c r="CE94" s="62">
        <v>5.8142826808483487E-4</v>
      </c>
      <c r="CF94" s="62">
        <v>3.4799841039433784E-4</v>
      </c>
      <c r="CG94" s="62">
        <v>3.0152763090413905E-4</v>
      </c>
      <c r="CH94" s="62">
        <v>5.8431691284229941E-3</v>
      </c>
      <c r="CI94" s="62">
        <v>1.9869482977413564E-3</v>
      </c>
      <c r="CJ94" s="62">
        <v>3.8723959330478636E-3</v>
      </c>
      <c r="CK94" s="62">
        <v>7.9613140578985424E-3</v>
      </c>
      <c r="CL94" s="62">
        <v>9.4318273101734592E-4</v>
      </c>
      <c r="CM94" s="62">
        <v>2.3747674284118795E-4</v>
      </c>
      <c r="CN94" s="62">
        <v>1.0000825737143697</v>
      </c>
      <c r="CO94" s="62">
        <v>2.3565455543175421E-4</v>
      </c>
      <c r="CP94" s="62">
        <v>1.970993867158359E-4</v>
      </c>
      <c r="CQ94" s="62">
        <v>1.1882367448750694E-4</v>
      </c>
      <c r="CR94" s="62">
        <v>2.197945905165125E-4</v>
      </c>
      <c r="CS94" s="62">
        <v>9.1028628577097921E-5</v>
      </c>
      <c r="CT94" s="62">
        <v>2.0119521575159786E-4</v>
      </c>
      <c r="CU94" s="62">
        <v>4.6696268904059619E-4</v>
      </c>
      <c r="CV94" s="62">
        <v>1.8798437731821107E-3</v>
      </c>
      <c r="CW94" s="62">
        <v>1.5666643681544007E-4</v>
      </c>
      <c r="CX94" s="62">
        <v>5.2947875515158655E-4</v>
      </c>
      <c r="CY94" s="62">
        <v>4.0504230218376297E-4</v>
      </c>
      <c r="CZ94" s="62">
        <v>5.7195901684296054E-4</v>
      </c>
      <c r="DA94" s="62">
        <v>1.00261599875577E-3</v>
      </c>
      <c r="DB94" s="62">
        <v>3.4591716952339028E-4</v>
      </c>
      <c r="DC94" s="62">
        <v>4.9546933513728067E-4</v>
      </c>
      <c r="DD94" s="62">
        <v>1.7767836843942151E-4</v>
      </c>
      <c r="DE94" s="63">
        <v>6.4233888186313471E-4</v>
      </c>
      <c r="DF94" s="390">
        <v>1.0685689359124226</v>
      </c>
      <c r="DG94" s="390">
        <v>0.81160842223088581</v>
      </c>
    </row>
    <row r="95" spans="1:111" s="53" customFormat="1" ht="13.5">
      <c r="A95" s="64" t="s">
        <v>362</v>
      </c>
      <c r="B95" s="65" t="s">
        <v>777</v>
      </c>
      <c r="C95" s="66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67">
        <v>0</v>
      </c>
      <c r="BM95" s="67">
        <v>0</v>
      </c>
      <c r="BN95" s="67">
        <v>0</v>
      </c>
      <c r="BO95" s="67">
        <v>0</v>
      </c>
      <c r="BP95" s="67">
        <v>0</v>
      </c>
      <c r="BQ95" s="67">
        <v>0</v>
      </c>
      <c r="BR95" s="67">
        <v>0</v>
      </c>
      <c r="BS95" s="67">
        <v>0</v>
      </c>
      <c r="BT95" s="67">
        <v>0</v>
      </c>
      <c r="BU95" s="67">
        <v>0</v>
      </c>
      <c r="BV95" s="67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0</v>
      </c>
      <c r="CB95" s="67">
        <v>0</v>
      </c>
      <c r="CC95" s="67">
        <v>0</v>
      </c>
      <c r="CD95" s="67">
        <v>0</v>
      </c>
      <c r="CE95" s="67">
        <v>0</v>
      </c>
      <c r="CF95" s="67">
        <v>0</v>
      </c>
      <c r="CG95" s="67">
        <v>0</v>
      </c>
      <c r="CH95" s="67">
        <v>0</v>
      </c>
      <c r="CI95" s="67">
        <v>0</v>
      </c>
      <c r="CJ95" s="67">
        <v>0</v>
      </c>
      <c r="CK95" s="67">
        <v>0</v>
      </c>
      <c r="CL95" s="67">
        <v>0</v>
      </c>
      <c r="CM95" s="67">
        <v>0</v>
      </c>
      <c r="CN95" s="67">
        <v>0</v>
      </c>
      <c r="CO95" s="67">
        <v>1</v>
      </c>
      <c r="CP95" s="67">
        <v>0</v>
      </c>
      <c r="CQ95" s="67">
        <v>0</v>
      </c>
      <c r="CR95" s="67">
        <v>0</v>
      </c>
      <c r="CS95" s="67">
        <v>0</v>
      </c>
      <c r="CT95" s="67">
        <v>0</v>
      </c>
      <c r="CU95" s="67">
        <v>0</v>
      </c>
      <c r="CV95" s="67">
        <v>0</v>
      </c>
      <c r="CW95" s="67">
        <v>0</v>
      </c>
      <c r="CX95" s="67">
        <v>0</v>
      </c>
      <c r="CY95" s="67">
        <v>0</v>
      </c>
      <c r="CZ95" s="67">
        <v>0</v>
      </c>
      <c r="DA95" s="67">
        <v>0</v>
      </c>
      <c r="DB95" s="67">
        <v>0</v>
      </c>
      <c r="DC95" s="67">
        <v>0</v>
      </c>
      <c r="DD95" s="67">
        <v>0</v>
      </c>
      <c r="DE95" s="68">
        <v>0</v>
      </c>
      <c r="DF95" s="391">
        <v>1</v>
      </c>
      <c r="DG95" s="391">
        <v>0.75952837009797125</v>
      </c>
    </row>
    <row r="96" spans="1:111" s="53" customFormat="1" ht="13.5">
      <c r="A96" s="54" t="s">
        <v>363</v>
      </c>
      <c r="B96" s="55" t="s">
        <v>776</v>
      </c>
      <c r="C96" s="56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0</v>
      </c>
      <c r="T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57">
        <v>0</v>
      </c>
      <c r="AE96" s="57">
        <v>0</v>
      </c>
      <c r="AF96" s="57">
        <v>0</v>
      </c>
      <c r="AG96" s="57">
        <v>0</v>
      </c>
      <c r="AH96" s="57">
        <v>0</v>
      </c>
      <c r="AI96" s="57">
        <v>0</v>
      </c>
      <c r="AJ96" s="57">
        <v>0</v>
      </c>
      <c r="AK96" s="57">
        <v>0</v>
      </c>
      <c r="AL96" s="57">
        <v>0</v>
      </c>
      <c r="AM96" s="57">
        <v>0</v>
      </c>
      <c r="AN96" s="57">
        <v>0</v>
      </c>
      <c r="AO96" s="57">
        <v>0</v>
      </c>
      <c r="AP96" s="57">
        <v>0</v>
      </c>
      <c r="AQ96" s="57">
        <v>0</v>
      </c>
      <c r="AR96" s="57">
        <v>0</v>
      </c>
      <c r="AS96" s="57">
        <v>0</v>
      </c>
      <c r="AT96" s="57">
        <v>0</v>
      </c>
      <c r="AU96" s="57">
        <v>0</v>
      </c>
      <c r="AV96" s="57">
        <v>0</v>
      </c>
      <c r="AW96" s="57">
        <v>0</v>
      </c>
      <c r="AX96" s="57">
        <v>0</v>
      </c>
      <c r="AY96" s="57">
        <v>0</v>
      </c>
      <c r="AZ96" s="57">
        <v>0</v>
      </c>
      <c r="BA96" s="57">
        <v>0</v>
      </c>
      <c r="BB96" s="57">
        <v>0</v>
      </c>
      <c r="BC96" s="57">
        <v>0</v>
      </c>
      <c r="BD96" s="57">
        <v>0</v>
      </c>
      <c r="BE96" s="57">
        <v>0</v>
      </c>
      <c r="BF96" s="57">
        <v>0</v>
      </c>
      <c r="BG96" s="57">
        <v>0</v>
      </c>
      <c r="BH96" s="57">
        <v>0</v>
      </c>
      <c r="BI96" s="57">
        <v>0</v>
      </c>
      <c r="BJ96" s="57">
        <v>0</v>
      </c>
      <c r="BK96" s="57">
        <v>0</v>
      </c>
      <c r="BL96" s="57">
        <v>0</v>
      </c>
      <c r="BM96" s="57">
        <v>0</v>
      </c>
      <c r="BN96" s="57">
        <v>0</v>
      </c>
      <c r="BO96" s="57">
        <v>0</v>
      </c>
      <c r="BP96" s="57">
        <v>0</v>
      </c>
      <c r="BQ96" s="57">
        <v>0</v>
      </c>
      <c r="BR96" s="57">
        <v>0</v>
      </c>
      <c r="BS96" s="57">
        <v>0</v>
      </c>
      <c r="BT96" s="57">
        <v>0</v>
      </c>
      <c r="BU96" s="57">
        <v>0</v>
      </c>
      <c r="BV96" s="57">
        <v>0</v>
      </c>
      <c r="BW96" s="57">
        <v>0</v>
      </c>
      <c r="BX96" s="57">
        <v>0</v>
      </c>
      <c r="BY96" s="57">
        <v>0</v>
      </c>
      <c r="BZ96" s="57">
        <v>0</v>
      </c>
      <c r="CA96" s="57">
        <v>0</v>
      </c>
      <c r="CB96" s="57">
        <v>0</v>
      </c>
      <c r="CC96" s="57">
        <v>0</v>
      </c>
      <c r="CD96" s="57">
        <v>0</v>
      </c>
      <c r="CE96" s="57">
        <v>0</v>
      </c>
      <c r="CF96" s="57">
        <v>0</v>
      </c>
      <c r="CG96" s="57">
        <v>0</v>
      </c>
      <c r="CH96" s="57">
        <v>0</v>
      </c>
      <c r="CI96" s="57">
        <v>0</v>
      </c>
      <c r="CJ96" s="57">
        <v>0</v>
      </c>
      <c r="CK96" s="57">
        <v>0</v>
      </c>
      <c r="CL96" s="57">
        <v>0</v>
      </c>
      <c r="CM96" s="57">
        <v>0</v>
      </c>
      <c r="CN96" s="57">
        <v>0</v>
      </c>
      <c r="CO96" s="57">
        <v>0</v>
      </c>
      <c r="CP96" s="57">
        <v>1.0067822650093827</v>
      </c>
      <c r="CQ96" s="57">
        <v>0</v>
      </c>
      <c r="CR96" s="57">
        <v>0</v>
      </c>
      <c r="CS96" s="57">
        <v>5.1148816554484763E-4</v>
      </c>
      <c r="CT96" s="57">
        <v>0</v>
      </c>
      <c r="CU96" s="57">
        <v>0</v>
      </c>
      <c r="CV96" s="57">
        <v>0</v>
      </c>
      <c r="CW96" s="57">
        <v>0</v>
      </c>
      <c r="CX96" s="57">
        <v>0</v>
      </c>
      <c r="CY96" s="57">
        <v>0</v>
      </c>
      <c r="CZ96" s="57">
        <v>0</v>
      </c>
      <c r="DA96" s="57">
        <v>0</v>
      </c>
      <c r="DB96" s="57">
        <v>0</v>
      </c>
      <c r="DC96" s="57">
        <v>0</v>
      </c>
      <c r="DD96" s="57">
        <v>0</v>
      </c>
      <c r="DE96" s="58">
        <v>0</v>
      </c>
      <c r="DF96" s="389">
        <v>1.0072937531749275</v>
      </c>
      <c r="DG96" s="389">
        <v>0.76506818255882081</v>
      </c>
    </row>
    <row r="97" spans="1:111" s="53" customFormat="1" ht="13.5">
      <c r="A97" s="54" t="s">
        <v>364</v>
      </c>
      <c r="B97" s="55" t="s">
        <v>618</v>
      </c>
      <c r="C97" s="56">
        <v>2.8189938864906129E-4</v>
      </c>
      <c r="D97" s="57">
        <v>2.7199358613226121E-4</v>
      </c>
      <c r="E97" s="57">
        <v>3.451499957130491E-3</v>
      </c>
      <c r="F97" s="57">
        <v>2.299681346071756E-5</v>
      </c>
      <c r="G97" s="57">
        <v>8.1037976883163775E-5</v>
      </c>
      <c r="H97" s="57">
        <v>0</v>
      </c>
      <c r="I97" s="57">
        <v>1.0386568771868633E-4</v>
      </c>
      <c r="J97" s="57">
        <v>7.3217949987780011E-5</v>
      </c>
      <c r="K97" s="57">
        <v>4.393678554930244E-5</v>
      </c>
      <c r="L97" s="57">
        <v>1.5245642871201048E-4</v>
      </c>
      <c r="M97" s="57">
        <v>0</v>
      </c>
      <c r="N97" s="57">
        <v>4.17334764627846E-5</v>
      </c>
      <c r="O97" s="57">
        <v>4.1173381069269605E-5</v>
      </c>
      <c r="P97" s="57">
        <v>5.0713688720787134E-5</v>
      </c>
      <c r="Q97" s="57">
        <v>3.5923008081683544E-5</v>
      </c>
      <c r="R97" s="57">
        <v>6.2500802151480914E-5</v>
      </c>
      <c r="S97" s="57">
        <v>6.1943500426908001E-5</v>
      </c>
      <c r="T97" s="57">
        <v>4.1125756351310952E-5</v>
      </c>
      <c r="U97" s="57">
        <v>4.2098809058360091E-4</v>
      </c>
      <c r="V97" s="57">
        <v>3.3744545443170367E-5</v>
      </c>
      <c r="W97" s="57">
        <v>3.8134679269788612E-6</v>
      </c>
      <c r="X97" s="57">
        <v>3.2317236984970523E-5</v>
      </c>
      <c r="Y97" s="57">
        <v>2.7390560964403218E-5</v>
      </c>
      <c r="Z97" s="57">
        <v>3.3491890011002676E-5</v>
      </c>
      <c r="AA97" s="57">
        <v>1.0787573442170983E-4</v>
      </c>
      <c r="AB97" s="57">
        <v>3.6342625851785637E-5</v>
      </c>
      <c r="AC97" s="57">
        <v>1.0411812686273846E-4</v>
      </c>
      <c r="AD97" s="57">
        <v>6.1781270814987389E-5</v>
      </c>
      <c r="AE97" s="57">
        <v>3.0128627853607165E-5</v>
      </c>
      <c r="AF97" s="57">
        <v>3.8370838389281888E-5</v>
      </c>
      <c r="AG97" s="57">
        <v>3.9476770001909286E-5</v>
      </c>
      <c r="AH97" s="57">
        <v>7.9056484347429199E-5</v>
      </c>
      <c r="AI97" s="57">
        <v>7.7512186815361926E-5</v>
      </c>
      <c r="AJ97" s="57">
        <v>5.7227939494776578E-5</v>
      </c>
      <c r="AK97" s="57">
        <v>6.7648370767163052E-5</v>
      </c>
      <c r="AL97" s="57">
        <v>5.1972866813070489E-5</v>
      </c>
      <c r="AM97" s="57">
        <v>3.5631215294916868E-5</v>
      </c>
      <c r="AN97" s="57">
        <v>7.466817403797763E-5</v>
      </c>
      <c r="AO97" s="57">
        <v>4.6874464558497918E-5</v>
      </c>
      <c r="AP97" s="57">
        <v>4.6989380023133296E-5</v>
      </c>
      <c r="AQ97" s="57">
        <v>5.8320391849546304E-5</v>
      </c>
      <c r="AR97" s="57">
        <v>3.5791787469830788E-5</v>
      </c>
      <c r="AS97" s="57">
        <v>3.9999764530566189E-5</v>
      </c>
      <c r="AT97" s="57">
        <v>4.4422897416833698E-5</v>
      </c>
      <c r="AU97" s="57">
        <v>3.7294584943164793E-5</v>
      </c>
      <c r="AV97" s="57">
        <v>2.7723789703642585E-5</v>
      </c>
      <c r="AW97" s="57">
        <v>2.5865864644848321E-5</v>
      </c>
      <c r="AX97" s="57">
        <v>2.3078962672639082E-5</v>
      </c>
      <c r="AY97" s="57">
        <v>3.7256725227108561E-5</v>
      </c>
      <c r="AZ97" s="57">
        <v>2.2281968952178671E-5</v>
      </c>
      <c r="BA97" s="57">
        <v>1.9805495565607977E-5</v>
      </c>
      <c r="BB97" s="57">
        <v>3.7590728342751959E-5</v>
      </c>
      <c r="BC97" s="57">
        <v>2.2258901514894755E-5</v>
      </c>
      <c r="BD97" s="57">
        <v>2.3152646421862904E-5</v>
      </c>
      <c r="BE97" s="57">
        <v>0</v>
      </c>
      <c r="BF97" s="57">
        <v>1.7866590875187884E-5</v>
      </c>
      <c r="BG97" s="57">
        <v>1.9080394787093665E-5</v>
      </c>
      <c r="BH97" s="57">
        <v>2.4477416935274186E-4</v>
      </c>
      <c r="BI97" s="57">
        <v>2.2242413754055358E-5</v>
      </c>
      <c r="BJ97" s="57">
        <v>4.2276367025381421E-5</v>
      </c>
      <c r="BK97" s="57">
        <v>1.7918220407514348E-4</v>
      </c>
      <c r="BL97" s="57">
        <v>6.8496638117574151E-5</v>
      </c>
      <c r="BM97" s="57">
        <v>9.2541477536564512E-5</v>
      </c>
      <c r="BN97" s="57">
        <v>5.1613548541320252E-5</v>
      </c>
      <c r="BO97" s="57">
        <v>5.6083092555758452E-5</v>
      </c>
      <c r="BP97" s="57">
        <v>7.6874461271177202E-5</v>
      </c>
      <c r="BQ97" s="57">
        <v>1.2538667357678661E-4</v>
      </c>
      <c r="BR97" s="57">
        <v>2.9948827700689365E-4</v>
      </c>
      <c r="BS97" s="57">
        <v>8.5732934458502478E-5</v>
      </c>
      <c r="BT97" s="57">
        <v>8.2866450805777029E-5</v>
      </c>
      <c r="BU97" s="57">
        <v>2.0464439995371755E-4</v>
      </c>
      <c r="BV97" s="57">
        <v>5.2835931231744106E-5</v>
      </c>
      <c r="BW97" s="57">
        <v>3.0898812842393933E-5</v>
      </c>
      <c r="BX97" s="57">
        <v>1.2776177191921683E-5</v>
      </c>
      <c r="BY97" s="57">
        <v>2.0554623846984348E-4</v>
      </c>
      <c r="BZ97" s="57">
        <v>7.6738672230779813E-5</v>
      </c>
      <c r="CA97" s="57">
        <v>1.7804834507283897E-4</v>
      </c>
      <c r="CB97" s="57">
        <v>2.3041262795310275E-4</v>
      </c>
      <c r="CC97" s="57">
        <v>5.576260738441582E-4</v>
      </c>
      <c r="CD97" s="57">
        <v>6.8243877477175736E-5</v>
      </c>
      <c r="CE97" s="57">
        <v>2.2974520387948266E-2</v>
      </c>
      <c r="CF97" s="57">
        <v>1.2463865490174812E-3</v>
      </c>
      <c r="CG97" s="57">
        <v>6.7023273665028381E-5</v>
      </c>
      <c r="CH97" s="57">
        <v>1.5356814067492184E-3</v>
      </c>
      <c r="CI97" s="57">
        <v>6.5798080884197632E-4</v>
      </c>
      <c r="CJ97" s="57">
        <v>3.4223111083268879E-5</v>
      </c>
      <c r="CK97" s="57">
        <v>7.0686869965539984E-4</v>
      </c>
      <c r="CL97" s="57">
        <v>3.1112770101049051E-4</v>
      </c>
      <c r="CM97" s="57">
        <v>7.4463828028498247E-5</v>
      </c>
      <c r="CN97" s="57">
        <v>7.6844815588957927E-5</v>
      </c>
      <c r="CO97" s="57">
        <v>1.0205625740493511E-4</v>
      </c>
      <c r="CP97" s="57">
        <v>1.2224522324290636E-2</v>
      </c>
      <c r="CQ97" s="57">
        <v>1.0483605981965745</v>
      </c>
      <c r="CR97" s="57">
        <v>3.3073296985263161E-3</v>
      </c>
      <c r="CS97" s="57">
        <v>1.293234735711533E-3</v>
      </c>
      <c r="CT97" s="57">
        <v>6.8006037580663176E-5</v>
      </c>
      <c r="CU97" s="57">
        <v>4.4081885119304321E-5</v>
      </c>
      <c r="CV97" s="57">
        <v>2.7924406187654913E-4</v>
      </c>
      <c r="CW97" s="57">
        <v>2.5667787246729906E-5</v>
      </c>
      <c r="CX97" s="57">
        <v>8.7252594320937744E-5</v>
      </c>
      <c r="CY97" s="57">
        <v>1.2852770493851961E-4</v>
      </c>
      <c r="CZ97" s="57">
        <v>1.5590021185702443E-4</v>
      </c>
      <c r="DA97" s="57">
        <v>4.8177662163031983E-5</v>
      </c>
      <c r="DB97" s="57">
        <v>3.551323477972795E-5</v>
      </c>
      <c r="DC97" s="57">
        <v>1.0599117148719204E-4</v>
      </c>
      <c r="DD97" s="57">
        <v>5.6016614555035848E-5</v>
      </c>
      <c r="DE97" s="58">
        <v>2.5566467207216105E-3</v>
      </c>
      <c r="DF97" s="389">
        <v>1.1064264478957562</v>
      </c>
      <c r="DG97" s="389">
        <v>0.84036227660355156</v>
      </c>
    </row>
    <row r="98" spans="1:111" s="53" customFormat="1" ht="13.5">
      <c r="A98" s="54" t="s">
        <v>365</v>
      </c>
      <c r="B98" s="55" t="s">
        <v>619</v>
      </c>
      <c r="C98" s="56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7">
        <v>0</v>
      </c>
      <c r="T98" s="57">
        <v>0</v>
      </c>
      <c r="U98" s="57">
        <v>0</v>
      </c>
      <c r="V98" s="57">
        <v>0</v>
      </c>
      <c r="W98" s="57">
        <v>0</v>
      </c>
      <c r="X98" s="57">
        <v>0</v>
      </c>
      <c r="Y98" s="57">
        <v>0</v>
      </c>
      <c r="Z98" s="57">
        <v>0</v>
      </c>
      <c r="AA98" s="57">
        <v>0</v>
      </c>
      <c r="AB98" s="57">
        <v>0</v>
      </c>
      <c r="AC98" s="57">
        <v>0</v>
      </c>
      <c r="AD98" s="57">
        <v>0</v>
      </c>
      <c r="AE98" s="57">
        <v>0</v>
      </c>
      <c r="AF98" s="57">
        <v>0</v>
      </c>
      <c r="AG98" s="57">
        <v>0</v>
      </c>
      <c r="AH98" s="57">
        <v>0</v>
      </c>
      <c r="AI98" s="57">
        <v>0</v>
      </c>
      <c r="AJ98" s="57">
        <v>0</v>
      </c>
      <c r="AK98" s="57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S98" s="57">
        <v>0</v>
      </c>
      <c r="AT98" s="57">
        <v>0</v>
      </c>
      <c r="AU98" s="57">
        <v>0</v>
      </c>
      <c r="AV98" s="57">
        <v>0</v>
      </c>
      <c r="AW98" s="57">
        <v>0</v>
      </c>
      <c r="AX98" s="57">
        <v>0</v>
      </c>
      <c r="AY98" s="57">
        <v>0</v>
      </c>
      <c r="AZ98" s="57">
        <v>0</v>
      </c>
      <c r="BA98" s="57">
        <v>0</v>
      </c>
      <c r="BB98" s="57">
        <v>0</v>
      </c>
      <c r="BC98" s="57">
        <v>0</v>
      </c>
      <c r="BD98" s="57">
        <v>0</v>
      </c>
      <c r="BE98" s="57">
        <v>0</v>
      </c>
      <c r="BF98" s="57">
        <v>0</v>
      </c>
      <c r="BG98" s="57">
        <v>0</v>
      </c>
      <c r="BH98" s="57">
        <v>0</v>
      </c>
      <c r="BI98" s="57">
        <v>0</v>
      </c>
      <c r="BJ98" s="57">
        <v>0</v>
      </c>
      <c r="BK98" s="57">
        <v>0</v>
      </c>
      <c r="BL98" s="57">
        <v>0</v>
      </c>
      <c r="BM98" s="57">
        <v>0</v>
      </c>
      <c r="BN98" s="57">
        <v>0</v>
      </c>
      <c r="BO98" s="57">
        <v>0</v>
      </c>
      <c r="BP98" s="57">
        <v>0</v>
      </c>
      <c r="BQ98" s="57">
        <v>0</v>
      </c>
      <c r="BR98" s="57">
        <v>0</v>
      </c>
      <c r="BS98" s="57">
        <v>0</v>
      </c>
      <c r="BT98" s="57">
        <v>0</v>
      </c>
      <c r="BU98" s="57">
        <v>0</v>
      </c>
      <c r="BV98" s="57">
        <v>0</v>
      </c>
      <c r="BW98" s="57">
        <v>0</v>
      </c>
      <c r="BX98" s="57">
        <v>0</v>
      </c>
      <c r="BY98" s="57">
        <v>0</v>
      </c>
      <c r="BZ98" s="57">
        <v>0</v>
      </c>
      <c r="CA98" s="57">
        <v>0</v>
      </c>
      <c r="CB98" s="57">
        <v>0</v>
      </c>
      <c r="CC98" s="57">
        <v>0</v>
      </c>
      <c r="CD98" s="57">
        <v>0</v>
      </c>
      <c r="CE98" s="57">
        <v>0</v>
      </c>
      <c r="CF98" s="57">
        <v>0</v>
      </c>
      <c r="CG98" s="57">
        <v>0</v>
      </c>
      <c r="CH98" s="57">
        <v>0</v>
      </c>
      <c r="CI98" s="57">
        <v>0</v>
      </c>
      <c r="CJ98" s="57">
        <v>0</v>
      </c>
      <c r="CK98" s="57">
        <v>0</v>
      </c>
      <c r="CL98" s="57">
        <v>0</v>
      </c>
      <c r="CM98" s="57">
        <v>0</v>
      </c>
      <c r="CN98" s="57">
        <v>0</v>
      </c>
      <c r="CO98" s="57">
        <v>0</v>
      </c>
      <c r="CP98" s="57">
        <v>0</v>
      </c>
      <c r="CQ98" s="57">
        <v>0</v>
      </c>
      <c r="CR98" s="57">
        <v>1</v>
      </c>
      <c r="CS98" s="57">
        <v>0</v>
      </c>
      <c r="CT98" s="57">
        <v>0</v>
      </c>
      <c r="CU98" s="57">
        <v>0</v>
      </c>
      <c r="CV98" s="57">
        <v>0</v>
      </c>
      <c r="CW98" s="57">
        <v>0</v>
      </c>
      <c r="CX98" s="57">
        <v>0</v>
      </c>
      <c r="CY98" s="57">
        <v>0</v>
      </c>
      <c r="CZ98" s="57">
        <v>0</v>
      </c>
      <c r="DA98" s="57">
        <v>0</v>
      </c>
      <c r="DB98" s="57">
        <v>0</v>
      </c>
      <c r="DC98" s="57">
        <v>0</v>
      </c>
      <c r="DD98" s="57">
        <v>0</v>
      </c>
      <c r="DE98" s="58">
        <v>0</v>
      </c>
      <c r="DF98" s="389">
        <v>1</v>
      </c>
      <c r="DG98" s="389">
        <v>0.75952837009797125</v>
      </c>
    </row>
    <row r="99" spans="1:111" s="53" customFormat="1" ht="13.5">
      <c r="A99" s="59" t="s">
        <v>366</v>
      </c>
      <c r="B99" s="60" t="s">
        <v>620</v>
      </c>
      <c r="C99" s="61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0</v>
      </c>
      <c r="BY99" s="62">
        <v>0</v>
      </c>
      <c r="BZ99" s="62">
        <v>0</v>
      </c>
      <c r="CA99" s="62">
        <v>0</v>
      </c>
      <c r="CB99" s="62">
        <v>0</v>
      </c>
      <c r="CC99" s="62">
        <v>0</v>
      </c>
      <c r="CD99" s="62">
        <v>0</v>
      </c>
      <c r="CE99" s="62">
        <v>0</v>
      </c>
      <c r="CF99" s="62">
        <v>0</v>
      </c>
      <c r="CG99" s="62">
        <v>0</v>
      </c>
      <c r="CH99" s="62">
        <v>0</v>
      </c>
      <c r="CI99" s="62">
        <v>0</v>
      </c>
      <c r="CJ99" s="62">
        <v>0</v>
      </c>
      <c r="CK99" s="62">
        <v>0</v>
      </c>
      <c r="CL99" s="62">
        <v>0</v>
      </c>
      <c r="CM99" s="62">
        <v>0</v>
      </c>
      <c r="CN99" s="62">
        <v>0</v>
      </c>
      <c r="CO99" s="62">
        <v>0</v>
      </c>
      <c r="CP99" s="62">
        <v>0</v>
      </c>
      <c r="CQ99" s="62">
        <v>0</v>
      </c>
      <c r="CR99" s="62">
        <v>0</v>
      </c>
      <c r="CS99" s="62">
        <v>1</v>
      </c>
      <c r="CT99" s="62">
        <v>0</v>
      </c>
      <c r="CU99" s="62">
        <v>0</v>
      </c>
      <c r="CV99" s="62">
        <v>0</v>
      </c>
      <c r="CW99" s="62">
        <v>0</v>
      </c>
      <c r="CX99" s="62">
        <v>0</v>
      </c>
      <c r="CY99" s="62">
        <v>0</v>
      </c>
      <c r="CZ99" s="62">
        <v>0</v>
      </c>
      <c r="DA99" s="62">
        <v>0</v>
      </c>
      <c r="DB99" s="62">
        <v>0</v>
      </c>
      <c r="DC99" s="62">
        <v>0</v>
      </c>
      <c r="DD99" s="62">
        <v>0</v>
      </c>
      <c r="DE99" s="63">
        <v>0</v>
      </c>
      <c r="DF99" s="390">
        <v>1</v>
      </c>
      <c r="DG99" s="390">
        <v>0.75952837009797125</v>
      </c>
    </row>
    <row r="100" spans="1:111" s="53" customFormat="1" ht="13.5">
      <c r="A100" s="64" t="s">
        <v>367</v>
      </c>
      <c r="B100" s="65" t="s">
        <v>775</v>
      </c>
      <c r="C100" s="66">
        <v>3.7644782553981784E-4</v>
      </c>
      <c r="D100" s="67">
        <v>4.7428661939028627E-4</v>
      </c>
      <c r="E100" s="67">
        <v>1.4971995727006543E-3</v>
      </c>
      <c r="F100" s="67">
        <v>2.2790546377530449E-4</v>
      </c>
      <c r="G100" s="67">
        <v>1.9842429415283468E-3</v>
      </c>
      <c r="H100" s="67">
        <v>0</v>
      </c>
      <c r="I100" s="67">
        <v>1.5896055830590644E-3</v>
      </c>
      <c r="J100" s="67">
        <v>8.7541728579400074E-4</v>
      </c>
      <c r="K100" s="67">
        <v>1.1721495162503037E-3</v>
      </c>
      <c r="L100" s="67">
        <v>1.7739248767442029E-3</v>
      </c>
      <c r="M100" s="67">
        <v>0</v>
      </c>
      <c r="N100" s="67">
        <v>8.2581890673484658E-4</v>
      </c>
      <c r="O100" s="67">
        <v>1.0126083385416727E-3</v>
      </c>
      <c r="P100" s="67">
        <v>1.1502394308835185E-3</v>
      </c>
      <c r="Q100" s="67">
        <v>2.5360054795261662E-3</v>
      </c>
      <c r="R100" s="67">
        <v>1.2989931424090804E-3</v>
      </c>
      <c r="S100" s="67">
        <v>1.2477048998931063E-3</v>
      </c>
      <c r="T100" s="67">
        <v>9.8674864919198095E-4</v>
      </c>
      <c r="U100" s="67">
        <v>1.1307707324668289E-3</v>
      </c>
      <c r="V100" s="67">
        <v>1.0503093989326631E-2</v>
      </c>
      <c r="W100" s="67">
        <v>8.7863721834203801E-5</v>
      </c>
      <c r="X100" s="67">
        <v>7.8113792015516343E-4</v>
      </c>
      <c r="Y100" s="67">
        <v>7.8315631312812631E-4</v>
      </c>
      <c r="Z100" s="67">
        <v>7.3592276769874493E-4</v>
      </c>
      <c r="AA100" s="67">
        <v>3.4018365613050798E-3</v>
      </c>
      <c r="AB100" s="67">
        <v>1.4848338048963124E-3</v>
      </c>
      <c r="AC100" s="67">
        <v>1.6232255007142239E-4</v>
      </c>
      <c r="AD100" s="67">
        <v>1.2043226590292319E-3</v>
      </c>
      <c r="AE100" s="67">
        <v>7.4273351809511681E-4</v>
      </c>
      <c r="AF100" s="67">
        <v>6.0677457175059644E-4</v>
      </c>
      <c r="AG100" s="67">
        <v>2.1702511430648854E-4</v>
      </c>
      <c r="AH100" s="67">
        <v>1.0466402251945478E-3</v>
      </c>
      <c r="AI100" s="67">
        <v>2.3767624026164993E-3</v>
      </c>
      <c r="AJ100" s="67">
        <v>1.0669267113776473E-3</v>
      </c>
      <c r="AK100" s="67">
        <v>7.5493755908518051E-4</v>
      </c>
      <c r="AL100" s="67">
        <v>9.3517607146714299E-4</v>
      </c>
      <c r="AM100" s="67">
        <v>6.4292451022728058E-4</v>
      </c>
      <c r="AN100" s="67">
        <v>1.3965337183698351E-3</v>
      </c>
      <c r="AO100" s="67">
        <v>9.7854737416110137E-4</v>
      </c>
      <c r="AP100" s="67">
        <v>5.5772369973600187E-4</v>
      </c>
      <c r="AQ100" s="67">
        <v>7.0321428103218642E-4</v>
      </c>
      <c r="AR100" s="67">
        <v>1.1139590927062967E-3</v>
      </c>
      <c r="AS100" s="67">
        <v>1.2980874751334314E-3</v>
      </c>
      <c r="AT100" s="67">
        <v>2.8747091568718328E-3</v>
      </c>
      <c r="AU100" s="67">
        <v>2.4795659738828285E-3</v>
      </c>
      <c r="AV100" s="67">
        <v>1.6380797447504525E-3</v>
      </c>
      <c r="AW100" s="67">
        <v>9.4772332803794374E-4</v>
      </c>
      <c r="AX100" s="67">
        <v>8.1187477922217797E-4</v>
      </c>
      <c r="AY100" s="67">
        <v>9.2806593707297754E-4</v>
      </c>
      <c r="AZ100" s="67">
        <v>3.430901518341408E-4</v>
      </c>
      <c r="BA100" s="67">
        <v>1.0387425239487646E-3</v>
      </c>
      <c r="BB100" s="67">
        <v>9.8667978446255532E-4</v>
      </c>
      <c r="BC100" s="67">
        <v>9.9328330156151661E-4</v>
      </c>
      <c r="BD100" s="67">
        <v>1.1988367898451411E-3</v>
      </c>
      <c r="BE100" s="67">
        <v>0</v>
      </c>
      <c r="BF100" s="67">
        <v>3.8030104086862667E-4</v>
      </c>
      <c r="BG100" s="67">
        <v>2.4380172427863574E-4</v>
      </c>
      <c r="BH100" s="67">
        <v>7.0879568268287358E-4</v>
      </c>
      <c r="BI100" s="67">
        <v>6.4955256797516816E-4</v>
      </c>
      <c r="BJ100" s="67">
        <v>1.1755863746876381E-3</v>
      </c>
      <c r="BK100" s="67">
        <v>2.5906694231678223E-3</v>
      </c>
      <c r="BL100" s="67">
        <v>1.0719204475281366E-3</v>
      </c>
      <c r="BM100" s="67">
        <v>2.5106809651409476E-3</v>
      </c>
      <c r="BN100" s="67">
        <v>1.5581039783919724E-3</v>
      </c>
      <c r="BO100" s="67">
        <v>1.6316928714976817E-3</v>
      </c>
      <c r="BP100" s="67">
        <v>1.7235850076637443E-3</v>
      </c>
      <c r="BQ100" s="67">
        <v>3.9135449486973886E-3</v>
      </c>
      <c r="BR100" s="67">
        <v>9.5284768200034568E-3</v>
      </c>
      <c r="BS100" s="67">
        <v>2.255455986385279E-3</v>
      </c>
      <c r="BT100" s="67">
        <v>8.986046033346946E-4</v>
      </c>
      <c r="BU100" s="67">
        <v>3.1447090103556216E-3</v>
      </c>
      <c r="BV100" s="67">
        <v>1.4553751664258712E-3</v>
      </c>
      <c r="BW100" s="67">
        <v>1.322688182324331E-3</v>
      </c>
      <c r="BX100" s="67">
        <v>2.0254103211526461E-4</v>
      </c>
      <c r="BY100" s="67">
        <v>1.3595226919735522E-3</v>
      </c>
      <c r="BZ100" s="67">
        <v>1.6845661446913431E-3</v>
      </c>
      <c r="CA100" s="67">
        <v>1.0903624028022255E-3</v>
      </c>
      <c r="CB100" s="67">
        <v>6.3526056577329877E-4</v>
      </c>
      <c r="CC100" s="67">
        <v>1.1462313191790872E-3</v>
      </c>
      <c r="CD100" s="67">
        <v>1.1023628138182692E-3</v>
      </c>
      <c r="CE100" s="67">
        <v>4.7153934644241103E-3</v>
      </c>
      <c r="CF100" s="67">
        <v>2.0176545751605184E-3</v>
      </c>
      <c r="CG100" s="67">
        <v>2.6701018477461459E-4</v>
      </c>
      <c r="CH100" s="67">
        <v>1.4262629146023708E-3</v>
      </c>
      <c r="CI100" s="67">
        <v>3.4202464698128887E-3</v>
      </c>
      <c r="CJ100" s="67">
        <v>1.3234339424214882E-3</v>
      </c>
      <c r="CK100" s="67">
        <v>2.0079855182540199E-3</v>
      </c>
      <c r="CL100" s="67">
        <v>2.5691051734971927E-3</v>
      </c>
      <c r="CM100" s="67">
        <v>4.1056083436644993E-4</v>
      </c>
      <c r="CN100" s="67">
        <v>5.7151085561135315E-4</v>
      </c>
      <c r="CO100" s="67">
        <v>4.6446863676003688E-3</v>
      </c>
      <c r="CP100" s="67">
        <v>1.5188681062530307E-3</v>
      </c>
      <c r="CQ100" s="67">
        <v>8.9625525986863214E-4</v>
      </c>
      <c r="CR100" s="67">
        <v>4.4170025953218698E-4</v>
      </c>
      <c r="CS100" s="67">
        <v>6.093116252186289E-4</v>
      </c>
      <c r="CT100" s="67">
        <v>1.0004175471140886</v>
      </c>
      <c r="CU100" s="67">
        <v>2.6685323206589989E-3</v>
      </c>
      <c r="CV100" s="67">
        <v>3.4429431977658033E-3</v>
      </c>
      <c r="CW100" s="67">
        <v>1.9263992624343762E-3</v>
      </c>
      <c r="CX100" s="67">
        <v>2.3238528587197285E-3</v>
      </c>
      <c r="CY100" s="67">
        <v>2.0872858811765509E-3</v>
      </c>
      <c r="CZ100" s="67">
        <v>1.7167371636944023E-3</v>
      </c>
      <c r="DA100" s="67">
        <v>1.6918600099378211E-3</v>
      </c>
      <c r="DB100" s="67">
        <v>7.3429963338947201E-3</v>
      </c>
      <c r="DC100" s="67">
        <v>2.3665881625930378E-3</v>
      </c>
      <c r="DD100" s="67">
        <v>5.5164687985367303E-4</v>
      </c>
      <c r="DE100" s="68">
        <v>5.1172842220381411E-3</v>
      </c>
      <c r="DF100" s="391">
        <v>1.1704612280786402</v>
      </c>
      <c r="DG100" s="391">
        <v>0.88899850882543929</v>
      </c>
    </row>
    <row r="101" spans="1:111" s="53" customFormat="1" ht="13.5">
      <c r="A101" s="54" t="s">
        <v>368</v>
      </c>
      <c r="B101" s="55" t="s">
        <v>621</v>
      </c>
      <c r="C101" s="56">
        <v>6.2707921780823543E-3</v>
      </c>
      <c r="D101" s="57">
        <v>4.3389350807343146E-3</v>
      </c>
      <c r="E101" s="57">
        <v>5.6322174590525626E-3</v>
      </c>
      <c r="F101" s="57">
        <v>3.706209108242868E-3</v>
      </c>
      <c r="G101" s="57">
        <v>3.0024154264745957E-3</v>
      </c>
      <c r="H101" s="57">
        <v>0</v>
      </c>
      <c r="I101" s="57">
        <v>3.1267426740324351E-2</v>
      </c>
      <c r="J101" s="57">
        <v>3.8565421053692352E-3</v>
      </c>
      <c r="K101" s="57">
        <v>2.6216617855106673E-3</v>
      </c>
      <c r="L101" s="57">
        <v>2.835790303398358E-3</v>
      </c>
      <c r="M101" s="57">
        <v>0</v>
      </c>
      <c r="N101" s="57">
        <v>4.0970314358183824E-3</v>
      </c>
      <c r="O101" s="57">
        <v>3.4054035834491891E-3</v>
      </c>
      <c r="P101" s="57">
        <v>6.2167658439105577E-3</v>
      </c>
      <c r="Q101" s="57">
        <v>4.2886356830962851E-3</v>
      </c>
      <c r="R101" s="57">
        <v>2.7518369468130387E-3</v>
      </c>
      <c r="S101" s="57">
        <v>3.3444034091528897E-3</v>
      </c>
      <c r="T101" s="57">
        <v>6.3516919084611444E-3</v>
      </c>
      <c r="U101" s="57">
        <v>1.6412466253224653E-3</v>
      </c>
      <c r="V101" s="57">
        <v>2.8096284921005862E-3</v>
      </c>
      <c r="W101" s="57">
        <v>2.2769335387852423E-4</v>
      </c>
      <c r="X101" s="57">
        <v>1.4786309881246941E-3</v>
      </c>
      <c r="Y101" s="57">
        <v>1.8649579767773153E-3</v>
      </c>
      <c r="Z101" s="57">
        <v>2.4763699022008487E-3</v>
      </c>
      <c r="AA101" s="57">
        <v>1.7565657392961443E-3</v>
      </c>
      <c r="AB101" s="57">
        <v>2.5411315357501364E-3</v>
      </c>
      <c r="AC101" s="57">
        <v>2.7387880971920854E-4</v>
      </c>
      <c r="AD101" s="57">
        <v>1.1899619658712529E-2</v>
      </c>
      <c r="AE101" s="57">
        <v>2.9306237294848968E-3</v>
      </c>
      <c r="AF101" s="57">
        <v>4.5984718630149657E-3</v>
      </c>
      <c r="AG101" s="57">
        <v>2.0528700537661543E-3</v>
      </c>
      <c r="AH101" s="57">
        <v>3.3619036195587336E-3</v>
      </c>
      <c r="AI101" s="57">
        <v>7.0737047440863334E-3</v>
      </c>
      <c r="AJ101" s="57">
        <v>3.028956714972423E-3</v>
      </c>
      <c r="AK101" s="57">
        <v>5.928766154255017E-3</v>
      </c>
      <c r="AL101" s="57">
        <v>2.843751609069382E-3</v>
      </c>
      <c r="AM101" s="57">
        <v>2.0785327576117916E-3</v>
      </c>
      <c r="AN101" s="57">
        <v>4.1359000518172411E-3</v>
      </c>
      <c r="AO101" s="57">
        <v>2.9273400720143381E-3</v>
      </c>
      <c r="AP101" s="57">
        <v>5.3216130843933354E-3</v>
      </c>
      <c r="AQ101" s="57">
        <v>2.8213660431867472E-3</v>
      </c>
      <c r="AR101" s="57">
        <v>3.2186422397799748E-3</v>
      </c>
      <c r="AS101" s="57">
        <v>3.5149489618046697E-3</v>
      </c>
      <c r="AT101" s="57">
        <v>4.6836939552459293E-3</v>
      </c>
      <c r="AU101" s="57">
        <v>5.5954228150010546E-3</v>
      </c>
      <c r="AV101" s="57">
        <v>2.7280625924640182E-3</v>
      </c>
      <c r="AW101" s="57">
        <v>5.5182077723970931E-3</v>
      </c>
      <c r="AX101" s="57">
        <v>3.1864365078543046E-3</v>
      </c>
      <c r="AY101" s="57">
        <v>6.9314354260496874E-3</v>
      </c>
      <c r="AZ101" s="57">
        <v>3.2399827225830925E-3</v>
      </c>
      <c r="BA101" s="57">
        <v>2.2413775715489702E-3</v>
      </c>
      <c r="BB101" s="57">
        <v>4.1340209182656792E-3</v>
      </c>
      <c r="BC101" s="57">
        <v>2.8505409047949767E-3</v>
      </c>
      <c r="BD101" s="57">
        <v>1.9234190991259577E-3</v>
      </c>
      <c r="BE101" s="57">
        <v>0</v>
      </c>
      <c r="BF101" s="57">
        <v>1.8175457647163292E-3</v>
      </c>
      <c r="BG101" s="57">
        <v>2.3094783805077423E-3</v>
      </c>
      <c r="BH101" s="57">
        <v>8.0239836193376109E-3</v>
      </c>
      <c r="BI101" s="57">
        <v>1.0384603499091507E-2</v>
      </c>
      <c r="BJ101" s="57">
        <v>7.1305619449380225E-3</v>
      </c>
      <c r="BK101" s="57">
        <v>2.7256303312155235E-2</v>
      </c>
      <c r="BL101" s="57">
        <v>1.1229094076533504E-2</v>
      </c>
      <c r="BM101" s="57">
        <v>8.0137957225504142E-3</v>
      </c>
      <c r="BN101" s="57">
        <v>2.0230797931855535E-2</v>
      </c>
      <c r="BO101" s="57">
        <v>3.0453190458541092E-2</v>
      </c>
      <c r="BP101" s="57">
        <v>3.8589457807717358E-3</v>
      </c>
      <c r="BQ101" s="57">
        <v>4.5764572691128257E-3</v>
      </c>
      <c r="BR101" s="57">
        <v>3.3701634647665206E-3</v>
      </c>
      <c r="BS101" s="57">
        <v>5.6061269528957132E-3</v>
      </c>
      <c r="BT101" s="57">
        <v>7.8703413324255969E-3</v>
      </c>
      <c r="BU101" s="57">
        <v>5.7281582077066849E-3</v>
      </c>
      <c r="BV101" s="57">
        <v>2.3343885559285117E-3</v>
      </c>
      <c r="BW101" s="57">
        <v>1.9230508344282445E-3</v>
      </c>
      <c r="BX101" s="57">
        <v>4.4111622661982292E-4</v>
      </c>
      <c r="BY101" s="57">
        <v>2.4482385661898534E-3</v>
      </c>
      <c r="BZ101" s="57">
        <v>5.3841407807852489E-3</v>
      </c>
      <c r="CA101" s="57">
        <v>6.473296175715626E-2</v>
      </c>
      <c r="CB101" s="57">
        <v>2.4728564300222624E-3</v>
      </c>
      <c r="CC101" s="57">
        <v>4.4774295127219192E-2</v>
      </c>
      <c r="CD101" s="57">
        <v>7.1820543023688723E-3</v>
      </c>
      <c r="CE101" s="57">
        <v>3.9638701735510073E-3</v>
      </c>
      <c r="CF101" s="57">
        <v>4.6565153104458088E-3</v>
      </c>
      <c r="CG101" s="57">
        <v>1.5993436248574757E-3</v>
      </c>
      <c r="CH101" s="57">
        <v>6.4186961141489522E-3</v>
      </c>
      <c r="CI101" s="57">
        <v>1.2010693126394661E-2</v>
      </c>
      <c r="CJ101" s="57">
        <v>6.9597052653826239E-3</v>
      </c>
      <c r="CK101" s="57">
        <v>2.4767942466183999E-2</v>
      </c>
      <c r="CL101" s="57">
        <v>6.5785251284473404E-3</v>
      </c>
      <c r="CM101" s="57">
        <v>8.7851814727843373E-3</v>
      </c>
      <c r="CN101" s="57">
        <v>2.4290215554359259E-3</v>
      </c>
      <c r="CO101" s="57">
        <v>3.682031637396286E-3</v>
      </c>
      <c r="CP101" s="57">
        <v>4.1188109694142569E-3</v>
      </c>
      <c r="CQ101" s="57">
        <v>7.5885148381791773E-3</v>
      </c>
      <c r="CR101" s="57">
        <v>5.683809917005859E-3</v>
      </c>
      <c r="CS101" s="57">
        <v>9.6880962789695074E-3</v>
      </c>
      <c r="CT101" s="57">
        <v>5.2196129295226535E-3</v>
      </c>
      <c r="CU101" s="57">
        <v>1.0033197878875186</v>
      </c>
      <c r="CV101" s="57">
        <v>6.5791905066618214E-3</v>
      </c>
      <c r="CW101" s="57">
        <v>4.9611948771340064E-3</v>
      </c>
      <c r="CX101" s="57">
        <v>5.4248221057083554E-3</v>
      </c>
      <c r="CY101" s="57">
        <v>8.5709604434959716E-3</v>
      </c>
      <c r="CZ101" s="57">
        <v>2.5501942222540511E-3</v>
      </c>
      <c r="DA101" s="57">
        <v>3.6554437475851782E-3</v>
      </c>
      <c r="DB101" s="57">
        <v>5.2299909064779312E-3</v>
      </c>
      <c r="DC101" s="57">
        <v>4.7285707780202737E-3</v>
      </c>
      <c r="DD101" s="57">
        <v>2.3798373195361446E-3</v>
      </c>
      <c r="DE101" s="58">
        <v>7.278356882775879E-3</v>
      </c>
      <c r="DF101" s="389">
        <v>1.6782088448478323</v>
      </c>
      <c r="DG101" s="389">
        <v>1.2746472286112731</v>
      </c>
    </row>
    <row r="102" spans="1:111" s="53" customFormat="1" ht="13.5">
      <c r="A102" s="54" t="s">
        <v>369</v>
      </c>
      <c r="B102" s="55" t="s">
        <v>622</v>
      </c>
      <c r="C102" s="56">
        <v>4.014883874902998E-4</v>
      </c>
      <c r="D102" s="57">
        <v>3.3896524675601064E-4</v>
      </c>
      <c r="E102" s="57">
        <v>8.634626531833175E-4</v>
      </c>
      <c r="F102" s="57">
        <v>3.6197431108472839E-4</v>
      </c>
      <c r="G102" s="57">
        <v>4.0777255851142714E-4</v>
      </c>
      <c r="H102" s="57">
        <v>0</v>
      </c>
      <c r="I102" s="57">
        <v>7.8296841404272154E-4</v>
      </c>
      <c r="J102" s="57">
        <v>2.1904096979790833E-3</v>
      </c>
      <c r="K102" s="57">
        <v>4.5835658314198361E-3</v>
      </c>
      <c r="L102" s="57">
        <v>4.3810395320360856E-4</v>
      </c>
      <c r="M102" s="57">
        <v>0</v>
      </c>
      <c r="N102" s="57">
        <v>5.4501990278046052E-4</v>
      </c>
      <c r="O102" s="57">
        <v>1.7300769638033079E-3</v>
      </c>
      <c r="P102" s="57">
        <v>6.4930627943201224E-4</v>
      </c>
      <c r="Q102" s="57">
        <v>1.5946717407027257E-3</v>
      </c>
      <c r="R102" s="57">
        <v>1.2645282802403836E-3</v>
      </c>
      <c r="S102" s="57">
        <v>1.1890912285672918E-3</v>
      </c>
      <c r="T102" s="57">
        <v>6.8973229588623693E-4</v>
      </c>
      <c r="U102" s="57">
        <v>4.4137787836897891E-4</v>
      </c>
      <c r="V102" s="57">
        <v>1.3846888787005574E-3</v>
      </c>
      <c r="W102" s="57">
        <v>8.7126565607089246E-5</v>
      </c>
      <c r="X102" s="57">
        <v>3.7330368154404138E-4</v>
      </c>
      <c r="Y102" s="57">
        <v>3.7524821467951517E-4</v>
      </c>
      <c r="Z102" s="57">
        <v>1.0964756933745958E-3</v>
      </c>
      <c r="AA102" s="57">
        <v>1.0115285752141115E-2</v>
      </c>
      <c r="AB102" s="57">
        <v>1.1680261716446877E-2</v>
      </c>
      <c r="AC102" s="57">
        <v>7.4502668188917377E-5</v>
      </c>
      <c r="AD102" s="57">
        <v>3.4287704851695657E-4</v>
      </c>
      <c r="AE102" s="57">
        <v>1.3094094302052927E-3</v>
      </c>
      <c r="AF102" s="57">
        <v>1.1756815878057702E-3</v>
      </c>
      <c r="AG102" s="57">
        <v>9.4834486998275765E-4</v>
      </c>
      <c r="AH102" s="57">
        <v>7.8428872469914082E-4</v>
      </c>
      <c r="AI102" s="57">
        <v>6.245759046838112E-4</v>
      </c>
      <c r="AJ102" s="57">
        <v>1.8006891316292516E-3</v>
      </c>
      <c r="AK102" s="57">
        <v>7.1750303785762218E-4</v>
      </c>
      <c r="AL102" s="57">
        <v>4.5416041613664001E-4</v>
      </c>
      <c r="AM102" s="57">
        <v>3.9407252321297732E-4</v>
      </c>
      <c r="AN102" s="57">
        <v>5.2714865353308612E-4</v>
      </c>
      <c r="AO102" s="57">
        <v>3.2680481242670489E-4</v>
      </c>
      <c r="AP102" s="57">
        <v>2.7917346852123512E-4</v>
      </c>
      <c r="AQ102" s="57">
        <v>4.5041786964368497E-4</v>
      </c>
      <c r="AR102" s="57">
        <v>6.854141808628404E-4</v>
      </c>
      <c r="AS102" s="57">
        <v>5.5231343278244098E-4</v>
      </c>
      <c r="AT102" s="57">
        <v>1.1314912645257833E-3</v>
      </c>
      <c r="AU102" s="57">
        <v>9.487059293366841E-4</v>
      </c>
      <c r="AV102" s="57">
        <v>1.3670814097470146E-3</v>
      </c>
      <c r="AW102" s="57">
        <v>1.3248260621671532E-3</v>
      </c>
      <c r="AX102" s="57">
        <v>7.1062956346481479E-4</v>
      </c>
      <c r="AY102" s="57">
        <v>1.1169785867875303E-3</v>
      </c>
      <c r="AZ102" s="57">
        <v>2.1496492238969774E-3</v>
      </c>
      <c r="BA102" s="57">
        <v>1.0025849239288368E-3</v>
      </c>
      <c r="BB102" s="57">
        <v>1.0142094435472658E-3</v>
      </c>
      <c r="BC102" s="57">
        <v>1.4336238357590067E-3</v>
      </c>
      <c r="BD102" s="57">
        <v>1.1896705320768336E-3</v>
      </c>
      <c r="BE102" s="57">
        <v>0</v>
      </c>
      <c r="BF102" s="57">
        <v>1.7552183749342939E-3</v>
      </c>
      <c r="BG102" s="57">
        <v>7.03907386392422E-4</v>
      </c>
      <c r="BH102" s="57">
        <v>6.6269467907569489E-4</v>
      </c>
      <c r="BI102" s="57">
        <v>6.4313205819875423E-4</v>
      </c>
      <c r="BJ102" s="57">
        <v>2.3800141362569521E-3</v>
      </c>
      <c r="BK102" s="57">
        <v>5.6235100585366802E-4</v>
      </c>
      <c r="BL102" s="57">
        <v>9.9335611541685113E-4</v>
      </c>
      <c r="BM102" s="57">
        <v>5.501056278991726E-4</v>
      </c>
      <c r="BN102" s="57">
        <v>7.0015157491667762E-4</v>
      </c>
      <c r="BO102" s="57">
        <v>5.988293190420887E-4</v>
      </c>
      <c r="BP102" s="57">
        <v>9.027154369565958E-4</v>
      </c>
      <c r="BQ102" s="57">
        <v>2.178948763062257E-3</v>
      </c>
      <c r="BR102" s="57">
        <v>2.4871556898314932E-3</v>
      </c>
      <c r="BS102" s="57">
        <v>6.3497249781191607E-4</v>
      </c>
      <c r="BT102" s="57">
        <v>2.4300485963789716E-3</v>
      </c>
      <c r="BU102" s="57">
        <v>6.2113520483593962E-3</v>
      </c>
      <c r="BV102" s="57">
        <v>3.3294289639347351E-3</v>
      </c>
      <c r="BW102" s="57">
        <v>3.3496553770786886E-3</v>
      </c>
      <c r="BX102" s="57">
        <v>3.7801053152556268E-4</v>
      </c>
      <c r="BY102" s="57">
        <v>1.4409585354743393E-3</v>
      </c>
      <c r="BZ102" s="57">
        <v>9.6201129045095813E-4</v>
      </c>
      <c r="CA102" s="57">
        <v>1.0164225424791676E-3</v>
      </c>
      <c r="CB102" s="57">
        <v>2.3647634276799737E-3</v>
      </c>
      <c r="CC102" s="57">
        <v>4.368112630512999E-3</v>
      </c>
      <c r="CD102" s="57">
        <v>1.327822255028464E-3</v>
      </c>
      <c r="CE102" s="57">
        <v>7.1078064028945952E-4</v>
      </c>
      <c r="CF102" s="57">
        <v>2.0755695662997521E-3</v>
      </c>
      <c r="CG102" s="57">
        <v>4.0822815748584301E-4</v>
      </c>
      <c r="CH102" s="57">
        <v>4.9949531442489894E-3</v>
      </c>
      <c r="CI102" s="57">
        <v>5.1036462202894498E-3</v>
      </c>
      <c r="CJ102" s="57">
        <v>3.8653326405108162E-3</v>
      </c>
      <c r="CK102" s="57">
        <v>8.3084689956149458E-3</v>
      </c>
      <c r="CL102" s="57">
        <v>8.3770705832593786E-3</v>
      </c>
      <c r="CM102" s="57">
        <v>7.2275022943606691E-4</v>
      </c>
      <c r="CN102" s="57">
        <v>9.5274155907124503E-4</v>
      </c>
      <c r="CO102" s="57">
        <v>1.0149001612191604E-3</v>
      </c>
      <c r="CP102" s="57">
        <v>8.3697846960051564E-4</v>
      </c>
      <c r="CQ102" s="57">
        <v>1.5053831020272166E-3</v>
      </c>
      <c r="CR102" s="57">
        <v>6.4898802524049814E-4</v>
      </c>
      <c r="CS102" s="57">
        <v>5.590681296003036E-4</v>
      </c>
      <c r="CT102" s="57">
        <v>1.6119802222229866E-3</v>
      </c>
      <c r="CU102" s="57">
        <v>1.8957499028362966E-3</v>
      </c>
      <c r="CV102" s="57">
        <v>1.0026130535562505</v>
      </c>
      <c r="CW102" s="57">
        <v>9.1172737618284722E-4</v>
      </c>
      <c r="CX102" s="57">
        <v>3.0021392391265116E-3</v>
      </c>
      <c r="CY102" s="57">
        <v>1.274819410223473E-3</v>
      </c>
      <c r="CZ102" s="57">
        <v>2.7897546204103197E-3</v>
      </c>
      <c r="DA102" s="57">
        <v>3.0427538453279678E-3</v>
      </c>
      <c r="DB102" s="57">
        <v>2.7876882236369332E-3</v>
      </c>
      <c r="DC102" s="57">
        <v>1.9425449615132432E-3</v>
      </c>
      <c r="DD102" s="57">
        <v>7.6522318482189877E-4</v>
      </c>
      <c r="DE102" s="58">
        <v>1.830352768854106E-3</v>
      </c>
      <c r="DF102" s="389">
        <v>1.175906520462026</v>
      </c>
      <c r="DG102" s="389">
        <v>0.89313436287409931</v>
      </c>
    </row>
    <row r="103" spans="1:111" s="53" customFormat="1" ht="13.5">
      <c r="A103" s="54" t="s">
        <v>370</v>
      </c>
      <c r="B103" s="55" t="s">
        <v>623</v>
      </c>
      <c r="C103" s="56">
        <v>3.0895778357218365E-2</v>
      </c>
      <c r="D103" s="57">
        <v>1.3541921962388351E-2</v>
      </c>
      <c r="E103" s="57">
        <v>2.1785221422739039E-2</v>
      </c>
      <c r="F103" s="57">
        <v>2.2890306867933433E-2</v>
      </c>
      <c r="G103" s="57">
        <v>9.0292105414116076E-3</v>
      </c>
      <c r="H103" s="57">
        <v>0</v>
      </c>
      <c r="I103" s="57">
        <v>9.8244325412196715E-2</v>
      </c>
      <c r="J103" s="57">
        <v>1.0773556450859919E-2</v>
      </c>
      <c r="K103" s="57">
        <v>8.338932343513232E-3</v>
      </c>
      <c r="L103" s="57">
        <v>8.57362416230582E-3</v>
      </c>
      <c r="M103" s="57">
        <v>0</v>
      </c>
      <c r="N103" s="57">
        <v>1.6022921918932408E-2</v>
      </c>
      <c r="O103" s="57">
        <v>1.0274683802364576E-2</v>
      </c>
      <c r="P103" s="57">
        <v>2.1658658777264073E-2</v>
      </c>
      <c r="Q103" s="57">
        <v>7.5082168176529678E-3</v>
      </c>
      <c r="R103" s="57">
        <v>1.2469654361767429E-2</v>
      </c>
      <c r="S103" s="57">
        <v>8.8008379451260232E-3</v>
      </c>
      <c r="T103" s="57">
        <v>9.506350208727303E-3</v>
      </c>
      <c r="U103" s="57">
        <v>2.5860791821263048E-2</v>
      </c>
      <c r="V103" s="57">
        <v>2.0511440419034948E-2</v>
      </c>
      <c r="W103" s="57">
        <v>5.805465738525359E-3</v>
      </c>
      <c r="X103" s="57">
        <v>1.5013609729888038E-2</v>
      </c>
      <c r="Y103" s="57">
        <v>5.1978394940538006E-3</v>
      </c>
      <c r="Z103" s="57">
        <v>1.1169930304689659E-2</v>
      </c>
      <c r="AA103" s="57">
        <v>8.8610778607737632E-3</v>
      </c>
      <c r="AB103" s="57">
        <v>6.3660611896542334E-3</v>
      </c>
      <c r="AC103" s="57">
        <v>2.9882799640787135E-3</v>
      </c>
      <c r="AD103" s="57">
        <v>1.6479066272542503E-2</v>
      </c>
      <c r="AE103" s="57">
        <v>1.0244660581739243E-2</v>
      </c>
      <c r="AF103" s="57">
        <v>1.5929090120135218E-2</v>
      </c>
      <c r="AG103" s="57">
        <v>5.7711724972665862E-3</v>
      </c>
      <c r="AH103" s="57">
        <v>2.2488853408754891E-2</v>
      </c>
      <c r="AI103" s="57">
        <v>2.6765146626191332E-2</v>
      </c>
      <c r="AJ103" s="57">
        <v>1.6077645494513498E-2</v>
      </c>
      <c r="AK103" s="57">
        <v>2.0483836970847762E-2</v>
      </c>
      <c r="AL103" s="57">
        <v>9.3922747713304795E-3</v>
      </c>
      <c r="AM103" s="57">
        <v>6.918852937486091E-3</v>
      </c>
      <c r="AN103" s="57">
        <v>1.6710789237891488E-2</v>
      </c>
      <c r="AO103" s="57">
        <v>5.0245237396718779E-3</v>
      </c>
      <c r="AP103" s="57">
        <v>1.8013686171486631E-2</v>
      </c>
      <c r="AQ103" s="57">
        <v>1.1912357406913239E-2</v>
      </c>
      <c r="AR103" s="57">
        <v>1.3322529126251313E-2</v>
      </c>
      <c r="AS103" s="57">
        <v>1.222956739899996E-2</v>
      </c>
      <c r="AT103" s="57">
        <v>1.1027187641259749E-2</v>
      </c>
      <c r="AU103" s="57">
        <v>9.5542693641424339E-3</v>
      </c>
      <c r="AV103" s="57">
        <v>1.0820049762686156E-2</v>
      </c>
      <c r="AW103" s="57">
        <v>1.2708736341734533E-2</v>
      </c>
      <c r="AX103" s="57">
        <v>1.0363767909357805E-2</v>
      </c>
      <c r="AY103" s="57">
        <v>8.4558638150273382E-3</v>
      </c>
      <c r="AZ103" s="57">
        <v>7.3191861614600243E-3</v>
      </c>
      <c r="BA103" s="57">
        <v>6.5522796111371724E-3</v>
      </c>
      <c r="BB103" s="57">
        <v>7.0018354258676932E-3</v>
      </c>
      <c r="BC103" s="57">
        <v>4.8603353139986651E-3</v>
      </c>
      <c r="BD103" s="57">
        <v>6.6834529826643278E-3</v>
      </c>
      <c r="BE103" s="57">
        <v>0</v>
      </c>
      <c r="BF103" s="57">
        <v>4.5921081384040939E-3</v>
      </c>
      <c r="BG103" s="57">
        <v>5.6966614380110862E-3</v>
      </c>
      <c r="BH103" s="57">
        <v>7.2872308081369328E-3</v>
      </c>
      <c r="BI103" s="57">
        <v>4.9696579323375931E-3</v>
      </c>
      <c r="BJ103" s="57">
        <v>1.6888144243662934E-2</v>
      </c>
      <c r="BK103" s="57">
        <v>2.0656997270729727E-2</v>
      </c>
      <c r="BL103" s="57">
        <v>1.2565399705241681E-2</v>
      </c>
      <c r="BM103" s="57">
        <v>1.8220207861992119E-2</v>
      </c>
      <c r="BN103" s="57">
        <v>1.8490458619941249E-2</v>
      </c>
      <c r="BO103" s="57">
        <v>1.7292670555464369E-2</v>
      </c>
      <c r="BP103" s="57">
        <v>2.9086740228294689E-2</v>
      </c>
      <c r="BQ103" s="57">
        <v>5.5886676123061627E-3</v>
      </c>
      <c r="BR103" s="57">
        <v>3.1851196951720132E-2</v>
      </c>
      <c r="BS103" s="57">
        <v>2.6998754839452157E-2</v>
      </c>
      <c r="BT103" s="57">
        <v>1.2960971908112484E-2</v>
      </c>
      <c r="BU103" s="57">
        <v>6.8245422325410423E-3</v>
      </c>
      <c r="BV103" s="57">
        <v>6.286680851313192E-3</v>
      </c>
      <c r="BW103" s="57">
        <v>3.7380231754868386E-3</v>
      </c>
      <c r="BX103" s="57">
        <v>7.0212772253686149E-4</v>
      </c>
      <c r="BY103" s="57">
        <v>6.1959657643624556E-3</v>
      </c>
      <c r="BZ103" s="57">
        <v>3.2145341273227337E-2</v>
      </c>
      <c r="CA103" s="57">
        <v>0.19980251845076666</v>
      </c>
      <c r="CB103" s="57">
        <v>5.8782935701150642E-3</v>
      </c>
      <c r="CC103" s="57">
        <v>2.5008805378804268E-2</v>
      </c>
      <c r="CD103" s="57">
        <v>1.4544802663271808E-2</v>
      </c>
      <c r="CE103" s="57">
        <v>1.0642697791043437E-2</v>
      </c>
      <c r="CF103" s="57">
        <v>1.0151441987879267E-2</v>
      </c>
      <c r="CG103" s="57">
        <v>6.0443691693156483E-3</v>
      </c>
      <c r="CH103" s="57">
        <v>8.1647267298719951E-3</v>
      </c>
      <c r="CI103" s="57">
        <v>1.4421311058959845E-2</v>
      </c>
      <c r="CJ103" s="57">
        <v>1.9998502183170338E-2</v>
      </c>
      <c r="CK103" s="57">
        <v>1.2150041256937782E-2</v>
      </c>
      <c r="CL103" s="57">
        <v>9.7621945750587229E-3</v>
      </c>
      <c r="CM103" s="57">
        <v>1.9553938840001929E-2</v>
      </c>
      <c r="CN103" s="57">
        <v>6.9823201584610119E-3</v>
      </c>
      <c r="CO103" s="57">
        <v>1.7614966355675454E-2</v>
      </c>
      <c r="CP103" s="57">
        <v>5.3612155513766101E-3</v>
      </c>
      <c r="CQ103" s="57">
        <v>1.2152158244229532E-2</v>
      </c>
      <c r="CR103" s="57">
        <v>8.8233994859945441E-3</v>
      </c>
      <c r="CS103" s="57">
        <v>6.0238536630546772E-3</v>
      </c>
      <c r="CT103" s="57">
        <v>1.3508826723898436E-2</v>
      </c>
      <c r="CU103" s="57">
        <v>9.5331770454431863E-2</v>
      </c>
      <c r="CV103" s="57">
        <v>1.0969626051885915E-2</v>
      </c>
      <c r="CW103" s="57">
        <v>1.0110520163459913</v>
      </c>
      <c r="CX103" s="57">
        <v>6.6607684746997258E-3</v>
      </c>
      <c r="CY103" s="57">
        <v>1.65665792899377E-2</v>
      </c>
      <c r="CZ103" s="57">
        <v>8.8945370707752078E-3</v>
      </c>
      <c r="DA103" s="57">
        <v>1.2687737074342622E-2</v>
      </c>
      <c r="DB103" s="57">
        <v>1.4262833381691545E-2</v>
      </c>
      <c r="DC103" s="57">
        <v>1.1131227380189703E-2</v>
      </c>
      <c r="DD103" s="57">
        <v>6.2438864123318906E-3</v>
      </c>
      <c r="DE103" s="58">
        <v>1.6244555020824978E-2</v>
      </c>
      <c r="DF103" s="389">
        <v>2.6608741848939852</v>
      </c>
      <c r="DG103" s="389">
        <v>2.0210094326882961</v>
      </c>
    </row>
    <row r="104" spans="1:111" s="53" customFormat="1" ht="13.5">
      <c r="A104" s="59" t="s">
        <v>371</v>
      </c>
      <c r="B104" s="60" t="s">
        <v>624</v>
      </c>
      <c r="C104" s="61">
        <v>6.8955869994909054E-3</v>
      </c>
      <c r="D104" s="62">
        <v>6.993134790467476E-3</v>
      </c>
      <c r="E104" s="62">
        <v>1.5851362351717954E-2</v>
      </c>
      <c r="F104" s="62">
        <v>2.8177702093391231E-3</v>
      </c>
      <c r="G104" s="62">
        <v>8.0458069734853331E-3</v>
      </c>
      <c r="H104" s="62">
        <v>0</v>
      </c>
      <c r="I104" s="62">
        <v>1.6405773569317456E-2</v>
      </c>
      <c r="J104" s="62">
        <v>1.7218792068946137E-2</v>
      </c>
      <c r="K104" s="62">
        <v>1.1465356843931128E-2</v>
      </c>
      <c r="L104" s="62">
        <v>8.5997656198230025E-3</v>
      </c>
      <c r="M104" s="62">
        <v>0</v>
      </c>
      <c r="N104" s="62">
        <v>1.1985569626225486E-2</v>
      </c>
      <c r="O104" s="62">
        <v>2.7901116009093275E-2</v>
      </c>
      <c r="P104" s="62">
        <v>1.0769164889567678E-2</v>
      </c>
      <c r="Q104" s="62">
        <v>2.2219472542067822E-2</v>
      </c>
      <c r="R104" s="62">
        <v>1.4232567567032511E-2</v>
      </c>
      <c r="S104" s="62">
        <v>1.5455777472495925E-2</v>
      </c>
      <c r="T104" s="62">
        <v>2.5376488658717777E-2</v>
      </c>
      <c r="U104" s="62">
        <v>9.5983303624176952E-3</v>
      </c>
      <c r="V104" s="62">
        <v>1.2106568749863723E-2</v>
      </c>
      <c r="W104" s="62">
        <v>4.5711426294841135E-3</v>
      </c>
      <c r="X104" s="62">
        <v>8.9454960716982036E-3</v>
      </c>
      <c r="Y104" s="62">
        <v>9.5689347690750617E-3</v>
      </c>
      <c r="Z104" s="62">
        <v>1.3695935844243267E-2</v>
      </c>
      <c r="AA104" s="62">
        <v>1.891224974045131E-2</v>
      </c>
      <c r="AB104" s="62">
        <v>2.0512503505767127E-2</v>
      </c>
      <c r="AC104" s="62">
        <v>1.7695426617733293E-3</v>
      </c>
      <c r="AD104" s="62">
        <v>1.0090020948520814E-2</v>
      </c>
      <c r="AE104" s="62">
        <v>1.9537272977273524E-2</v>
      </c>
      <c r="AF104" s="62">
        <v>1.9207443494602908E-2</v>
      </c>
      <c r="AG104" s="62">
        <v>2.3394356265624291E-2</v>
      </c>
      <c r="AH104" s="62">
        <v>3.55940841513913E-2</v>
      </c>
      <c r="AI104" s="62">
        <v>4.6579448801290453E-2</v>
      </c>
      <c r="AJ104" s="62">
        <v>1.5957959531909444E-2</v>
      </c>
      <c r="AK104" s="62">
        <v>2.8145432525681344E-2</v>
      </c>
      <c r="AL104" s="62">
        <v>9.9746488281656758E-3</v>
      </c>
      <c r="AM104" s="62">
        <v>6.3509184440535211E-3</v>
      </c>
      <c r="AN104" s="62">
        <v>1.8618312318467604E-2</v>
      </c>
      <c r="AO104" s="62">
        <v>7.419581077013614E-3</v>
      </c>
      <c r="AP104" s="62">
        <v>7.0699623762807539E-3</v>
      </c>
      <c r="AQ104" s="62">
        <v>1.210360683611706E-2</v>
      </c>
      <c r="AR104" s="62">
        <v>1.4663608676994865E-2</v>
      </c>
      <c r="AS104" s="62">
        <v>1.8411598004793649E-2</v>
      </c>
      <c r="AT104" s="62">
        <v>2.2747349685110611E-2</v>
      </c>
      <c r="AU104" s="62">
        <v>1.6883103877262856E-2</v>
      </c>
      <c r="AV104" s="62">
        <v>1.7272759185829798E-2</v>
      </c>
      <c r="AW104" s="62">
        <v>3.1906998251409677E-2</v>
      </c>
      <c r="AX104" s="62">
        <v>2.4950869690536368E-2</v>
      </c>
      <c r="AY104" s="62">
        <v>2.0267539954961809E-2</v>
      </c>
      <c r="AZ104" s="62">
        <v>1.455991975758386E-2</v>
      </c>
      <c r="BA104" s="62">
        <v>1.8365391015466862E-2</v>
      </c>
      <c r="BB104" s="62">
        <v>1.8488242296185887E-2</v>
      </c>
      <c r="BC104" s="62">
        <v>1.7774833601626818E-2</v>
      </c>
      <c r="BD104" s="62">
        <v>2.2212961579958831E-2</v>
      </c>
      <c r="BE104" s="62">
        <v>0</v>
      </c>
      <c r="BF104" s="62">
        <v>1.2687253909250127E-2</v>
      </c>
      <c r="BG104" s="62">
        <v>1.1967985244955473E-2</v>
      </c>
      <c r="BH104" s="62">
        <v>1.6311470844226177E-2</v>
      </c>
      <c r="BI104" s="62">
        <v>2.4840676462198157E-2</v>
      </c>
      <c r="BJ104" s="62">
        <v>1.6206792566549433E-2</v>
      </c>
      <c r="BK104" s="62">
        <v>2.1221866122202147E-2</v>
      </c>
      <c r="BL104" s="62">
        <v>4.414783670275315E-2</v>
      </c>
      <c r="BM104" s="62">
        <v>2.0596985839591079E-2</v>
      </c>
      <c r="BN104" s="62">
        <v>7.6523357675950116E-2</v>
      </c>
      <c r="BO104" s="62">
        <v>2.6996737968028647E-2</v>
      </c>
      <c r="BP104" s="62">
        <v>3.5835048843938913E-2</v>
      </c>
      <c r="BQ104" s="62">
        <v>1.8748686424361709E-2</v>
      </c>
      <c r="BR104" s="62">
        <v>8.1847739938509953E-2</v>
      </c>
      <c r="BS104" s="62">
        <v>2.90760647398569E-2</v>
      </c>
      <c r="BT104" s="62">
        <v>4.5516533222346146E-2</v>
      </c>
      <c r="BU104" s="62">
        <v>5.2450739250177493E-2</v>
      </c>
      <c r="BV104" s="62">
        <v>6.0251423952432402E-2</v>
      </c>
      <c r="BW104" s="62">
        <v>3.4101090456243217E-2</v>
      </c>
      <c r="BX104" s="62">
        <v>4.3523603410778227E-3</v>
      </c>
      <c r="BY104" s="62">
        <v>2.4401152400593113E-2</v>
      </c>
      <c r="BZ104" s="62">
        <v>1.4203835081009695E-2</v>
      </c>
      <c r="CA104" s="62">
        <v>2.3631989560964652E-2</v>
      </c>
      <c r="CB104" s="62">
        <v>2.5434236354670781E-2</v>
      </c>
      <c r="CC104" s="62">
        <v>2.5996824307868437E-2</v>
      </c>
      <c r="CD104" s="62">
        <v>3.2795041078916148E-2</v>
      </c>
      <c r="CE104" s="62">
        <v>8.1020233441045864E-2</v>
      </c>
      <c r="CF104" s="62">
        <v>7.4191707773989271E-2</v>
      </c>
      <c r="CG104" s="62">
        <v>8.3826974034897795E-3</v>
      </c>
      <c r="CH104" s="62">
        <v>6.8559891422570712E-2</v>
      </c>
      <c r="CI104" s="62">
        <v>7.1908790527324268E-2</v>
      </c>
      <c r="CJ104" s="62">
        <v>0.11671913595117069</v>
      </c>
      <c r="CK104" s="62">
        <v>0.11930852978028922</v>
      </c>
      <c r="CL104" s="62">
        <v>3.2971165020066209E-2</v>
      </c>
      <c r="CM104" s="62">
        <v>4.5149925400657653E-2</v>
      </c>
      <c r="CN104" s="62">
        <v>2.3752272380091494E-2</v>
      </c>
      <c r="CO104" s="62">
        <v>6.9893665074744551E-2</v>
      </c>
      <c r="CP104" s="62">
        <v>2.7142036115223915E-2</v>
      </c>
      <c r="CQ104" s="62">
        <v>3.0866119284493017E-2</v>
      </c>
      <c r="CR104" s="62">
        <v>3.4887676437209629E-2</v>
      </c>
      <c r="CS104" s="62">
        <v>1.874407215409454E-2</v>
      </c>
      <c r="CT104" s="62">
        <v>4.5976384534229503E-2</v>
      </c>
      <c r="CU104" s="62">
        <v>4.2374772899179236E-2</v>
      </c>
      <c r="CV104" s="62">
        <v>6.3032476115702465E-2</v>
      </c>
      <c r="CW104" s="62">
        <v>2.4894514710452623E-2</v>
      </c>
      <c r="CX104" s="62">
        <v>1.0857465970664204</v>
      </c>
      <c r="CY104" s="62">
        <v>2.2089822525482559E-2</v>
      </c>
      <c r="CZ104" s="62">
        <v>1.9706188881798106E-2</v>
      </c>
      <c r="DA104" s="62">
        <v>2.2935649250267899E-2</v>
      </c>
      <c r="DB104" s="62">
        <v>2.064835327401264E-2</v>
      </c>
      <c r="DC104" s="62">
        <v>1.6006681814093322E-2</v>
      </c>
      <c r="DD104" s="62">
        <v>1.2121782592721984E-2</v>
      </c>
      <c r="DE104" s="63">
        <v>3.9756740937232304E-2</v>
      </c>
      <c r="DF104" s="390">
        <v>3.8593940467373318</v>
      </c>
      <c r="DG104" s="390">
        <v>2.9313192698842188</v>
      </c>
    </row>
    <row r="105" spans="1:111" s="53" customFormat="1" ht="13.5">
      <c r="A105" s="64" t="s">
        <v>372</v>
      </c>
      <c r="B105" s="65" t="s">
        <v>625</v>
      </c>
      <c r="C105" s="66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7">
        <v>0</v>
      </c>
      <c r="AV105" s="67">
        <v>0</v>
      </c>
      <c r="AW105" s="67">
        <v>0</v>
      </c>
      <c r="AX105" s="67">
        <v>0</v>
      </c>
      <c r="AY105" s="67">
        <v>0</v>
      </c>
      <c r="AZ105" s="67">
        <v>0</v>
      </c>
      <c r="BA105" s="67">
        <v>0</v>
      </c>
      <c r="BB105" s="67">
        <v>0</v>
      </c>
      <c r="BC105" s="67">
        <v>0</v>
      </c>
      <c r="BD105" s="67">
        <v>0</v>
      </c>
      <c r="BE105" s="67">
        <v>0</v>
      </c>
      <c r="BF105" s="67">
        <v>0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0</v>
      </c>
      <c r="BW105" s="67">
        <v>0</v>
      </c>
      <c r="BX105" s="67">
        <v>0</v>
      </c>
      <c r="BY105" s="67">
        <v>0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0</v>
      </c>
      <c r="CG105" s="67">
        <v>0</v>
      </c>
      <c r="CH105" s="67">
        <v>0</v>
      </c>
      <c r="CI105" s="67">
        <v>0</v>
      </c>
      <c r="CJ105" s="67">
        <v>0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0</v>
      </c>
      <c r="CQ105" s="67">
        <v>0</v>
      </c>
      <c r="CR105" s="67">
        <v>0</v>
      </c>
      <c r="CS105" s="67">
        <v>0</v>
      </c>
      <c r="CT105" s="67">
        <v>0</v>
      </c>
      <c r="CU105" s="67">
        <v>0</v>
      </c>
      <c r="CV105" s="67">
        <v>0</v>
      </c>
      <c r="CW105" s="67">
        <v>0</v>
      </c>
      <c r="CX105" s="67">
        <v>0</v>
      </c>
      <c r="CY105" s="67">
        <v>1</v>
      </c>
      <c r="CZ105" s="67">
        <v>0</v>
      </c>
      <c r="DA105" s="67">
        <v>0</v>
      </c>
      <c r="DB105" s="67">
        <v>0</v>
      </c>
      <c r="DC105" s="67">
        <v>0</v>
      </c>
      <c r="DD105" s="67">
        <v>0</v>
      </c>
      <c r="DE105" s="68">
        <v>0</v>
      </c>
      <c r="DF105" s="391">
        <v>1</v>
      </c>
      <c r="DG105" s="391">
        <v>0.75952837009797125</v>
      </c>
    </row>
    <row r="106" spans="1:111" s="53" customFormat="1" ht="13.5">
      <c r="A106" s="54" t="s">
        <v>373</v>
      </c>
      <c r="B106" s="55" t="s">
        <v>626</v>
      </c>
      <c r="C106" s="56">
        <v>4.032090075564023E-7</v>
      </c>
      <c r="D106" s="57">
        <v>3.5029026627625911E-7</v>
      </c>
      <c r="E106" s="57">
        <v>1.3856151759961819E-6</v>
      </c>
      <c r="F106" s="57">
        <v>1.8001350448739328E-7</v>
      </c>
      <c r="G106" s="57">
        <v>4.2093972619199359E-7</v>
      </c>
      <c r="H106" s="57">
        <v>0</v>
      </c>
      <c r="I106" s="57">
        <v>1.0565404782463329E-6</v>
      </c>
      <c r="J106" s="57">
        <v>1.677973293647162E-6</v>
      </c>
      <c r="K106" s="57">
        <v>5.3915598406530514E-7</v>
      </c>
      <c r="L106" s="57">
        <v>3.7669910493818683E-7</v>
      </c>
      <c r="M106" s="57">
        <v>0</v>
      </c>
      <c r="N106" s="57">
        <v>3.7931289807558202E-7</v>
      </c>
      <c r="O106" s="57">
        <v>3.8755310899782858E-7</v>
      </c>
      <c r="P106" s="57">
        <v>6.6384236235068597E-7</v>
      </c>
      <c r="Q106" s="57">
        <v>3.9204152604274402E-7</v>
      </c>
      <c r="R106" s="57">
        <v>1.4289472601706692E-6</v>
      </c>
      <c r="S106" s="57">
        <v>5.4058153645464748E-7</v>
      </c>
      <c r="T106" s="57">
        <v>4.7132203864397749E-7</v>
      </c>
      <c r="U106" s="57">
        <v>6.6979436683475661E-7</v>
      </c>
      <c r="V106" s="57">
        <v>1.2243161931176203E-6</v>
      </c>
      <c r="W106" s="57">
        <v>6.5451926362048675E-8</v>
      </c>
      <c r="X106" s="57">
        <v>1.4903378646961506E-6</v>
      </c>
      <c r="Y106" s="57">
        <v>2.0351456405976628E-6</v>
      </c>
      <c r="Z106" s="57">
        <v>5.1021708314867189E-7</v>
      </c>
      <c r="AA106" s="57">
        <v>1.8335597529258115E-6</v>
      </c>
      <c r="AB106" s="57">
        <v>2.0857606561520649E-6</v>
      </c>
      <c r="AC106" s="57">
        <v>1.0903018192053688E-7</v>
      </c>
      <c r="AD106" s="57">
        <v>3.3940322114443115E-7</v>
      </c>
      <c r="AE106" s="57">
        <v>9.9605295380600394E-7</v>
      </c>
      <c r="AF106" s="57">
        <v>6.5591225515302246E-7</v>
      </c>
      <c r="AG106" s="57">
        <v>2.8046168374482696E-7</v>
      </c>
      <c r="AH106" s="57">
        <v>1.1392859231852784E-6</v>
      </c>
      <c r="AI106" s="57">
        <v>2.2177152113655097E-6</v>
      </c>
      <c r="AJ106" s="57">
        <v>6.2854135421199079E-6</v>
      </c>
      <c r="AK106" s="57">
        <v>1.7498469600077354E-6</v>
      </c>
      <c r="AL106" s="57">
        <v>6.5557303766747429E-7</v>
      </c>
      <c r="AM106" s="57">
        <v>2.890158257694609E-7</v>
      </c>
      <c r="AN106" s="57">
        <v>2.7522343660254377E-6</v>
      </c>
      <c r="AO106" s="57">
        <v>2.4311999587839747E-7</v>
      </c>
      <c r="AP106" s="57">
        <v>4.9335874463515365E-7</v>
      </c>
      <c r="AQ106" s="57">
        <v>5.9701799830526329E-7</v>
      </c>
      <c r="AR106" s="57">
        <v>3.0670998075601087E-6</v>
      </c>
      <c r="AS106" s="57">
        <v>1.241197147275626E-6</v>
      </c>
      <c r="AT106" s="57">
        <v>2.9911550851448899E-6</v>
      </c>
      <c r="AU106" s="57">
        <v>1.754556279054748E-6</v>
      </c>
      <c r="AV106" s="57">
        <v>1.8274400139225396E-6</v>
      </c>
      <c r="AW106" s="57">
        <v>5.9351144488372227E-6</v>
      </c>
      <c r="AX106" s="57">
        <v>9.4097060622375623E-6</v>
      </c>
      <c r="AY106" s="57">
        <v>4.133989317797234E-6</v>
      </c>
      <c r="AZ106" s="57">
        <v>8.3484124168466439E-6</v>
      </c>
      <c r="BA106" s="57">
        <v>4.4001527840435617E-6</v>
      </c>
      <c r="BB106" s="57">
        <v>3.7515862494571579E-6</v>
      </c>
      <c r="BC106" s="57">
        <v>8.2425104658073651E-6</v>
      </c>
      <c r="BD106" s="57">
        <v>2.7520491925496191E-6</v>
      </c>
      <c r="BE106" s="57">
        <v>0</v>
      </c>
      <c r="BF106" s="57">
        <v>9.5533754344179535E-7</v>
      </c>
      <c r="BG106" s="57">
        <v>8.9394973829930876E-7</v>
      </c>
      <c r="BH106" s="57">
        <v>5.7223208543414422E-6</v>
      </c>
      <c r="BI106" s="57">
        <v>4.3454874296481216E-7</v>
      </c>
      <c r="BJ106" s="57">
        <v>1.1831121704697908E-6</v>
      </c>
      <c r="BK106" s="57">
        <v>6.8231529657069143E-7</v>
      </c>
      <c r="BL106" s="57">
        <v>1.3570086315479127E-6</v>
      </c>
      <c r="BM106" s="57">
        <v>9.4167128348193627E-7</v>
      </c>
      <c r="BN106" s="57">
        <v>1.1260736805893259E-6</v>
      </c>
      <c r="BO106" s="57">
        <v>1.1165174416512746E-6</v>
      </c>
      <c r="BP106" s="57">
        <v>3.6786812411793686E-6</v>
      </c>
      <c r="BQ106" s="57">
        <v>1.8840725596320663E-6</v>
      </c>
      <c r="BR106" s="57">
        <v>1.1228665818673887E-6</v>
      </c>
      <c r="BS106" s="57">
        <v>1.1992923526653724E-6</v>
      </c>
      <c r="BT106" s="57">
        <v>1.4684235941014788E-6</v>
      </c>
      <c r="BU106" s="57">
        <v>1.5934794503165403E-6</v>
      </c>
      <c r="BV106" s="57">
        <v>5.2237251081010727E-7</v>
      </c>
      <c r="BW106" s="57">
        <v>3.7815476395141991E-7</v>
      </c>
      <c r="BX106" s="57">
        <v>1.0248078814441011E-7</v>
      </c>
      <c r="BY106" s="57">
        <v>2.5814478338117021E-5</v>
      </c>
      <c r="BZ106" s="57">
        <v>1.1702024818640334E-6</v>
      </c>
      <c r="CA106" s="57">
        <v>1.9339129909997002E-6</v>
      </c>
      <c r="CB106" s="57">
        <v>9.7183822820387948E-7</v>
      </c>
      <c r="CC106" s="57">
        <v>7.1498842206535247E-7</v>
      </c>
      <c r="CD106" s="57">
        <v>3.883945817517708E-7</v>
      </c>
      <c r="CE106" s="57">
        <v>2.3240610589201491E-6</v>
      </c>
      <c r="CF106" s="57">
        <v>1.3910048729271409E-6</v>
      </c>
      <c r="CG106" s="57">
        <v>1.2052537924945021E-6</v>
      </c>
      <c r="CH106" s="57">
        <v>2.3356074304372928E-5</v>
      </c>
      <c r="CI106" s="57">
        <v>7.9421476703891389E-6</v>
      </c>
      <c r="CJ106" s="57">
        <v>1.5478581085094694E-5</v>
      </c>
      <c r="CK106" s="57">
        <v>3.1822635732420023E-5</v>
      </c>
      <c r="CL106" s="57">
        <v>3.7700510568975962E-6</v>
      </c>
      <c r="CM106" s="57">
        <v>9.4923222817207619E-7</v>
      </c>
      <c r="CN106" s="57">
        <v>3.9974887580372671E-3</v>
      </c>
      <c r="CO106" s="57">
        <v>9.4194865591944265E-7</v>
      </c>
      <c r="CP106" s="57">
        <v>1.5411979362483252E-3</v>
      </c>
      <c r="CQ106" s="57">
        <v>4.7495708398189808E-7</v>
      </c>
      <c r="CR106" s="57">
        <v>1.4582656641709323E-3</v>
      </c>
      <c r="CS106" s="57">
        <v>4.8747623784194689E-3</v>
      </c>
      <c r="CT106" s="57">
        <v>8.0420920659657632E-7</v>
      </c>
      <c r="CU106" s="57">
        <v>1.8665239740451388E-6</v>
      </c>
      <c r="CV106" s="57">
        <v>7.5140338884737782E-6</v>
      </c>
      <c r="CW106" s="57">
        <v>6.2622061056964792E-7</v>
      </c>
      <c r="CX106" s="57">
        <v>2.1164106114527156E-6</v>
      </c>
      <c r="CY106" s="57">
        <v>1.3568943323917023E-2</v>
      </c>
      <c r="CZ106" s="57">
        <v>1.0066080067946193</v>
      </c>
      <c r="DA106" s="57">
        <v>4.0076152599767162E-6</v>
      </c>
      <c r="DB106" s="57">
        <v>1.3826858228776228E-6</v>
      </c>
      <c r="DC106" s="57">
        <v>1.9804695624355128E-6</v>
      </c>
      <c r="DD106" s="57">
        <v>7.1020863581795407E-7</v>
      </c>
      <c r="DE106" s="58">
        <v>2.5675304485722134E-6</v>
      </c>
      <c r="DF106" s="389">
        <v>1.0323164802371707</v>
      </c>
      <c r="DG106" s="389">
        <v>0.78407365365981274</v>
      </c>
    </row>
    <row r="107" spans="1:111" s="53" customFormat="1" ht="13.5">
      <c r="A107" s="54" t="s">
        <v>374</v>
      </c>
      <c r="B107" s="55" t="s">
        <v>627</v>
      </c>
      <c r="C107" s="56">
        <v>3.0479083275645251E-5</v>
      </c>
      <c r="D107" s="57">
        <v>2.7618820840138535E-5</v>
      </c>
      <c r="E107" s="57">
        <v>2.0855422100117736E-4</v>
      </c>
      <c r="F107" s="57">
        <v>1.0715384560739257E-5</v>
      </c>
      <c r="G107" s="57">
        <v>3.1770245874013772E-5</v>
      </c>
      <c r="H107" s="57">
        <v>0</v>
      </c>
      <c r="I107" s="57">
        <v>2.8684846722418876E-5</v>
      </c>
      <c r="J107" s="57">
        <v>7.1384842448918195E-5</v>
      </c>
      <c r="K107" s="57">
        <v>5.6449057924258591E-5</v>
      </c>
      <c r="L107" s="57">
        <v>3.1159672681865672E-5</v>
      </c>
      <c r="M107" s="57">
        <v>0</v>
      </c>
      <c r="N107" s="57">
        <v>8.9338693202778088E-5</v>
      </c>
      <c r="O107" s="57">
        <v>1.1205026770165425E-4</v>
      </c>
      <c r="P107" s="57">
        <v>5.2171753964817546E-5</v>
      </c>
      <c r="Q107" s="57">
        <v>5.720960479680741E-5</v>
      </c>
      <c r="R107" s="57">
        <v>9.1326412978168738E-5</v>
      </c>
      <c r="S107" s="57">
        <v>7.9644519921706326E-5</v>
      </c>
      <c r="T107" s="57">
        <v>8.3914180115265079E-5</v>
      </c>
      <c r="U107" s="57">
        <v>1.5103409767186715E-4</v>
      </c>
      <c r="V107" s="57">
        <v>2.2157457350202678E-4</v>
      </c>
      <c r="W107" s="57">
        <v>3.6387821552539171E-6</v>
      </c>
      <c r="X107" s="57">
        <v>1.6063433990026762E-5</v>
      </c>
      <c r="Y107" s="57">
        <v>1.2373157619408026E-5</v>
      </c>
      <c r="Z107" s="57">
        <v>1.7517375570567666E-5</v>
      </c>
      <c r="AA107" s="57">
        <v>1.186766142584223E-4</v>
      </c>
      <c r="AB107" s="57">
        <v>2.7693780459286791E-5</v>
      </c>
      <c r="AC107" s="57">
        <v>2.3304654816450787E-5</v>
      </c>
      <c r="AD107" s="57">
        <v>1.9728599785127792E-5</v>
      </c>
      <c r="AE107" s="57">
        <v>5.7358329071374081E-5</v>
      </c>
      <c r="AF107" s="57">
        <v>5.9817144990490141E-5</v>
      </c>
      <c r="AG107" s="57">
        <v>1.9037263738384089E-5</v>
      </c>
      <c r="AH107" s="57">
        <v>3.0456204838020096E-5</v>
      </c>
      <c r="AI107" s="57">
        <v>2.9256535645503527E-5</v>
      </c>
      <c r="AJ107" s="57">
        <v>2.22395893210428E-5</v>
      </c>
      <c r="AK107" s="57">
        <v>4.1076126076221265E-5</v>
      </c>
      <c r="AL107" s="57">
        <v>9.9923081327541285E-5</v>
      </c>
      <c r="AM107" s="57">
        <v>3.1706396450300043E-5</v>
      </c>
      <c r="AN107" s="57">
        <v>4.2958960454268571E-5</v>
      </c>
      <c r="AO107" s="57">
        <v>6.0493433361901084E-5</v>
      </c>
      <c r="AP107" s="57">
        <v>1.4745820821400829E-5</v>
      </c>
      <c r="AQ107" s="57">
        <v>1.4560455360883987E-5</v>
      </c>
      <c r="AR107" s="57">
        <v>5.2860751377270955E-5</v>
      </c>
      <c r="AS107" s="57">
        <v>6.0591427775287161E-5</v>
      </c>
      <c r="AT107" s="57">
        <v>6.4360641011195282E-5</v>
      </c>
      <c r="AU107" s="57">
        <v>3.3008530843253225E-5</v>
      </c>
      <c r="AV107" s="57">
        <v>1.9628018018861169E-5</v>
      </c>
      <c r="AW107" s="57">
        <v>2.6021410035472586E-5</v>
      </c>
      <c r="AX107" s="57">
        <v>9.4080630673299684E-5</v>
      </c>
      <c r="AY107" s="57">
        <v>3.0515664489407354E-5</v>
      </c>
      <c r="AZ107" s="57">
        <v>6.7448399163794705E-5</v>
      </c>
      <c r="BA107" s="57">
        <v>2.1819701771686239E-5</v>
      </c>
      <c r="BB107" s="57">
        <v>7.0473169863485176E-5</v>
      </c>
      <c r="BC107" s="57">
        <v>2.6489277890009625E-5</v>
      </c>
      <c r="BD107" s="57">
        <v>2.0036940301661434E-5</v>
      </c>
      <c r="BE107" s="57">
        <v>0</v>
      </c>
      <c r="BF107" s="57">
        <v>1.8666517939022163E-5</v>
      </c>
      <c r="BG107" s="57">
        <v>4.6733487359388138E-5</v>
      </c>
      <c r="BH107" s="57">
        <v>8.9852620689603088E-5</v>
      </c>
      <c r="BI107" s="57">
        <v>2.4933721665413863E-5</v>
      </c>
      <c r="BJ107" s="57">
        <v>9.5947755231799307E-5</v>
      </c>
      <c r="BK107" s="57">
        <v>4.5908917302021812E-5</v>
      </c>
      <c r="BL107" s="57">
        <v>3.9490068978298296E-5</v>
      </c>
      <c r="BM107" s="57">
        <v>5.7518323752704964E-5</v>
      </c>
      <c r="BN107" s="57">
        <v>9.837477341926646E-5</v>
      </c>
      <c r="BO107" s="57">
        <v>6.4648333349197429E-5</v>
      </c>
      <c r="BP107" s="57">
        <v>5.6821448892428854E-5</v>
      </c>
      <c r="BQ107" s="57">
        <v>1.4615286321082998E-5</v>
      </c>
      <c r="BR107" s="57">
        <v>7.3054622414597342E-5</v>
      </c>
      <c r="BS107" s="57">
        <v>1.1199741290247018E-4</v>
      </c>
      <c r="BT107" s="57">
        <v>8.4783626272055297E-5</v>
      </c>
      <c r="BU107" s="57">
        <v>1.005218825055392E-4</v>
      </c>
      <c r="BV107" s="57">
        <v>6.9419417623330375E-5</v>
      </c>
      <c r="BW107" s="57">
        <v>4.3574118257307341E-5</v>
      </c>
      <c r="BX107" s="57">
        <v>6.6965239977871823E-6</v>
      </c>
      <c r="BY107" s="57">
        <v>2.6563904549275069E-3</v>
      </c>
      <c r="BZ107" s="57">
        <v>9.5513901091049113E-5</v>
      </c>
      <c r="CA107" s="57">
        <v>3.9068087059535327E-5</v>
      </c>
      <c r="CB107" s="57">
        <v>4.7383508246819011E-5</v>
      </c>
      <c r="CC107" s="57">
        <v>1.0408405220134861E-4</v>
      </c>
      <c r="CD107" s="57">
        <v>2.4803666263148927E-5</v>
      </c>
      <c r="CE107" s="57">
        <v>1.3988183710304919E-4</v>
      </c>
      <c r="CF107" s="57">
        <v>7.8855908704226655E-5</v>
      </c>
      <c r="CG107" s="57">
        <v>3.4418599340723283E-4</v>
      </c>
      <c r="CH107" s="57">
        <v>5.1798100646650034E-4</v>
      </c>
      <c r="CI107" s="57">
        <v>6.966209104605905E-4</v>
      </c>
      <c r="CJ107" s="57">
        <v>6.348745836924894E-5</v>
      </c>
      <c r="CK107" s="57">
        <v>6.9444111080590554E-4</v>
      </c>
      <c r="CL107" s="57">
        <v>1.7171201163318419E-4</v>
      </c>
      <c r="CM107" s="57">
        <v>1.292128991639719E-4</v>
      </c>
      <c r="CN107" s="57">
        <v>1.3044982486266251E-4</v>
      </c>
      <c r="CO107" s="57">
        <v>9.4281992496834041E-5</v>
      </c>
      <c r="CP107" s="57">
        <v>1.018284407419014E-2</v>
      </c>
      <c r="CQ107" s="57">
        <v>5.3645445683942368E-3</v>
      </c>
      <c r="CR107" s="57">
        <v>1.0442065000042992E-2</v>
      </c>
      <c r="CS107" s="57">
        <v>8.6916074741926076E-3</v>
      </c>
      <c r="CT107" s="57">
        <v>1.0686601970737301E-4</v>
      </c>
      <c r="CU107" s="57">
        <v>6.278467771389912E-5</v>
      </c>
      <c r="CV107" s="57">
        <v>9.5972999095425408E-4</v>
      </c>
      <c r="CW107" s="57">
        <v>4.3079646379787767E-5</v>
      </c>
      <c r="CX107" s="57">
        <v>8.1537853662801379E-5</v>
      </c>
      <c r="CY107" s="57">
        <v>1.050588893912245E-2</v>
      </c>
      <c r="CZ107" s="57">
        <v>3.0105727178236195E-3</v>
      </c>
      <c r="DA107" s="57">
        <v>1.019157272863354</v>
      </c>
      <c r="DB107" s="57">
        <v>1.2875648401688741E-4</v>
      </c>
      <c r="DC107" s="57">
        <v>4.3770965159675116E-4</v>
      </c>
      <c r="DD107" s="57">
        <v>4.1061658332569921E-5</v>
      </c>
      <c r="DE107" s="58">
        <v>8.7999462444357751E-4</v>
      </c>
      <c r="DF107" s="389">
        <v>1.080053270308575</v>
      </c>
      <c r="DG107" s="389">
        <v>0.82033110001645548</v>
      </c>
    </row>
    <row r="108" spans="1:111" s="53" customFormat="1" ht="13.5">
      <c r="A108" s="54" t="s">
        <v>375</v>
      </c>
      <c r="B108" s="55" t="s">
        <v>628</v>
      </c>
      <c r="C108" s="56">
        <v>1.9801894842195391E-5</v>
      </c>
      <c r="D108" s="57">
        <v>1.5341625842908941E-5</v>
      </c>
      <c r="E108" s="57">
        <v>4.0939529569118391E-5</v>
      </c>
      <c r="F108" s="57">
        <v>1.3698264442543902E-5</v>
      </c>
      <c r="G108" s="57">
        <v>2.2269843583691958E-5</v>
      </c>
      <c r="H108" s="57">
        <v>0</v>
      </c>
      <c r="I108" s="57">
        <v>2.4862496688598796E-5</v>
      </c>
      <c r="J108" s="57">
        <v>4.4914515531421342E-5</v>
      </c>
      <c r="K108" s="57">
        <v>6.914898693024255E-5</v>
      </c>
      <c r="L108" s="57">
        <v>2.5175599712258669E-5</v>
      </c>
      <c r="M108" s="57">
        <v>0</v>
      </c>
      <c r="N108" s="57">
        <v>2.5763945380085E-5</v>
      </c>
      <c r="O108" s="57">
        <v>5.7888719780446582E-5</v>
      </c>
      <c r="P108" s="57">
        <v>2.9714420057080306E-5</v>
      </c>
      <c r="Q108" s="57">
        <v>4.5731897128201337E-5</v>
      </c>
      <c r="R108" s="57">
        <v>3.1028995450953372E-5</v>
      </c>
      <c r="S108" s="57">
        <v>3.8279576585672942E-5</v>
      </c>
      <c r="T108" s="57">
        <v>3.3790109641368304E-5</v>
      </c>
      <c r="U108" s="57">
        <v>1.5188175099471352E-4</v>
      </c>
      <c r="V108" s="57">
        <v>3.7203115718381657E-5</v>
      </c>
      <c r="W108" s="57">
        <v>2.529501386958086E-6</v>
      </c>
      <c r="X108" s="57">
        <v>1.3964191113108497E-5</v>
      </c>
      <c r="Y108" s="57">
        <v>1.1938542125183568E-5</v>
      </c>
      <c r="Z108" s="57">
        <v>2.5514261943796199E-5</v>
      </c>
      <c r="AA108" s="57">
        <v>1.4438472363987397E-4</v>
      </c>
      <c r="AB108" s="57">
        <v>1.4435217036713873E-4</v>
      </c>
      <c r="AC108" s="57">
        <v>1.3210049175596601E-5</v>
      </c>
      <c r="AD108" s="57">
        <v>2.3951914118930756E-5</v>
      </c>
      <c r="AE108" s="57">
        <v>2.6950745650475725E-5</v>
      </c>
      <c r="AF108" s="57">
        <v>4.6388571160769231E-5</v>
      </c>
      <c r="AG108" s="57">
        <v>4.2301427073118468E-5</v>
      </c>
      <c r="AH108" s="57">
        <v>2.5252177248975173E-5</v>
      </c>
      <c r="AI108" s="57">
        <v>2.7146904768882134E-5</v>
      </c>
      <c r="AJ108" s="57">
        <v>4.6734895398157064E-5</v>
      </c>
      <c r="AK108" s="57">
        <v>2.7062011953582841E-5</v>
      </c>
      <c r="AL108" s="57">
        <v>1.9649901489940312E-5</v>
      </c>
      <c r="AM108" s="57">
        <v>1.2156631325947383E-5</v>
      </c>
      <c r="AN108" s="57">
        <v>2.357742192875414E-5</v>
      </c>
      <c r="AO108" s="57">
        <v>1.6349119842135814E-5</v>
      </c>
      <c r="AP108" s="57">
        <v>1.2053979905093894E-5</v>
      </c>
      <c r="AQ108" s="57">
        <v>2.0730564395417209E-5</v>
      </c>
      <c r="AR108" s="57">
        <v>2.5390646777241657E-5</v>
      </c>
      <c r="AS108" s="57">
        <v>2.8680801167166314E-5</v>
      </c>
      <c r="AT108" s="57">
        <v>3.3121087338255114E-5</v>
      </c>
      <c r="AU108" s="57">
        <v>3.1595090167443239E-5</v>
      </c>
      <c r="AV108" s="57">
        <v>3.6731016973982845E-5</v>
      </c>
      <c r="AW108" s="57">
        <v>4.0357804562026533E-5</v>
      </c>
      <c r="AX108" s="57">
        <v>3.9476589381626362E-5</v>
      </c>
      <c r="AY108" s="57">
        <v>3.3824855519728485E-5</v>
      </c>
      <c r="AZ108" s="57">
        <v>3.9356555488064943E-5</v>
      </c>
      <c r="BA108" s="57">
        <v>3.1427882008017867E-5</v>
      </c>
      <c r="BB108" s="57">
        <v>2.8173304070628725E-5</v>
      </c>
      <c r="BC108" s="57">
        <v>3.8722071745385511E-5</v>
      </c>
      <c r="BD108" s="57">
        <v>4.0535945264705808E-5</v>
      </c>
      <c r="BE108" s="57">
        <v>0</v>
      </c>
      <c r="BF108" s="57">
        <v>2.6615599695074319E-5</v>
      </c>
      <c r="BG108" s="57">
        <v>1.5757273650667446E-5</v>
      </c>
      <c r="BH108" s="57">
        <v>6.5062891201712113E-5</v>
      </c>
      <c r="BI108" s="57">
        <v>2.3357111815426496E-5</v>
      </c>
      <c r="BJ108" s="57">
        <v>7.5852943595972131E-4</v>
      </c>
      <c r="BK108" s="57">
        <v>3.3386303018871898E-5</v>
      </c>
      <c r="BL108" s="57">
        <v>4.3453872234972162E-5</v>
      </c>
      <c r="BM108" s="57">
        <v>4.12349967630261E-5</v>
      </c>
      <c r="BN108" s="57">
        <v>3.8637447051355336E-5</v>
      </c>
      <c r="BO108" s="57">
        <v>3.4263895440376938E-5</v>
      </c>
      <c r="BP108" s="57">
        <v>2.2875720674390079E-5</v>
      </c>
      <c r="BQ108" s="57">
        <v>3.2436597143487204E-5</v>
      </c>
      <c r="BR108" s="57">
        <v>6.0187400256442483E-5</v>
      </c>
      <c r="BS108" s="57">
        <v>4.3663368378858605E-5</v>
      </c>
      <c r="BT108" s="57">
        <v>8.3992266889191931E-5</v>
      </c>
      <c r="BU108" s="57">
        <v>1.1969506509591271E-4</v>
      </c>
      <c r="BV108" s="57">
        <v>6.6041478485794525E-5</v>
      </c>
      <c r="BW108" s="57">
        <v>5.6563210687237215E-5</v>
      </c>
      <c r="BX108" s="57">
        <v>7.7878873788433595E-6</v>
      </c>
      <c r="BY108" s="57">
        <v>4.9740740188292875E-5</v>
      </c>
      <c r="BZ108" s="57">
        <v>4.2621515618021774E-5</v>
      </c>
      <c r="CA108" s="57">
        <v>2.761933916181536E-5</v>
      </c>
      <c r="CB108" s="57">
        <v>4.7713464259864726E-5</v>
      </c>
      <c r="CC108" s="57">
        <v>9.8754059492704434E-5</v>
      </c>
      <c r="CD108" s="57">
        <v>5.9249315264134617E-5</v>
      </c>
      <c r="CE108" s="57">
        <v>4.4070928475163198E-5</v>
      </c>
      <c r="CF108" s="57">
        <v>5.3359208846717259E-5</v>
      </c>
      <c r="CG108" s="57">
        <v>7.6817865219731954E-5</v>
      </c>
      <c r="CH108" s="57">
        <v>2.6706004664440384E-4</v>
      </c>
      <c r="CI108" s="57">
        <v>2.787910658754169E-2</v>
      </c>
      <c r="CJ108" s="57">
        <v>1.4476290353439346E-4</v>
      </c>
      <c r="CK108" s="57">
        <v>4.5205681360968525E-3</v>
      </c>
      <c r="CL108" s="57">
        <v>1.580035915413203E-2</v>
      </c>
      <c r="CM108" s="57">
        <v>6.9816860652186302E-5</v>
      </c>
      <c r="CN108" s="57">
        <v>1.2271567865686586E-4</v>
      </c>
      <c r="CO108" s="57">
        <v>1.5200415936022005E-4</v>
      </c>
      <c r="CP108" s="57">
        <v>4.1186812243495589E-5</v>
      </c>
      <c r="CQ108" s="57">
        <v>4.6757020459748085E-5</v>
      </c>
      <c r="CR108" s="57">
        <v>1.0205760527244734E-4</v>
      </c>
      <c r="CS108" s="57">
        <v>3.5584649754180185E-5</v>
      </c>
      <c r="CT108" s="57">
        <v>2.166331712353816E-4</v>
      </c>
      <c r="CU108" s="57">
        <v>5.1037037181571955E-5</v>
      </c>
      <c r="CV108" s="57">
        <v>1.0956211729330761E-2</v>
      </c>
      <c r="CW108" s="57">
        <v>2.9716912586602533E-5</v>
      </c>
      <c r="CX108" s="57">
        <v>1.0336643415816469E-4</v>
      </c>
      <c r="CY108" s="57">
        <v>2.0157960486773402E-3</v>
      </c>
      <c r="CZ108" s="57">
        <v>3.3007485849786738E-4</v>
      </c>
      <c r="DA108" s="57">
        <v>2.543443172030912E-4</v>
      </c>
      <c r="DB108" s="57">
        <v>1.0049166449413749</v>
      </c>
      <c r="DC108" s="57">
        <v>9.8846540905159403E-4</v>
      </c>
      <c r="DD108" s="57">
        <v>3.6769501464929341E-5</v>
      </c>
      <c r="DE108" s="58">
        <v>4.9536963137227245E-4</v>
      </c>
      <c r="DF108" s="389">
        <v>1.0735509265091867</v>
      </c>
      <c r="DG108" s="389">
        <v>0.81539238542868941</v>
      </c>
    </row>
    <row r="109" spans="1:111" s="53" customFormat="1" ht="13.5">
      <c r="A109" s="54" t="s">
        <v>376</v>
      </c>
      <c r="B109" s="55" t="s">
        <v>629</v>
      </c>
      <c r="C109" s="56">
        <v>1.5184076957063943E-4</v>
      </c>
      <c r="D109" s="57">
        <v>1.3910689504516736E-4</v>
      </c>
      <c r="E109" s="57">
        <v>1.053618630510474E-3</v>
      </c>
      <c r="F109" s="57">
        <v>1.5493354615117179E-4</v>
      </c>
      <c r="G109" s="57">
        <v>1.5109277411078732E-3</v>
      </c>
      <c r="H109" s="57">
        <v>0</v>
      </c>
      <c r="I109" s="57">
        <v>1.6763942484001402E-4</v>
      </c>
      <c r="J109" s="57">
        <v>1.9321329179259906E-4</v>
      </c>
      <c r="K109" s="57">
        <v>1.2749799259031099E-4</v>
      </c>
      <c r="L109" s="57">
        <v>9.7499293290282492E-5</v>
      </c>
      <c r="M109" s="57">
        <v>0</v>
      </c>
      <c r="N109" s="57">
        <v>1.4023507910666821E-4</v>
      </c>
      <c r="O109" s="57">
        <v>1.6852416111605111E-4</v>
      </c>
      <c r="P109" s="57">
        <v>1.4509642718621297E-4</v>
      </c>
      <c r="Q109" s="57">
        <v>1.8144721465851622E-4</v>
      </c>
      <c r="R109" s="57">
        <v>1.4946192297727752E-4</v>
      </c>
      <c r="S109" s="57">
        <v>1.6814166293145313E-4</v>
      </c>
      <c r="T109" s="57">
        <v>2.1030626682475297E-4</v>
      </c>
      <c r="U109" s="57">
        <v>1.5873812812316389E-4</v>
      </c>
      <c r="V109" s="57">
        <v>1.6702152039175432E-4</v>
      </c>
      <c r="W109" s="57">
        <v>1.8365732081024116E-5</v>
      </c>
      <c r="X109" s="57">
        <v>5.826426973941306E-5</v>
      </c>
      <c r="Y109" s="57">
        <v>1.1685062277397737E-4</v>
      </c>
      <c r="Z109" s="57">
        <v>7.1760648720133293E-5</v>
      </c>
      <c r="AA109" s="57">
        <v>2.2190188231752285E-4</v>
      </c>
      <c r="AB109" s="57">
        <v>1.5888080378907374E-4</v>
      </c>
      <c r="AC109" s="57">
        <v>2.5325600719989888E-5</v>
      </c>
      <c r="AD109" s="57">
        <v>8.7999170997307902E-5</v>
      </c>
      <c r="AE109" s="57">
        <v>1.2751372867782524E-4</v>
      </c>
      <c r="AF109" s="57">
        <v>1.279195532883037E-4</v>
      </c>
      <c r="AG109" s="57">
        <v>8.6453619463453576E-5</v>
      </c>
      <c r="AH109" s="57">
        <v>1.786436782639284E-4</v>
      </c>
      <c r="AI109" s="57">
        <v>1.9815521099258705E-4</v>
      </c>
      <c r="AJ109" s="57">
        <v>2.0688804757444424E-4</v>
      </c>
      <c r="AK109" s="57">
        <v>1.6786540904857174E-4</v>
      </c>
      <c r="AL109" s="57">
        <v>6.3839610169989103E-5</v>
      </c>
      <c r="AM109" s="57">
        <v>4.7068177028885241E-5</v>
      </c>
      <c r="AN109" s="57">
        <v>1.4518367650293528E-4</v>
      </c>
      <c r="AO109" s="57">
        <v>1.4247569128598072E-4</v>
      </c>
      <c r="AP109" s="57">
        <v>1.0300757689477911E-4</v>
      </c>
      <c r="AQ109" s="57">
        <v>1.4837800269144517E-4</v>
      </c>
      <c r="AR109" s="57">
        <v>1.3965619508582826E-4</v>
      </c>
      <c r="AS109" s="57">
        <v>1.3788334074347339E-4</v>
      </c>
      <c r="AT109" s="57">
        <v>1.9910738341880288E-4</v>
      </c>
      <c r="AU109" s="57">
        <v>1.6039070098240957E-4</v>
      </c>
      <c r="AV109" s="57">
        <v>1.8778670541834183E-4</v>
      </c>
      <c r="AW109" s="57">
        <v>1.0692261913600621E-4</v>
      </c>
      <c r="AX109" s="57">
        <v>1.6856831797631896E-4</v>
      </c>
      <c r="AY109" s="57">
        <v>1.7907463786982742E-4</v>
      </c>
      <c r="AZ109" s="57">
        <v>1.8887923646525437E-4</v>
      </c>
      <c r="BA109" s="57">
        <v>7.0662530811220969E-5</v>
      </c>
      <c r="BB109" s="57">
        <v>1.8610848939354656E-4</v>
      </c>
      <c r="BC109" s="57">
        <v>1.7633531804197951E-4</v>
      </c>
      <c r="BD109" s="57">
        <v>8.4611913845204567E-5</v>
      </c>
      <c r="BE109" s="57">
        <v>0</v>
      </c>
      <c r="BF109" s="57">
        <v>1.1032006236611702E-4</v>
      </c>
      <c r="BG109" s="57">
        <v>1.0548209855398663E-4</v>
      </c>
      <c r="BH109" s="57">
        <v>1.1961181231704263E-4</v>
      </c>
      <c r="BI109" s="57">
        <v>9.8100780923108269E-5</v>
      </c>
      <c r="BJ109" s="57">
        <v>1.6744568884792161E-4</v>
      </c>
      <c r="BK109" s="57">
        <v>1.8696802030732402E-4</v>
      </c>
      <c r="BL109" s="57">
        <v>3.0892412232298662E-4</v>
      </c>
      <c r="BM109" s="57">
        <v>2.3755354283902131E-4</v>
      </c>
      <c r="BN109" s="57">
        <v>4.647068164858157E-4</v>
      </c>
      <c r="BO109" s="57">
        <v>4.9806214468351014E-4</v>
      </c>
      <c r="BP109" s="57">
        <v>1.7377380676287502E-4</v>
      </c>
      <c r="BQ109" s="57">
        <v>1.136149058910553E-4</v>
      </c>
      <c r="BR109" s="57">
        <v>4.5022936148509486E-4</v>
      </c>
      <c r="BS109" s="57">
        <v>1.0674078495708776E-4</v>
      </c>
      <c r="BT109" s="57">
        <v>7.6023009536377447E-4</v>
      </c>
      <c r="BU109" s="57">
        <v>2.8437919737872255E-4</v>
      </c>
      <c r="BV109" s="57">
        <v>1.3664116440429462E-3</v>
      </c>
      <c r="BW109" s="57">
        <v>6.970306823945113E-4</v>
      </c>
      <c r="BX109" s="57">
        <v>2.9336346908894503E-4</v>
      </c>
      <c r="BY109" s="57">
        <v>2.8856607018972364E-4</v>
      </c>
      <c r="BZ109" s="57">
        <v>3.3574210295725642E-4</v>
      </c>
      <c r="CA109" s="57">
        <v>3.005612906141157E-4</v>
      </c>
      <c r="CB109" s="57">
        <v>1.2660711323904644E-4</v>
      </c>
      <c r="CC109" s="57">
        <v>2.3973848222500846E-4</v>
      </c>
      <c r="CD109" s="57">
        <v>3.0729935638229349E-4</v>
      </c>
      <c r="CE109" s="57">
        <v>3.6824068639355244E-4</v>
      </c>
      <c r="CF109" s="57">
        <v>4.1894365357962929E-4</v>
      </c>
      <c r="CG109" s="57">
        <v>2.5965963123913532E-4</v>
      </c>
      <c r="CH109" s="57">
        <v>4.706561135490171E-4</v>
      </c>
      <c r="CI109" s="57">
        <v>1.7759239647981077E-3</v>
      </c>
      <c r="CJ109" s="57">
        <v>1.8021298046625412E-3</v>
      </c>
      <c r="CK109" s="57">
        <v>8.0894383040948674E-4</v>
      </c>
      <c r="CL109" s="57">
        <v>4.2302104095706229E-3</v>
      </c>
      <c r="CM109" s="57">
        <v>4.4494415526808145E-4</v>
      </c>
      <c r="CN109" s="57">
        <v>3.4262317553883668E-4</v>
      </c>
      <c r="CO109" s="57">
        <v>2.534168805265817E-3</v>
      </c>
      <c r="CP109" s="57">
        <v>4.3836795547986412E-4</v>
      </c>
      <c r="CQ109" s="57">
        <v>3.0678778250037774E-4</v>
      </c>
      <c r="CR109" s="57">
        <v>3.1664143902387785E-4</v>
      </c>
      <c r="CS109" s="57">
        <v>3.4608164881988251E-4</v>
      </c>
      <c r="CT109" s="57">
        <v>2.5794794110666347E-3</v>
      </c>
      <c r="CU109" s="57">
        <v>1.0938655269667635E-3</v>
      </c>
      <c r="CV109" s="57">
        <v>3.5161697271637355E-3</v>
      </c>
      <c r="CW109" s="57">
        <v>4.7601371815931913E-4</v>
      </c>
      <c r="CX109" s="57">
        <v>1.005656359011634E-3</v>
      </c>
      <c r="CY109" s="57">
        <v>2.5894091600811779E-3</v>
      </c>
      <c r="CZ109" s="57">
        <v>5.4688740972287176E-4</v>
      </c>
      <c r="DA109" s="57">
        <v>1.9517022032720934E-3</v>
      </c>
      <c r="DB109" s="57">
        <v>2.7397371971084987E-3</v>
      </c>
      <c r="DC109" s="57">
        <v>1.0088536876743361</v>
      </c>
      <c r="DD109" s="57">
        <v>1.7288866929046618E-4</v>
      </c>
      <c r="DE109" s="58">
        <v>6.9169916678354741E-4</v>
      </c>
      <c r="DF109" s="389">
        <v>1.0587969608021053</v>
      </c>
      <c r="DG109" s="389">
        <v>0.80418632990270855</v>
      </c>
    </row>
    <row r="110" spans="1:111" s="53" customFormat="1" ht="13.5">
      <c r="A110" s="392" t="s">
        <v>377</v>
      </c>
      <c r="B110" s="393" t="s">
        <v>630</v>
      </c>
      <c r="C110" s="66">
        <v>8.9243859204380846E-4</v>
      </c>
      <c r="D110" s="67">
        <v>1.3522664377631443E-3</v>
      </c>
      <c r="E110" s="67">
        <v>3.341609654965029E-3</v>
      </c>
      <c r="F110" s="67">
        <v>2.1968539810966175E-3</v>
      </c>
      <c r="G110" s="67">
        <v>6.5234102908554373E-4</v>
      </c>
      <c r="H110" s="67">
        <v>0</v>
      </c>
      <c r="I110" s="67">
        <v>2.560145252877843E-3</v>
      </c>
      <c r="J110" s="67">
        <v>1.3913342656498662E-3</v>
      </c>
      <c r="K110" s="67">
        <v>8.080761778299602E-4</v>
      </c>
      <c r="L110" s="67">
        <v>5.1663238667837936E-4</v>
      </c>
      <c r="M110" s="67">
        <v>0</v>
      </c>
      <c r="N110" s="67">
        <v>1.5451791981386988E-3</v>
      </c>
      <c r="O110" s="67">
        <v>2.0432503270571114E-3</v>
      </c>
      <c r="P110" s="67">
        <v>1.5644169968269247E-3</v>
      </c>
      <c r="Q110" s="67">
        <v>1.9272955484742154E-3</v>
      </c>
      <c r="R110" s="67">
        <v>1.1730835707018186E-3</v>
      </c>
      <c r="S110" s="67">
        <v>1.5665384660962145E-3</v>
      </c>
      <c r="T110" s="67">
        <v>1.6482939855491528E-3</v>
      </c>
      <c r="U110" s="67">
        <v>4.8146517636425581E-4</v>
      </c>
      <c r="V110" s="67">
        <v>1.9425840093378129E-3</v>
      </c>
      <c r="W110" s="67">
        <v>9.5175588972943532E-5</v>
      </c>
      <c r="X110" s="67">
        <v>3.3854193114762156E-4</v>
      </c>
      <c r="Y110" s="67">
        <v>1.3139812699404132E-3</v>
      </c>
      <c r="Z110" s="67">
        <v>6.6962931639381656E-4</v>
      </c>
      <c r="AA110" s="67">
        <v>1.029210602203977E-3</v>
      </c>
      <c r="AB110" s="67">
        <v>1.0922597061704274E-3</v>
      </c>
      <c r="AC110" s="67">
        <v>8.7709531510920058E-5</v>
      </c>
      <c r="AD110" s="67">
        <v>5.9617428122563413E-4</v>
      </c>
      <c r="AE110" s="67">
        <v>4.3674377673219193E-4</v>
      </c>
      <c r="AF110" s="67">
        <v>7.6329805986636321E-4</v>
      </c>
      <c r="AG110" s="67">
        <v>3.4790445873529243E-3</v>
      </c>
      <c r="AH110" s="67">
        <v>1.6409883562078815E-3</v>
      </c>
      <c r="AI110" s="67">
        <v>1.5672320851914463E-3</v>
      </c>
      <c r="AJ110" s="67">
        <v>2.0718284198218114E-3</v>
      </c>
      <c r="AK110" s="67">
        <v>1.6133438620981664E-3</v>
      </c>
      <c r="AL110" s="67">
        <v>3.0432250539666125E-4</v>
      </c>
      <c r="AM110" s="67">
        <v>2.6010997822877312E-4</v>
      </c>
      <c r="AN110" s="67">
        <v>7.1296760356961151E-4</v>
      </c>
      <c r="AO110" s="67">
        <v>1.107746968456847E-3</v>
      </c>
      <c r="AP110" s="67">
        <v>5.8552521884858784E-4</v>
      </c>
      <c r="AQ110" s="67">
        <v>8.7078772700522787E-4</v>
      </c>
      <c r="AR110" s="67">
        <v>8.9434105900981027E-4</v>
      </c>
      <c r="AS110" s="67">
        <v>7.6187815377039725E-4</v>
      </c>
      <c r="AT110" s="67">
        <v>1.2100353174095298E-3</v>
      </c>
      <c r="AU110" s="67">
        <v>1.3126417236963834E-3</v>
      </c>
      <c r="AV110" s="67">
        <v>1.5059312898241953E-3</v>
      </c>
      <c r="AW110" s="67">
        <v>2.2175157588202828E-3</v>
      </c>
      <c r="AX110" s="67">
        <v>1.699001702476564E-3</v>
      </c>
      <c r="AY110" s="67">
        <v>1.5848462478200648E-3</v>
      </c>
      <c r="AZ110" s="67">
        <v>1.3258020931811154E-3</v>
      </c>
      <c r="BA110" s="67">
        <v>9.0687553173556879E-4</v>
      </c>
      <c r="BB110" s="67">
        <v>1.3735587930852158E-3</v>
      </c>
      <c r="BC110" s="67">
        <v>1.2316935278852967E-3</v>
      </c>
      <c r="BD110" s="67">
        <v>8.1545811483773169E-4</v>
      </c>
      <c r="BE110" s="67">
        <v>0</v>
      </c>
      <c r="BF110" s="67">
        <v>3.315056845593408E-4</v>
      </c>
      <c r="BG110" s="67">
        <v>4.6991199536329493E-4</v>
      </c>
      <c r="BH110" s="67">
        <v>4.2338939151236998E-4</v>
      </c>
      <c r="BI110" s="67">
        <v>1.0691962857075691E-3</v>
      </c>
      <c r="BJ110" s="67">
        <v>2.371365999697323E-3</v>
      </c>
      <c r="BK110" s="67">
        <v>1.1488813491841723E-3</v>
      </c>
      <c r="BL110" s="67">
        <v>1.3182569772707787E-3</v>
      </c>
      <c r="BM110" s="67">
        <v>5.786396333102399E-4</v>
      </c>
      <c r="BN110" s="67">
        <v>3.5476421389966772E-3</v>
      </c>
      <c r="BO110" s="67">
        <v>1.0273588592117019E-3</v>
      </c>
      <c r="BP110" s="67">
        <v>3.7622108052277762E-4</v>
      </c>
      <c r="BQ110" s="67">
        <v>3.4389606066192438E-4</v>
      </c>
      <c r="BR110" s="67">
        <v>1.818462357510137E-3</v>
      </c>
      <c r="BS110" s="67">
        <v>4.2382431729273886E-3</v>
      </c>
      <c r="BT110" s="67">
        <v>2.8105800378940551E-3</v>
      </c>
      <c r="BU110" s="67">
        <v>4.5730564206821383E-3</v>
      </c>
      <c r="BV110" s="67">
        <v>2.2444381924782747E-3</v>
      </c>
      <c r="BW110" s="67">
        <v>1.1170860411703878E-3</v>
      </c>
      <c r="BX110" s="67">
        <v>2.8014144701711129E-4</v>
      </c>
      <c r="BY110" s="67">
        <v>2.4106306301336479E-3</v>
      </c>
      <c r="BZ110" s="67">
        <v>2.1096763416597157E-3</v>
      </c>
      <c r="CA110" s="67">
        <v>2.1761154299443437E-3</v>
      </c>
      <c r="CB110" s="67">
        <v>1.1997735872260176E-2</v>
      </c>
      <c r="CC110" s="67">
        <v>8.9368039375430672E-4</v>
      </c>
      <c r="CD110" s="67">
        <v>6.8093387113851434E-3</v>
      </c>
      <c r="CE110" s="67">
        <v>2.7100043415206262E-3</v>
      </c>
      <c r="CF110" s="67">
        <v>2.1769717302836983E-3</v>
      </c>
      <c r="CG110" s="67">
        <v>5.0247476335075671E-3</v>
      </c>
      <c r="CH110" s="67">
        <v>3.9753289446346519E-3</v>
      </c>
      <c r="CI110" s="67">
        <v>4.2355279805652993E-3</v>
      </c>
      <c r="CJ110" s="67">
        <v>1.323437595597799E-3</v>
      </c>
      <c r="CK110" s="67">
        <v>3.9555193623196545E-3</v>
      </c>
      <c r="CL110" s="67">
        <v>3.6702675869806078E-3</v>
      </c>
      <c r="CM110" s="67">
        <v>4.1492560250515715E-3</v>
      </c>
      <c r="CN110" s="67">
        <v>2.091962599777428E-3</v>
      </c>
      <c r="CO110" s="67">
        <v>8.801006692745696E-3</v>
      </c>
      <c r="CP110" s="67">
        <v>1.9144592471317702E-3</v>
      </c>
      <c r="CQ110" s="67">
        <v>3.333386661263709E-3</v>
      </c>
      <c r="CR110" s="67">
        <v>5.0700981036846246E-3</v>
      </c>
      <c r="CS110" s="67">
        <v>6.4647494707239378E-3</v>
      </c>
      <c r="CT110" s="67">
        <v>6.6035795233816749E-3</v>
      </c>
      <c r="CU110" s="67">
        <v>1.6531772756165223E-3</v>
      </c>
      <c r="CV110" s="67">
        <v>3.0346060006545975E-3</v>
      </c>
      <c r="CW110" s="67">
        <v>2.0366963140326174E-3</v>
      </c>
      <c r="CX110" s="67">
        <v>2.2281817614915561E-3</v>
      </c>
      <c r="CY110" s="67">
        <v>3.4468098298807855E-3</v>
      </c>
      <c r="CZ110" s="67">
        <v>1.790202613397647E-3</v>
      </c>
      <c r="DA110" s="67">
        <v>4.8752678822650917E-3</v>
      </c>
      <c r="DB110" s="67">
        <v>3.5318887646742184E-3</v>
      </c>
      <c r="DC110" s="67">
        <v>3.3474725881308294E-3</v>
      </c>
      <c r="DD110" s="67">
        <v>1.00093866453305</v>
      </c>
      <c r="DE110" s="68">
        <v>2.1375512186562044E-3</v>
      </c>
      <c r="DF110" s="391">
        <v>1.2160862785322661</v>
      </c>
      <c r="DG110" s="391">
        <v>0.92365202903211951</v>
      </c>
    </row>
    <row r="111" spans="1:111" s="53" customFormat="1" ht="13.5">
      <c r="A111" s="394" t="s">
        <v>378</v>
      </c>
      <c r="B111" s="395" t="s">
        <v>631</v>
      </c>
      <c r="C111" s="69">
        <v>6.7471572433452738E-3</v>
      </c>
      <c r="D111" s="70">
        <v>3.1454516833237783E-3</v>
      </c>
      <c r="E111" s="70">
        <v>1.7733377551532481E-3</v>
      </c>
      <c r="F111" s="70">
        <v>4.0466711210358905E-3</v>
      </c>
      <c r="G111" s="70">
        <v>2.0451822080156654E-2</v>
      </c>
      <c r="H111" s="70">
        <v>0</v>
      </c>
      <c r="I111" s="70">
        <v>6.8248140449820626E-3</v>
      </c>
      <c r="J111" s="70">
        <v>5.2358511856814682E-3</v>
      </c>
      <c r="K111" s="70">
        <v>5.2996590835067588E-3</v>
      </c>
      <c r="L111" s="70">
        <v>1.7720700940472806E-2</v>
      </c>
      <c r="M111" s="70">
        <v>0</v>
      </c>
      <c r="N111" s="70">
        <v>3.312896284815737E-3</v>
      </c>
      <c r="O111" s="70">
        <v>4.349252508065028E-3</v>
      </c>
      <c r="P111" s="70">
        <v>8.5331521473184964E-3</v>
      </c>
      <c r="Q111" s="70">
        <v>3.3507685136114468E-3</v>
      </c>
      <c r="R111" s="70">
        <v>3.6343519474800784E-3</v>
      </c>
      <c r="S111" s="70">
        <v>4.3418813458319123E-3</v>
      </c>
      <c r="T111" s="70">
        <v>3.2325437196211171E-3</v>
      </c>
      <c r="U111" s="70">
        <v>0.16267372130827279</v>
      </c>
      <c r="V111" s="70">
        <v>2.166780690727775E-3</v>
      </c>
      <c r="W111" s="70">
        <v>3.9715785920544299E-4</v>
      </c>
      <c r="X111" s="70">
        <v>7.1696793373177675E-3</v>
      </c>
      <c r="Y111" s="70">
        <v>3.4211536913692159E-3</v>
      </c>
      <c r="Z111" s="70">
        <v>4.8282317195457768E-3</v>
      </c>
      <c r="AA111" s="70">
        <v>3.0496834540084672E-3</v>
      </c>
      <c r="AB111" s="70">
        <v>3.5683323921057806E-3</v>
      </c>
      <c r="AC111" s="70">
        <v>2.4944164453931751E-2</v>
      </c>
      <c r="AD111" s="70">
        <v>7.503115549626827E-3</v>
      </c>
      <c r="AE111" s="70">
        <v>2.3592235341551217E-3</v>
      </c>
      <c r="AF111" s="70">
        <v>6.546633281133139E-3</v>
      </c>
      <c r="AG111" s="70">
        <v>3.9514986207041221E-3</v>
      </c>
      <c r="AH111" s="70">
        <v>1.1612651753598387E-2</v>
      </c>
      <c r="AI111" s="70">
        <v>1.1573809638193582E-2</v>
      </c>
      <c r="AJ111" s="70">
        <v>2.7609514937662659E-3</v>
      </c>
      <c r="AK111" s="70">
        <v>8.219977864777123E-3</v>
      </c>
      <c r="AL111" s="70">
        <v>1.1570029585751243E-2</v>
      </c>
      <c r="AM111" s="70">
        <v>4.1447105623518199E-3</v>
      </c>
      <c r="AN111" s="70">
        <v>1.4424091433024339E-2</v>
      </c>
      <c r="AO111" s="70">
        <v>8.0087474078217036E-3</v>
      </c>
      <c r="AP111" s="70">
        <v>6.0588265934452511E-3</v>
      </c>
      <c r="AQ111" s="70">
        <v>4.2002316463156343E-3</v>
      </c>
      <c r="AR111" s="70">
        <v>4.0740272259508614E-3</v>
      </c>
      <c r="AS111" s="70">
        <v>6.0900340875087392E-3</v>
      </c>
      <c r="AT111" s="70">
        <v>9.4634443578260757E-3</v>
      </c>
      <c r="AU111" s="70">
        <v>7.1586972633221396E-3</v>
      </c>
      <c r="AV111" s="70">
        <v>3.2523644224487181E-3</v>
      </c>
      <c r="AW111" s="70">
        <v>1.7261998629422601E-3</v>
      </c>
      <c r="AX111" s="70">
        <v>1.372018169546648E-3</v>
      </c>
      <c r="AY111" s="70">
        <v>4.7988073421991713E-3</v>
      </c>
      <c r="AZ111" s="70">
        <v>1.5020483148857446E-3</v>
      </c>
      <c r="BA111" s="70">
        <v>1.7424875165930693E-3</v>
      </c>
      <c r="BB111" s="70">
        <v>4.1352827851857355E-3</v>
      </c>
      <c r="BC111" s="70">
        <v>2.3335102972013681E-3</v>
      </c>
      <c r="BD111" s="70">
        <v>5.0629519496305812E-3</v>
      </c>
      <c r="BE111" s="70">
        <v>0</v>
      </c>
      <c r="BF111" s="70">
        <v>1.3838184413035102E-3</v>
      </c>
      <c r="BG111" s="70">
        <v>1.7514998883600373E-3</v>
      </c>
      <c r="BH111" s="70">
        <v>9.2666287082390331E-2</v>
      </c>
      <c r="BI111" s="70">
        <v>4.4494354308909677E-3</v>
      </c>
      <c r="BJ111" s="70">
        <v>3.1906651920767179E-3</v>
      </c>
      <c r="BK111" s="70">
        <v>7.7908540627759241E-3</v>
      </c>
      <c r="BL111" s="70">
        <v>1.7230082158415278E-2</v>
      </c>
      <c r="BM111" s="70">
        <v>1.9208293295305282E-2</v>
      </c>
      <c r="BN111" s="70">
        <v>6.5253609488620584E-3</v>
      </c>
      <c r="BO111" s="70">
        <v>1.0216963975432701E-2</v>
      </c>
      <c r="BP111" s="70">
        <v>4.9922533624215419E-3</v>
      </c>
      <c r="BQ111" s="70">
        <v>2.7208506173992367E-3</v>
      </c>
      <c r="BR111" s="70">
        <v>1.2379510610500898E-2</v>
      </c>
      <c r="BS111" s="70">
        <v>2.3162125952193791E-2</v>
      </c>
      <c r="BT111" s="70">
        <v>6.979851946816361E-3</v>
      </c>
      <c r="BU111" s="70">
        <v>5.4776604873277516E-3</v>
      </c>
      <c r="BV111" s="70">
        <v>8.4627930985496369E-3</v>
      </c>
      <c r="BW111" s="70">
        <v>2.2806136932606498E-3</v>
      </c>
      <c r="BX111" s="70">
        <v>5.3626183415845499E-4</v>
      </c>
      <c r="BY111" s="70">
        <v>1.055781338895264E-2</v>
      </c>
      <c r="BZ111" s="70">
        <v>1.2647003754421423E-2</v>
      </c>
      <c r="CA111" s="70">
        <v>3.4664404263394693E-3</v>
      </c>
      <c r="CB111" s="70">
        <v>1.7537542108807213E-2</v>
      </c>
      <c r="CC111" s="70">
        <v>8.9750299535976713E-2</v>
      </c>
      <c r="CD111" s="70">
        <v>2.5751794923832157E-3</v>
      </c>
      <c r="CE111" s="70">
        <v>5.0400559639312949E-3</v>
      </c>
      <c r="CF111" s="70">
        <v>1.0565512204653883E-2</v>
      </c>
      <c r="CG111" s="70">
        <v>2.4901428635552979E-3</v>
      </c>
      <c r="CH111" s="70">
        <v>4.2634934926761387E-3</v>
      </c>
      <c r="CI111" s="70">
        <v>1.1499044473573319E-2</v>
      </c>
      <c r="CJ111" s="70">
        <v>1.8714894540749871E-3</v>
      </c>
      <c r="CK111" s="70">
        <v>4.922578564923558E-3</v>
      </c>
      <c r="CL111" s="70">
        <v>2.987164571677399E-3</v>
      </c>
      <c r="CM111" s="70">
        <v>2.4088575754797207E-3</v>
      </c>
      <c r="CN111" s="70">
        <v>8.6522515437605623E-3</v>
      </c>
      <c r="CO111" s="70">
        <v>9.6824532675263576E-3</v>
      </c>
      <c r="CP111" s="70">
        <v>3.0409828430270182E-3</v>
      </c>
      <c r="CQ111" s="70">
        <v>1.4677774422702681E-2</v>
      </c>
      <c r="CR111" s="70">
        <v>1.2924037002493125E-2</v>
      </c>
      <c r="CS111" s="70">
        <v>4.3595720867791272E-3</v>
      </c>
      <c r="CT111" s="70">
        <v>5.2501395328536414E-3</v>
      </c>
      <c r="CU111" s="70">
        <v>7.3945874553654738E-3</v>
      </c>
      <c r="CV111" s="70">
        <v>4.1058443963220004E-3</v>
      </c>
      <c r="CW111" s="70">
        <v>2.9209908361970448E-3</v>
      </c>
      <c r="CX111" s="70">
        <v>3.9228197430906386E-3</v>
      </c>
      <c r="CY111" s="70">
        <v>4.8909813635843223E-3</v>
      </c>
      <c r="CZ111" s="70">
        <v>3.7934323054388498E-3</v>
      </c>
      <c r="DA111" s="70">
        <v>7.5457880095013375E-3</v>
      </c>
      <c r="DB111" s="70">
        <v>2.1707727121804752E-3</v>
      </c>
      <c r="DC111" s="70">
        <v>5.3569209793124821E-3</v>
      </c>
      <c r="DD111" s="70">
        <v>3.2190932142682656E-3</v>
      </c>
      <c r="DE111" s="71">
        <v>1.0025661207039489</v>
      </c>
      <c r="DF111" s="396">
        <v>1.9903279514390118</v>
      </c>
      <c r="DG111" s="396">
        <v>1.5117105449169066</v>
      </c>
    </row>
    <row r="112" spans="1:111" s="53" customFormat="1" ht="13.5">
      <c r="A112" s="397"/>
      <c r="B112" s="398" t="s">
        <v>419</v>
      </c>
      <c r="C112" s="399">
        <v>1.3765467749095592</v>
      </c>
      <c r="D112" s="400">
        <v>1.4820426916368716</v>
      </c>
      <c r="E112" s="400">
        <v>1.270578578001051</v>
      </c>
      <c r="F112" s="400">
        <v>1.2422096947506835</v>
      </c>
      <c r="G112" s="400">
        <v>1.3192354051206445</v>
      </c>
      <c r="H112" s="400">
        <v>1</v>
      </c>
      <c r="I112" s="400">
        <v>1.8532720437552244</v>
      </c>
      <c r="J112" s="400">
        <v>1.4296103058651273</v>
      </c>
      <c r="K112" s="400">
        <v>1.2782406726580589</v>
      </c>
      <c r="L112" s="400">
        <v>1.4128500455841226</v>
      </c>
      <c r="M112" s="400">
        <v>1</v>
      </c>
      <c r="N112" s="400">
        <v>1.3395414346592573</v>
      </c>
      <c r="O112" s="400">
        <v>1.3355248517740306</v>
      </c>
      <c r="P112" s="400">
        <v>1.3921589212818306</v>
      </c>
      <c r="Q112" s="400">
        <v>1.3258835829342137</v>
      </c>
      <c r="R112" s="400">
        <v>1.5338341294524489</v>
      </c>
      <c r="S112" s="400">
        <v>1.4447085510373583</v>
      </c>
      <c r="T112" s="400">
        <v>1.3402821624109529</v>
      </c>
      <c r="U112" s="400">
        <v>1.4036007176732881</v>
      </c>
      <c r="V112" s="400">
        <v>1.2955408041338328</v>
      </c>
      <c r="W112" s="400">
        <v>1.0548504554670417</v>
      </c>
      <c r="X112" s="400">
        <v>1.1851452033088063</v>
      </c>
      <c r="Y112" s="400">
        <v>1.1490588418140071</v>
      </c>
      <c r="Z112" s="400">
        <v>1.2663133221558684</v>
      </c>
      <c r="AA112" s="400">
        <v>1.2294308380855647</v>
      </c>
      <c r="AB112" s="400">
        <v>1.2462854344544358</v>
      </c>
      <c r="AC112" s="400">
        <v>1.0664992348842055</v>
      </c>
      <c r="AD112" s="400">
        <v>1.2576374247869637</v>
      </c>
      <c r="AE112" s="400">
        <v>1.2736611537609412</v>
      </c>
      <c r="AF112" s="400">
        <v>1.2426393667401343</v>
      </c>
      <c r="AG112" s="400">
        <v>1.2364530969466123</v>
      </c>
      <c r="AH112" s="400">
        <v>1.4200118376067192</v>
      </c>
      <c r="AI112" s="400">
        <v>1.4851922096539383</v>
      </c>
      <c r="AJ112" s="400">
        <v>1.3222633549044731</v>
      </c>
      <c r="AK112" s="400">
        <v>1.340430429815612</v>
      </c>
      <c r="AL112" s="400">
        <v>1.3480131743521309</v>
      </c>
      <c r="AM112" s="400">
        <v>1.2175256922125148</v>
      </c>
      <c r="AN112" s="400">
        <v>1.3921600475135065</v>
      </c>
      <c r="AO112" s="400">
        <v>1.2129304497120901</v>
      </c>
      <c r="AP112" s="400">
        <v>1.3919698089223884</v>
      </c>
      <c r="AQ112" s="400">
        <v>1.202943028291851</v>
      </c>
      <c r="AR112" s="400">
        <v>1.3114785964778923</v>
      </c>
      <c r="AS112" s="400">
        <v>1.2587640490539533</v>
      </c>
      <c r="AT112" s="400">
        <v>1.311876713531511</v>
      </c>
      <c r="AU112" s="400">
        <v>1.3278865136592708</v>
      </c>
      <c r="AV112" s="400">
        <v>1.2622914048492393</v>
      </c>
      <c r="AW112" s="400">
        <v>1.3666037404645106</v>
      </c>
      <c r="AX112" s="400">
        <v>1.4139698086789381</v>
      </c>
      <c r="AY112" s="400">
        <v>1.2750854881756994</v>
      </c>
      <c r="AZ112" s="400">
        <v>1.2512795494304887</v>
      </c>
      <c r="BA112" s="400">
        <v>1.2393654419716178</v>
      </c>
      <c r="BB112" s="400">
        <v>1.2394584089448752</v>
      </c>
      <c r="BC112" s="400">
        <v>1.2476895783472524</v>
      </c>
      <c r="BD112" s="400">
        <v>1.224429499968863</v>
      </c>
      <c r="BE112" s="400">
        <v>1</v>
      </c>
      <c r="BF112" s="400">
        <v>1.2115791670764207</v>
      </c>
      <c r="BG112" s="400">
        <v>1.2330626702698471</v>
      </c>
      <c r="BH112" s="400">
        <v>1.3657447012368031</v>
      </c>
      <c r="BI112" s="400">
        <v>1.1825678344967261</v>
      </c>
      <c r="BJ112" s="400">
        <v>1.3500849474877314</v>
      </c>
      <c r="BK112" s="400">
        <v>1.5724804155819658</v>
      </c>
      <c r="BL112" s="400">
        <v>1.354761157777377</v>
      </c>
      <c r="BM112" s="400">
        <v>1.3771989696497726</v>
      </c>
      <c r="BN112" s="400">
        <v>1.3913013863930466</v>
      </c>
      <c r="BO112" s="400">
        <v>1.3399180242551767</v>
      </c>
      <c r="BP112" s="400">
        <v>1.3155728946703118</v>
      </c>
      <c r="BQ112" s="400">
        <v>1.1743595253295773</v>
      </c>
      <c r="BR112" s="400">
        <v>1.449582041648616</v>
      </c>
      <c r="BS112" s="400">
        <v>1.3262801052982518</v>
      </c>
      <c r="BT112" s="400">
        <v>1.2821509723909921</v>
      </c>
      <c r="BU112" s="400">
        <v>1.2497925721167671</v>
      </c>
      <c r="BV112" s="400">
        <v>1.2796334943760745</v>
      </c>
      <c r="BW112" s="400">
        <v>1.2575835463065155</v>
      </c>
      <c r="BX112" s="400">
        <v>1.0887439552528457</v>
      </c>
      <c r="BY112" s="400">
        <v>1.2865421629188607</v>
      </c>
      <c r="BZ112" s="400">
        <v>1.1768184171673746</v>
      </c>
      <c r="CA112" s="400">
        <v>1.6651816013099898</v>
      </c>
      <c r="CB112" s="400">
        <v>1.3987287043743026</v>
      </c>
      <c r="CC112" s="400">
        <v>1.5778636816875258</v>
      </c>
      <c r="CD112" s="400">
        <v>1.2729858397650866</v>
      </c>
      <c r="CE112" s="400">
        <v>1.3325438053255867</v>
      </c>
      <c r="CF112" s="400">
        <v>1.2633580168831979</v>
      </c>
      <c r="CG112" s="400">
        <v>1.1887611298209686</v>
      </c>
      <c r="CH112" s="400">
        <v>1.4267306829250619</v>
      </c>
      <c r="CI112" s="400">
        <v>1.4676060088605418</v>
      </c>
      <c r="CJ112" s="400">
        <v>1.3022572500728551</v>
      </c>
      <c r="CK112" s="400">
        <v>1.6098098613234615</v>
      </c>
      <c r="CL112" s="400">
        <v>1.3745606294966217</v>
      </c>
      <c r="CM112" s="400">
        <v>1.2534491473903446</v>
      </c>
      <c r="CN112" s="400">
        <v>1.1743858827768701</v>
      </c>
      <c r="CO112" s="400">
        <v>1.315813434122284</v>
      </c>
      <c r="CP112" s="400">
        <v>1.2332122584986964</v>
      </c>
      <c r="CQ112" s="400">
        <v>1.2687784123871824</v>
      </c>
      <c r="CR112" s="400">
        <v>1.2505332765202068</v>
      </c>
      <c r="CS112" s="400">
        <v>1.1805448762827726</v>
      </c>
      <c r="CT112" s="400">
        <v>1.3023132874753649</v>
      </c>
      <c r="CU112" s="400">
        <v>1.2920191311539972</v>
      </c>
      <c r="CV112" s="400">
        <v>1.6820550210784442</v>
      </c>
      <c r="CW112" s="400">
        <v>1.2889052700480561</v>
      </c>
      <c r="CX112" s="400">
        <v>1.1907699764685074</v>
      </c>
      <c r="CY112" s="400">
        <v>1.4855583668557892</v>
      </c>
      <c r="CZ112" s="400">
        <v>1.3842160418802139</v>
      </c>
      <c r="DA112" s="400">
        <v>1.2715569372176694</v>
      </c>
      <c r="DB112" s="400">
        <v>1.24924937378653</v>
      </c>
      <c r="DC112" s="400">
        <v>1.2515257966941871</v>
      </c>
      <c r="DD112" s="400">
        <v>1.6550799937657599</v>
      </c>
      <c r="DE112" s="401">
        <v>1.6535298243543033</v>
      </c>
      <c r="DF112" s="57">
        <v>1.3166065144755692</v>
      </c>
      <c r="DG112" s="57"/>
    </row>
    <row r="113" spans="1:111" s="53" customFormat="1" ht="13.5">
      <c r="A113" s="397"/>
      <c r="B113" s="398" t="s">
        <v>420</v>
      </c>
      <c r="C113" s="399">
        <v>1.0455263283106764</v>
      </c>
      <c r="D113" s="400">
        <v>1.1256534699945633</v>
      </c>
      <c r="E113" s="400">
        <v>0.96504047643053625</v>
      </c>
      <c r="F113" s="400">
        <v>0.94349350477388505</v>
      </c>
      <c r="G113" s="400">
        <v>1.0019967170268198</v>
      </c>
      <c r="H113" s="400">
        <v>0.75952837009797125</v>
      </c>
      <c r="I113" s="400">
        <v>1.4076126947415415</v>
      </c>
      <c r="J113" s="400">
        <v>1.0858295854890021</v>
      </c>
      <c r="K113" s="400">
        <v>0.97086005469690972</v>
      </c>
      <c r="L113" s="400">
        <v>1.0730996923153531</v>
      </c>
      <c r="M113" s="400">
        <v>0.75952837009797125</v>
      </c>
      <c r="N113" s="400">
        <v>1.0174197225454438</v>
      </c>
      <c r="O113" s="400">
        <v>1.0143690138932639</v>
      </c>
      <c r="P113" s="400">
        <v>1.0573841963985386</v>
      </c>
      <c r="Q113" s="400">
        <v>1.0070461966856816</v>
      </c>
      <c r="R113" s="400">
        <v>1.164990536343659</v>
      </c>
      <c r="S113" s="400">
        <v>1.0972971310360065</v>
      </c>
      <c r="T113" s="400">
        <v>1.0179823262873753</v>
      </c>
      <c r="U113" s="400">
        <v>1.066074565362735</v>
      </c>
      <c r="V113" s="400">
        <v>0.98399999535918492</v>
      </c>
      <c r="W113" s="400">
        <v>0.80118884713798477</v>
      </c>
      <c r="X113" s="400">
        <v>0.90015140459856635</v>
      </c>
      <c r="Y113" s="400">
        <v>0.87274278926965532</v>
      </c>
      <c r="Z113" s="400">
        <v>0.96180089361039389</v>
      </c>
      <c r="AA113" s="400">
        <v>0.93378760059931176</v>
      </c>
      <c r="AB113" s="400">
        <v>0.94658914470801958</v>
      </c>
      <c r="AC113" s="400">
        <v>0.81003642558233391</v>
      </c>
      <c r="AD113" s="400">
        <v>0.95521130342265237</v>
      </c>
      <c r="AE113" s="400">
        <v>0.96738178017314913</v>
      </c>
      <c r="AF113" s="400">
        <v>0.94381985283970926</v>
      </c>
      <c r="AG113" s="400">
        <v>0.93912120542644928</v>
      </c>
      <c r="AH113" s="400">
        <v>1.0785392765372563</v>
      </c>
      <c r="AI113" s="400">
        <v>1.12804561828066</v>
      </c>
      <c r="AJ113" s="400">
        <v>1.0042965307908698</v>
      </c>
      <c r="AK113" s="400">
        <v>1.0180949395875747</v>
      </c>
      <c r="AL113" s="400">
        <v>1.0238542491862663</v>
      </c>
      <c r="AM113" s="400">
        <v>0.92474530455857551</v>
      </c>
      <c r="AN113" s="400">
        <v>1.0573850518034478</v>
      </c>
      <c r="AO113" s="400">
        <v>0.92125508751202301</v>
      </c>
      <c r="AP113" s="400">
        <v>1.0572405601964061</v>
      </c>
      <c r="AQ113" s="400">
        <v>0.91366935759922718</v>
      </c>
      <c r="AR113" s="400">
        <v>0.99610520080122844</v>
      </c>
      <c r="AS113" s="400">
        <v>0.95606700651587184</v>
      </c>
      <c r="AT113" s="400">
        <v>0.99640758199807167</v>
      </c>
      <c r="AU113" s="400">
        <v>1.0085674793947033</v>
      </c>
      <c r="AV113" s="400">
        <v>0.95874613331382097</v>
      </c>
      <c r="AW113" s="400">
        <v>1.0379743115648006</v>
      </c>
      <c r="AX113" s="400">
        <v>1.0739501841536541</v>
      </c>
      <c r="AY113" s="400">
        <v>0.96846360256966491</v>
      </c>
      <c r="AZ113" s="400">
        <v>0.95038231671586282</v>
      </c>
      <c r="BA113" s="400">
        <v>0.94133321409645454</v>
      </c>
      <c r="BB113" s="400">
        <v>0.94140382515012577</v>
      </c>
      <c r="BC113" s="400">
        <v>0.94765563183031354</v>
      </c>
      <c r="BD113" s="400">
        <v>0.92998894241122432</v>
      </c>
      <c r="BE113" s="400">
        <v>0.75952837009797125</v>
      </c>
      <c r="BF113" s="400">
        <v>0.92022875001421134</v>
      </c>
      <c r="BG113" s="400">
        <v>0.936546080178709</v>
      </c>
      <c r="BH113" s="400">
        <v>1.0373218469003298</v>
      </c>
      <c r="BI113" s="400">
        <v>0.89819381986558577</v>
      </c>
      <c r="BJ113" s="400">
        <v>1.0254278196591617</v>
      </c>
      <c r="BK113" s="400">
        <v>1.1943434870579508</v>
      </c>
      <c r="BL113" s="400">
        <v>1.0289795340386916</v>
      </c>
      <c r="BM113" s="400">
        <v>1.0460216887186971</v>
      </c>
      <c r="BN113" s="400">
        <v>1.0567328743221582</v>
      </c>
      <c r="BO113" s="400">
        <v>1.0177057530274283</v>
      </c>
      <c r="BP113" s="400">
        <v>0.99921493643401182</v>
      </c>
      <c r="BQ113" s="400">
        <v>0.89195937618260102</v>
      </c>
      <c r="BR113" s="400">
        <v>1.1009986854166627</v>
      </c>
      <c r="BS113" s="400">
        <v>1.0073473666705468</v>
      </c>
      <c r="BT113" s="400">
        <v>0.97383003827965908</v>
      </c>
      <c r="BU113" s="400">
        <v>0.94925291526039923</v>
      </c>
      <c r="BV113" s="400">
        <v>0.9719179423062313</v>
      </c>
      <c r="BW113" s="400">
        <v>0.95517038118821418</v>
      </c>
      <c r="BX113" s="400">
        <v>0.82693192178721242</v>
      </c>
      <c r="BY113" s="400">
        <v>0.97716527206408077</v>
      </c>
      <c r="BZ113" s="400">
        <v>0.89382697429241031</v>
      </c>
      <c r="CA113" s="400">
        <v>1.2647526675601062</v>
      </c>
      <c r="CB113" s="400">
        <v>1.062374133042661</v>
      </c>
      <c r="CC113" s="400">
        <v>1.1984322303889106</v>
      </c>
      <c r="CD113" s="400">
        <v>0.9668688600345734</v>
      </c>
      <c r="CE113" s="400">
        <v>1.012104824543091</v>
      </c>
      <c r="CF113" s="400">
        <v>0.95955625541350054</v>
      </c>
      <c r="CG113" s="400">
        <v>0.90289780336874303</v>
      </c>
      <c r="CH113" s="400">
        <v>1.0836424301708376</v>
      </c>
      <c r="CI113" s="400">
        <v>1.1146883998558359</v>
      </c>
      <c r="CJ113" s="400">
        <v>0.98910132659610173</v>
      </c>
      <c r="CK113" s="400">
        <v>1.2226962601386497</v>
      </c>
      <c r="CL113" s="400">
        <v>1.0440177945224103</v>
      </c>
      <c r="CM113" s="400">
        <v>0.95203018791808014</v>
      </c>
      <c r="CN113" s="400">
        <v>0.89197939541158322</v>
      </c>
      <c r="CO113" s="400">
        <v>0.99939763297191253</v>
      </c>
      <c r="CP113" s="400">
        <v>0.93665969668235283</v>
      </c>
      <c r="CQ113" s="400">
        <v>0.96367319957592812</v>
      </c>
      <c r="CR113" s="400">
        <v>0.94981550126866821</v>
      </c>
      <c r="CS113" s="400">
        <v>0.89665732571056533</v>
      </c>
      <c r="CT113" s="400">
        <v>0.98914388859309454</v>
      </c>
      <c r="CU113" s="400">
        <v>0.98132518482079245</v>
      </c>
      <c r="CV113" s="400">
        <v>1.2775685085748194</v>
      </c>
      <c r="CW113" s="400">
        <v>0.97896011897028545</v>
      </c>
      <c r="CX113" s="400">
        <v>0.90442357938872486</v>
      </c>
      <c r="CY113" s="400">
        <v>1.1283237250633815</v>
      </c>
      <c r="CZ113" s="400">
        <v>1.0513513541527439</v>
      </c>
      <c r="DA113" s="400">
        <v>0.96578356801170473</v>
      </c>
      <c r="DB113" s="400">
        <v>0.94884034071799428</v>
      </c>
      <c r="DC113" s="400">
        <v>0.95056934849870078</v>
      </c>
      <c r="DD113" s="400">
        <v>1.257080210046668</v>
      </c>
      <c r="DE113" s="401">
        <v>1.2559028124002085</v>
      </c>
      <c r="DF113" s="57"/>
      <c r="DG113" s="57"/>
    </row>
  </sheetData>
  <phoneticPr fontId="3"/>
  <pageMargins left="0.7" right="0.7" top="0.75" bottom="0.75" header="0.3" footer="0.3"/>
  <pageSetup paperSize="8" scale="47" fitToWidth="0" orientation="landscape" cellComments="asDisplayed" r:id="rId1"/>
  <headerFooter scaleWithDoc="0">
    <oddHeader>&amp;L&amp;A</oddHeader>
    <oddFooter>&amp;R&amp;F&amp;A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30721" r:id="rId4">
          <objectPr defaultSize="0" autoPict="0" r:id="rId5">
            <anchor moveWithCells="1" siz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381000</xdr:colOff>
                <xdr:row>2</xdr:row>
                <xdr:rowOff>9525</xdr:rowOff>
              </to>
            </anchor>
          </objectPr>
        </oleObject>
      </mc:Choice>
      <mc:Fallback>
        <oleObject progId="Equation.3" shapeId="3072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12"/>
  <sheetViews>
    <sheetView view="pageBreakPreview" zoomScaleNormal="100" zoomScaleSheetLayoutView="100" workbookViewId="0">
      <pane xSplit="2" ySplit="4" topLeftCell="C5" activePane="bottomRight" state="frozen"/>
      <selection activeCell="R48" sqref="R48"/>
      <selection pane="topRight" activeCell="R48" sqref="R48"/>
      <selection pane="bottomLeft" activeCell="R48" sqref="R48"/>
      <selection pane="bottomRight"/>
    </sheetView>
  </sheetViews>
  <sheetFormatPr defaultColWidth="9.140625" defaultRowHeight="13.5"/>
  <cols>
    <col min="1" max="1" width="9.140625" style="80"/>
    <col min="2" max="2" width="35.7109375" style="5" customWidth="1"/>
    <col min="3" max="109" width="12.7109375" style="3" customWidth="1"/>
    <col min="110" max="16384" width="9.140625" style="3"/>
  </cols>
  <sheetData>
    <row r="1" spans="1:109" s="1" customFormat="1" ht="17.25">
      <c r="A1" s="45"/>
      <c r="B1" s="2"/>
      <c r="C1" s="46" t="str">
        <f>与件データ!$A$1</f>
        <v>平成２７年（２０１５年）岐阜県産業連関表による経済波及効果分析システム（Ripple2022）</v>
      </c>
    </row>
    <row r="2" spans="1:109" s="1" customFormat="1" ht="17.25">
      <c r="A2" s="45"/>
      <c r="B2" s="2"/>
      <c r="C2" s="46" t="s">
        <v>657</v>
      </c>
    </row>
    <row r="3" spans="1:109" s="80" customFormat="1">
      <c r="A3" s="82"/>
      <c r="B3" s="83"/>
      <c r="C3" s="194" t="s">
        <v>272</v>
      </c>
      <c r="D3" s="195" t="s">
        <v>273</v>
      </c>
      <c r="E3" s="195" t="s">
        <v>274</v>
      </c>
      <c r="F3" s="195" t="s">
        <v>275</v>
      </c>
      <c r="G3" s="195" t="s">
        <v>276</v>
      </c>
      <c r="H3" s="195" t="s">
        <v>277</v>
      </c>
      <c r="I3" s="195" t="s">
        <v>278</v>
      </c>
      <c r="J3" s="195" t="s">
        <v>279</v>
      </c>
      <c r="K3" s="195" t="s">
        <v>280</v>
      </c>
      <c r="L3" s="195" t="s">
        <v>281</v>
      </c>
      <c r="M3" s="195" t="s">
        <v>282</v>
      </c>
      <c r="N3" s="195" t="s">
        <v>283</v>
      </c>
      <c r="O3" s="195" t="s">
        <v>284</v>
      </c>
      <c r="P3" s="195" t="s">
        <v>285</v>
      </c>
      <c r="Q3" s="195" t="s">
        <v>286</v>
      </c>
      <c r="R3" s="195" t="s">
        <v>287</v>
      </c>
      <c r="S3" s="195" t="s">
        <v>288</v>
      </c>
      <c r="T3" s="195" t="s">
        <v>289</v>
      </c>
      <c r="U3" s="195" t="s">
        <v>290</v>
      </c>
      <c r="V3" s="195" t="s">
        <v>291</v>
      </c>
      <c r="W3" s="195" t="s">
        <v>292</v>
      </c>
      <c r="X3" s="195" t="s">
        <v>293</v>
      </c>
      <c r="Y3" s="195" t="s">
        <v>294</v>
      </c>
      <c r="Z3" s="195" t="s">
        <v>295</v>
      </c>
      <c r="AA3" s="195" t="s">
        <v>296</v>
      </c>
      <c r="AB3" s="195" t="s">
        <v>297</v>
      </c>
      <c r="AC3" s="195" t="s">
        <v>298</v>
      </c>
      <c r="AD3" s="195" t="s">
        <v>299</v>
      </c>
      <c r="AE3" s="195" t="s">
        <v>300</v>
      </c>
      <c r="AF3" s="195" t="s">
        <v>301</v>
      </c>
      <c r="AG3" s="195" t="s">
        <v>302</v>
      </c>
      <c r="AH3" s="195" t="s">
        <v>303</v>
      </c>
      <c r="AI3" s="195" t="s">
        <v>304</v>
      </c>
      <c r="AJ3" s="195" t="s">
        <v>305</v>
      </c>
      <c r="AK3" s="195" t="s">
        <v>306</v>
      </c>
      <c r="AL3" s="195" t="s">
        <v>307</v>
      </c>
      <c r="AM3" s="195" t="s">
        <v>308</v>
      </c>
      <c r="AN3" s="195" t="s">
        <v>309</v>
      </c>
      <c r="AO3" s="195" t="s">
        <v>310</v>
      </c>
      <c r="AP3" s="195" t="s">
        <v>311</v>
      </c>
      <c r="AQ3" s="195" t="s">
        <v>312</v>
      </c>
      <c r="AR3" s="195" t="s">
        <v>313</v>
      </c>
      <c r="AS3" s="195" t="s">
        <v>314</v>
      </c>
      <c r="AT3" s="195" t="s">
        <v>315</v>
      </c>
      <c r="AU3" s="195" t="s">
        <v>316</v>
      </c>
      <c r="AV3" s="195" t="s">
        <v>317</v>
      </c>
      <c r="AW3" s="195" t="s">
        <v>318</v>
      </c>
      <c r="AX3" s="195" t="s">
        <v>319</v>
      </c>
      <c r="AY3" s="195" t="s">
        <v>320</v>
      </c>
      <c r="AZ3" s="195" t="s">
        <v>321</v>
      </c>
      <c r="BA3" s="195" t="s">
        <v>322</v>
      </c>
      <c r="BB3" s="195" t="s">
        <v>323</v>
      </c>
      <c r="BC3" s="195" t="s">
        <v>324</v>
      </c>
      <c r="BD3" s="195" t="s">
        <v>325</v>
      </c>
      <c r="BE3" s="195" t="s">
        <v>326</v>
      </c>
      <c r="BF3" s="195" t="s">
        <v>327</v>
      </c>
      <c r="BG3" s="195" t="s">
        <v>328</v>
      </c>
      <c r="BH3" s="195" t="s">
        <v>329</v>
      </c>
      <c r="BI3" s="195" t="s">
        <v>330</v>
      </c>
      <c r="BJ3" s="195" t="s">
        <v>331</v>
      </c>
      <c r="BK3" s="195" t="s">
        <v>332</v>
      </c>
      <c r="BL3" s="195" t="s">
        <v>333</v>
      </c>
      <c r="BM3" s="195" t="s">
        <v>334</v>
      </c>
      <c r="BN3" s="195" t="s">
        <v>335</v>
      </c>
      <c r="BO3" s="195" t="s">
        <v>336</v>
      </c>
      <c r="BP3" s="195" t="s">
        <v>337</v>
      </c>
      <c r="BQ3" s="195" t="s">
        <v>338</v>
      </c>
      <c r="BR3" s="195" t="s">
        <v>339</v>
      </c>
      <c r="BS3" s="195" t="s">
        <v>340</v>
      </c>
      <c r="BT3" s="195" t="s">
        <v>341</v>
      </c>
      <c r="BU3" s="195" t="s">
        <v>342</v>
      </c>
      <c r="BV3" s="195" t="s">
        <v>343</v>
      </c>
      <c r="BW3" s="195" t="s">
        <v>344</v>
      </c>
      <c r="BX3" s="195" t="s">
        <v>345</v>
      </c>
      <c r="BY3" s="195" t="s">
        <v>346</v>
      </c>
      <c r="BZ3" s="195" t="s">
        <v>347</v>
      </c>
      <c r="CA3" s="195" t="s">
        <v>348</v>
      </c>
      <c r="CB3" s="195" t="s">
        <v>349</v>
      </c>
      <c r="CC3" s="195" t="s">
        <v>350</v>
      </c>
      <c r="CD3" s="195" t="s">
        <v>351</v>
      </c>
      <c r="CE3" s="195" t="s">
        <v>352</v>
      </c>
      <c r="CF3" s="195" t="s">
        <v>353</v>
      </c>
      <c r="CG3" s="195" t="s">
        <v>354</v>
      </c>
      <c r="CH3" s="195" t="s">
        <v>355</v>
      </c>
      <c r="CI3" s="195" t="s">
        <v>356</v>
      </c>
      <c r="CJ3" s="195" t="s">
        <v>357</v>
      </c>
      <c r="CK3" s="195" t="s">
        <v>358</v>
      </c>
      <c r="CL3" s="195" t="s">
        <v>359</v>
      </c>
      <c r="CM3" s="195" t="s">
        <v>360</v>
      </c>
      <c r="CN3" s="195" t="s">
        <v>361</v>
      </c>
      <c r="CO3" s="195" t="s">
        <v>362</v>
      </c>
      <c r="CP3" s="195" t="s">
        <v>363</v>
      </c>
      <c r="CQ3" s="195" t="s">
        <v>364</v>
      </c>
      <c r="CR3" s="195" t="s">
        <v>365</v>
      </c>
      <c r="CS3" s="195" t="s">
        <v>366</v>
      </c>
      <c r="CT3" s="195" t="s">
        <v>367</v>
      </c>
      <c r="CU3" s="195" t="s">
        <v>368</v>
      </c>
      <c r="CV3" s="195" t="s">
        <v>369</v>
      </c>
      <c r="CW3" s="195" t="s">
        <v>370</v>
      </c>
      <c r="CX3" s="195" t="s">
        <v>371</v>
      </c>
      <c r="CY3" s="195" t="s">
        <v>372</v>
      </c>
      <c r="CZ3" s="195" t="s">
        <v>373</v>
      </c>
      <c r="DA3" s="195" t="s">
        <v>374</v>
      </c>
      <c r="DB3" s="195" t="s">
        <v>375</v>
      </c>
      <c r="DC3" s="195" t="s">
        <v>376</v>
      </c>
      <c r="DD3" s="195" t="s">
        <v>377</v>
      </c>
      <c r="DE3" s="196" t="s">
        <v>378</v>
      </c>
    </row>
    <row r="4" spans="1:109" s="91" customFormat="1" ht="67.5">
      <c r="A4" s="85"/>
      <c r="B4" s="86"/>
      <c r="C4" s="197" t="s">
        <v>527</v>
      </c>
      <c r="D4" s="198" t="s">
        <v>528</v>
      </c>
      <c r="E4" s="198" t="s">
        <v>529</v>
      </c>
      <c r="F4" s="198" t="s">
        <v>530</v>
      </c>
      <c r="G4" s="198" t="s">
        <v>531</v>
      </c>
      <c r="H4" s="198" t="s">
        <v>532</v>
      </c>
      <c r="I4" s="198" t="s">
        <v>533</v>
      </c>
      <c r="J4" s="198" t="s">
        <v>534</v>
      </c>
      <c r="K4" s="198" t="s">
        <v>535</v>
      </c>
      <c r="L4" s="198" t="s">
        <v>536</v>
      </c>
      <c r="M4" s="198" t="s">
        <v>8</v>
      </c>
      <c r="N4" s="198" t="s">
        <v>537</v>
      </c>
      <c r="O4" s="198" t="s">
        <v>538</v>
      </c>
      <c r="P4" s="198" t="s">
        <v>539</v>
      </c>
      <c r="Q4" s="198" t="s">
        <v>540</v>
      </c>
      <c r="R4" s="198" t="s">
        <v>541</v>
      </c>
      <c r="S4" s="198" t="s">
        <v>542</v>
      </c>
      <c r="T4" s="198" t="s">
        <v>543</v>
      </c>
      <c r="U4" s="198" t="s">
        <v>544</v>
      </c>
      <c r="V4" s="198" t="s">
        <v>545</v>
      </c>
      <c r="W4" s="198" t="s">
        <v>546</v>
      </c>
      <c r="X4" s="198" t="s">
        <v>547</v>
      </c>
      <c r="Y4" s="198" t="s">
        <v>548</v>
      </c>
      <c r="Z4" s="198" t="s">
        <v>549</v>
      </c>
      <c r="AA4" s="198" t="s">
        <v>550</v>
      </c>
      <c r="AB4" s="198" t="s">
        <v>551</v>
      </c>
      <c r="AC4" s="198" t="s">
        <v>552</v>
      </c>
      <c r="AD4" s="198" t="s">
        <v>553</v>
      </c>
      <c r="AE4" s="198" t="s">
        <v>554</v>
      </c>
      <c r="AF4" s="198" t="s">
        <v>555</v>
      </c>
      <c r="AG4" s="198" t="s">
        <v>556</v>
      </c>
      <c r="AH4" s="198" t="s">
        <v>557</v>
      </c>
      <c r="AI4" s="198" t="s">
        <v>558</v>
      </c>
      <c r="AJ4" s="198" t="s">
        <v>559</v>
      </c>
      <c r="AK4" s="198" t="s">
        <v>560</v>
      </c>
      <c r="AL4" s="198" t="s">
        <v>561</v>
      </c>
      <c r="AM4" s="198" t="s">
        <v>562</v>
      </c>
      <c r="AN4" s="198" t="s">
        <v>563</v>
      </c>
      <c r="AO4" s="198" t="s">
        <v>564</v>
      </c>
      <c r="AP4" s="198" t="s">
        <v>565</v>
      </c>
      <c r="AQ4" s="198" t="s">
        <v>566</v>
      </c>
      <c r="AR4" s="198" t="s">
        <v>567</v>
      </c>
      <c r="AS4" s="198" t="s">
        <v>568</v>
      </c>
      <c r="AT4" s="198" t="s">
        <v>569</v>
      </c>
      <c r="AU4" s="198" t="s">
        <v>570</v>
      </c>
      <c r="AV4" s="198" t="s">
        <v>571</v>
      </c>
      <c r="AW4" s="198" t="s">
        <v>572</v>
      </c>
      <c r="AX4" s="198" t="s">
        <v>573</v>
      </c>
      <c r="AY4" s="198" t="s">
        <v>574</v>
      </c>
      <c r="AZ4" s="198" t="s">
        <v>575</v>
      </c>
      <c r="BA4" s="198" t="s">
        <v>576</v>
      </c>
      <c r="BB4" s="198" t="s">
        <v>577</v>
      </c>
      <c r="BC4" s="198" t="s">
        <v>578</v>
      </c>
      <c r="BD4" s="198" t="s">
        <v>579</v>
      </c>
      <c r="BE4" s="198" t="s">
        <v>580</v>
      </c>
      <c r="BF4" s="198" t="s">
        <v>581</v>
      </c>
      <c r="BG4" s="198" t="s">
        <v>582</v>
      </c>
      <c r="BH4" s="198" t="s">
        <v>583</v>
      </c>
      <c r="BI4" s="198" t="s">
        <v>584</v>
      </c>
      <c r="BJ4" s="198" t="s">
        <v>585</v>
      </c>
      <c r="BK4" s="198" t="s">
        <v>586</v>
      </c>
      <c r="BL4" s="198" t="s">
        <v>587</v>
      </c>
      <c r="BM4" s="198" t="s">
        <v>588</v>
      </c>
      <c r="BN4" s="198" t="s">
        <v>589</v>
      </c>
      <c r="BO4" s="198" t="s">
        <v>590</v>
      </c>
      <c r="BP4" s="198" t="s">
        <v>591</v>
      </c>
      <c r="BQ4" s="198" t="s">
        <v>592</v>
      </c>
      <c r="BR4" s="198" t="s">
        <v>593</v>
      </c>
      <c r="BS4" s="198" t="s">
        <v>594</v>
      </c>
      <c r="BT4" s="198" t="s">
        <v>595</v>
      </c>
      <c r="BU4" s="198" t="s">
        <v>596</v>
      </c>
      <c r="BV4" s="198" t="s">
        <v>597</v>
      </c>
      <c r="BW4" s="198" t="s">
        <v>598</v>
      </c>
      <c r="BX4" s="198" t="s">
        <v>599</v>
      </c>
      <c r="BY4" s="198" t="s">
        <v>600</v>
      </c>
      <c r="BZ4" s="198" t="s">
        <v>601</v>
      </c>
      <c r="CA4" s="198" t="s">
        <v>602</v>
      </c>
      <c r="CB4" s="198" t="s">
        <v>603</v>
      </c>
      <c r="CC4" s="198" t="s">
        <v>604</v>
      </c>
      <c r="CD4" s="198" t="s">
        <v>605</v>
      </c>
      <c r="CE4" s="198" t="s">
        <v>606</v>
      </c>
      <c r="CF4" s="198" t="s">
        <v>607</v>
      </c>
      <c r="CG4" s="198" t="s">
        <v>608</v>
      </c>
      <c r="CH4" s="198" t="s">
        <v>609</v>
      </c>
      <c r="CI4" s="198" t="s">
        <v>610</v>
      </c>
      <c r="CJ4" s="198" t="s">
        <v>611</v>
      </c>
      <c r="CK4" s="198" t="s">
        <v>612</v>
      </c>
      <c r="CL4" s="198" t="s">
        <v>613</v>
      </c>
      <c r="CM4" s="198" t="s">
        <v>614</v>
      </c>
      <c r="CN4" s="198" t="s">
        <v>615</v>
      </c>
      <c r="CO4" s="198" t="s">
        <v>616</v>
      </c>
      <c r="CP4" s="198" t="s">
        <v>617</v>
      </c>
      <c r="CQ4" s="198" t="s">
        <v>618</v>
      </c>
      <c r="CR4" s="198" t="s">
        <v>619</v>
      </c>
      <c r="CS4" s="198" t="s">
        <v>620</v>
      </c>
      <c r="CT4" s="198" t="s">
        <v>632</v>
      </c>
      <c r="CU4" s="198" t="s">
        <v>621</v>
      </c>
      <c r="CV4" s="198" t="s">
        <v>622</v>
      </c>
      <c r="CW4" s="198" t="s">
        <v>623</v>
      </c>
      <c r="CX4" s="198" t="s">
        <v>624</v>
      </c>
      <c r="CY4" s="198" t="s">
        <v>625</v>
      </c>
      <c r="CZ4" s="198" t="s">
        <v>626</v>
      </c>
      <c r="DA4" s="198" t="s">
        <v>627</v>
      </c>
      <c r="DB4" s="198" t="s">
        <v>628</v>
      </c>
      <c r="DC4" s="198" t="s">
        <v>629</v>
      </c>
      <c r="DD4" s="198" t="s">
        <v>630</v>
      </c>
      <c r="DE4" s="199" t="s">
        <v>631</v>
      </c>
    </row>
    <row r="5" spans="1:109" s="92" customFormat="1">
      <c r="A5" s="48" t="s">
        <v>272</v>
      </c>
      <c r="B5" s="49" t="s">
        <v>527</v>
      </c>
      <c r="C5" s="50">
        <v>6.1682802674917658E-2</v>
      </c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51">
        <v>0</v>
      </c>
      <c r="AL5" s="51">
        <v>0</v>
      </c>
      <c r="AM5" s="51">
        <v>0</v>
      </c>
      <c r="AN5" s="51">
        <v>0</v>
      </c>
      <c r="AO5" s="51">
        <v>0</v>
      </c>
      <c r="AP5" s="51">
        <v>0</v>
      </c>
      <c r="AQ5" s="51">
        <v>0</v>
      </c>
      <c r="AR5" s="51">
        <v>0</v>
      </c>
      <c r="AS5" s="51">
        <v>0</v>
      </c>
      <c r="AT5" s="51">
        <v>0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0</v>
      </c>
      <c r="BH5" s="51">
        <v>0</v>
      </c>
      <c r="BI5" s="51">
        <v>0</v>
      </c>
      <c r="BJ5" s="51">
        <v>0</v>
      </c>
      <c r="BK5" s="51">
        <v>0</v>
      </c>
      <c r="BL5" s="51">
        <v>0</v>
      </c>
      <c r="BM5" s="51">
        <v>0</v>
      </c>
      <c r="BN5" s="51">
        <v>0</v>
      </c>
      <c r="BO5" s="51">
        <v>0</v>
      </c>
      <c r="BP5" s="51">
        <v>0</v>
      </c>
      <c r="BQ5" s="51">
        <v>0</v>
      </c>
      <c r="BR5" s="51">
        <v>0</v>
      </c>
      <c r="BS5" s="51">
        <v>0</v>
      </c>
      <c r="BT5" s="51">
        <v>0</v>
      </c>
      <c r="BU5" s="51">
        <v>0</v>
      </c>
      <c r="BV5" s="51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51">
        <v>0</v>
      </c>
      <c r="CK5" s="51">
        <v>0</v>
      </c>
      <c r="CL5" s="51">
        <v>0</v>
      </c>
      <c r="CM5" s="51">
        <v>0</v>
      </c>
      <c r="CN5" s="51">
        <v>0</v>
      </c>
      <c r="CO5" s="51">
        <v>0</v>
      </c>
      <c r="CP5" s="51">
        <v>0</v>
      </c>
      <c r="CQ5" s="51">
        <v>0</v>
      </c>
      <c r="CR5" s="51">
        <v>0</v>
      </c>
      <c r="CS5" s="51">
        <v>0</v>
      </c>
      <c r="CT5" s="51">
        <v>0</v>
      </c>
      <c r="CU5" s="51">
        <v>0</v>
      </c>
      <c r="CV5" s="51">
        <v>0</v>
      </c>
      <c r="CW5" s="51">
        <v>0</v>
      </c>
      <c r="CX5" s="51">
        <v>0</v>
      </c>
      <c r="CY5" s="51">
        <v>0</v>
      </c>
      <c r="CZ5" s="51">
        <v>0</v>
      </c>
      <c r="DA5" s="51">
        <v>0</v>
      </c>
      <c r="DB5" s="51">
        <v>0</v>
      </c>
      <c r="DC5" s="51">
        <v>0</v>
      </c>
      <c r="DD5" s="51">
        <v>0</v>
      </c>
      <c r="DE5" s="52">
        <v>0</v>
      </c>
    </row>
    <row r="6" spans="1:109" s="92" customFormat="1">
      <c r="A6" s="54" t="s">
        <v>273</v>
      </c>
      <c r="B6" s="55" t="s">
        <v>528</v>
      </c>
      <c r="C6" s="56">
        <v>0</v>
      </c>
      <c r="D6" s="57">
        <v>5.6804840603269215E-2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0</v>
      </c>
      <c r="AE6" s="57">
        <v>0</v>
      </c>
      <c r="AF6" s="57">
        <v>0</v>
      </c>
      <c r="AG6" s="57">
        <v>0</v>
      </c>
      <c r="AH6" s="57">
        <v>0</v>
      </c>
      <c r="AI6" s="57">
        <v>0</v>
      </c>
      <c r="AJ6" s="57">
        <v>0</v>
      </c>
      <c r="AK6" s="57">
        <v>0</v>
      </c>
      <c r="AL6" s="57">
        <v>0</v>
      </c>
      <c r="AM6" s="57">
        <v>0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S6" s="57">
        <v>0</v>
      </c>
      <c r="AT6" s="57">
        <v>0</v>
      </c>
      <c r="AU6" s="57">
        <v>0</v>
      </c>
      <c r="AV6" s="57">
        <v>0</v>
      </c>
      <c r="AW6" s="57">
        <v>0</v>
      </c>
      <c r="AX6" s="57">
        <v>0</v>
      </c>
      <c r="AY6" s="57">
        <v>0</v>
      </c>
      <c r="AZ6" s="57">
        <v>0</v>
      </c>
      <c r="BA6" s="57">
        <v>0</v>
      </c>
      <c r="BB6" s="57">
        <v>0</v>
      </c>
      <c r="BC6" s="57">
        <v>0</v>
      </c>
      <c r="BD6" s="57">
        <v>0</v>
      </c>
      <c r="BE6" s="57">
        <v>0</v>
      </c>
      <c r="BF6" s="57">
        <v>0</v>
      </c>
      <c r="BG6" s="57">
        <v>0</v>
      </c>
      <c r="BH6" s="57">
        <v>0</v>
      </c>
      <c r="BI6" s="57">
        <v>0</v>
      </c>
      <c r="BJ6" s="57">
        <v>0</v>
      </c>
      <c r="BK6" s="57">
        <v>0</v>
      </c>
      <c r="BL6" s="57">
        <v>0</v>
      </c>
      <c r="BM6" s="57">
        <v>0</v>
      </c>
      <c r="BN6" s="57">
        <v>0</v>
      </c>
      <c r="BO6" s="57">
        <v>0</v>
      </c>
      <c r="BP6" s="57">
        <v>0</v>
      </c>
      <c r="BQ6" s="57">
        <v>0</v>
      </c>
      <c r="BR6" s="57">
        <v>0</v>
      </c>
      <c r="BS6" s="57">
        <v>0</v>
      </c>
      <c r="BT6" s="57">
        <v>0</v>
      </c>
      <c r="BU6" s="57">
        <v>0</v>
      </c>
      <c r="BV6" s="57">
        <v>0</v>
      </c>
      <c r="BW6" s="57">
        <v>0</v>
      </c>
      <c r="BX6" s="57">
        <v>0</v>
      </c>
      <c r="BY6" s="57">
        <v>0</v>
      </c>
      <c r="BZ6" s="57">
        <v>0</v>
      </c>
      <c r="CA6" s="57">
        <v>0</v>
      </c>
      <c r="CB6" s="57">
        <v>0</v>
      </c>
      <c r="CC6" s="57">
        <v>0</v>
      </c>
      <c r="CD6" s="57">
        <v>0</v>
      </c>
      <c r="CE6" s="57">
        <v>0</v>
      </c>
      <c r="CF6" s="57">
        <v>0</v>
      </c>
      <c r="CG6" s="57">
        <v>0</v>
      </c>
      <c r="CH6" s="57">
        <v>0</v>
      </c>
      <c r="CI6" s="57">
        <v>0</v>
      </c>
      <c r="CJ6" s="57">
        <v>0</v>
      </c>
      <c r="CK6" s="57">
        <v>0</v>
      </c>
      <c r="CL6" s="57">
        <v>0</v>
      </c>
      <c r="CM6" s="57">
        <v>0</v>
      </c>
      <c r="CN6" s="57">
        <v>0</v>
      </c>
      <c r="CO6" s="57">
        <v>0</v>
      </c>
      <c r="CP6" s="57">
        <v>0</v>
      </c>
      <c r="CQ6" s="57">
        <v>0</v>
      </c>
      <c r="CR6" s="57">
        <v>0</v>
      </c>
      <c r="CS6" s="57">
        <v>0</v>
      </c>
      <c r="CT6" s="57">
        <v>0</v>
      </c>
      <c r="CU6" s="57">
        <v>0</v>
      </c>
      <c r="CV6" s="57">
        <v>0</v>
      </c>
      <c r="CW6" s="57">
        <v>0</v>
      </c>
      <c r="CX6" s="57">
        <v>0</v>
      </c>
      <c r="CY6" s="57">
        <v>0</v>
      </c>
      <c r="CZ6" s="57">
        <v>0</v>
      </c>
      <c r="DA6" s="57">
        <v>0</v>
      </c>
      <c r="DB6" s="57">
        <v>0</v>
      </c>
      <c r="DC6" s="57">
        <v>0</v>
      </c>
      <c r="DD6" s="57">
        <v>0</v>
      </c>
      <c r="DE6" s="58">
        <v>0</v>
      </c>
    </row>
    <row r="7" spans="1:109" s="92" customFormat="1">
      <c r="A7" s="54" t="s">
        <v>274</v>
      </c>
      <c r="B7" s="55" t="s">
        <v>529</v>
      </c>
      <c r="C7" s="56">
        <v>0</v>
      </c>
      <c r="D7" s="57">
        <v>0</v>
      </c>
      <c r="E7" s="57">
        <v>0.34151205132651291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  <c r="AQ7" s="57">
        <v>0</v>
      </c>
      <c r="AR7" s="57">
        <v>0</v>
      </c>
      <c r="AS7" s="57">
        <v>0</v>
      </c>
      <c r="AT7" s="57">
        <v>0</v>
      </c>
      <c r="AU7" s="57">
        <v>0</v>
      </c>
      <c r="AV7" s="57">
        <v>0</v>
      </c>
      <c r="AW7" s="57">
        <v>0</v>
      </c>
      <c r="AX7" s="57">
        <v>0</v>
      </c>
      <c r="AY7" s="57">
        <v>0</v>
      </c>
      <c r="AZ7" s="57">
        <v>0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0</v>
      </c>
      <c r="BG7" s="57">
        <v>0</v>
      </c>
      <c r="BH7" s="57">
        <v>0</v>
      </c>
      <c r="BI7" s="57">
        <v>0</v>
      </c>
      <c r="BJ7" s="57">
        <v>0</v>
      </c>
      <c r="BK7" s="57">
        <v>0</v>
      </c>
      <c r="BL7" s="57">
        <v>0</v>
      </c>
      <c r="BM7" s="57">
        <v>0</v>
      </c>
      <c r="BN7" s="57">
        <v>0</v>
      </c>
      <c r="BO7" s="57">
        <v>0</v>
      </c>
      <c r="BP7" s="57">
        <v>0</v>
      </c>
      <c r="BQ7" s="57">
        <v>0</v>
      </c>
      <c r="BR7" s="57">
        <v>0</v>
      </c>
      <c r="BS7" s="57">
        <v>0</v>
      </c>
      <c r="BT7" s="57">
        <v>0</v>
      </c>
      <c r="BU7" s="57">
        <v>0</v>
      </c>
      <c r="BV7" s="57">
        <v>0</v>
      </c>
      <c r="BW7" s="57">
        <v>0</v>
      </c>
      <c r="BX7" s="57">
        <v>0</v>
      </c>
      <c r="BY7" s="57">
        <v>0</v>
      </c>
      <c r="BZ7" s="57">
        <v>0</v>
      </c>
      <c r="CA7" s="57">
        <v>0</v>
      </c>
      <c r="CB7" s="57">
        <v>0</v>
      </c>
      <c r="CC7" s="57">
        <v>0</v>
      </c>
      <c r="CD7" s="57">
        <v>0</v>
      </c>
      <c r="CE7" s="57">
        <v>0</v>
      </c>
      <c r="CF7" s="57">
        <v>0</v>
      </c>
      <c r="CG7" s="57">
        <v>0</v>
      </c>
      <c r="CH7" s="57">
        <v>0</v>
      </c>
      <c r="CI7" s="57">
        <v>0</v>
      </c>
      <c r="CJ7" s="57">
        <v>0</v>
      </c>
      <c r="CK7" s="57">
        <v>0</v>
      </c>
      <c r="CL7" s="57">
        <v>0</v>
      </c>
      <c r="CM7" s="57">
        <v>0</v>
      </c>
      <c r="CN7" s="57">
        <v>0</v>
      </c>
      <c r="CO7" s="57">
        <v>0</v>
      </c>
      <c r="CP7" s="57">
        <v>0</v>
      </c>
      <c r="CQ7" s="57">
        <v>0</v>
      </c>
      <c r="CR7" s="57">
        <v>0</v>
      </c>
      <c r="CS7" s="57">
        <v>0</v>
      </c>
      <c r="CT7" s="57">
        <v>0</v>
      </c>
      <c r="CU7" s="57">
        <v>0</v>
      </c>
      <c r="CV7" s="57">
        <v>0</v>
      </c>
      <c r="CW7" s="57">
        <v>0</v>
      </c>
      <c r="CX7" s="57">
        <v>0</v>
      </c>
      <c r="CY7" s="57">
        <v>0</v>
      </c>
      <c r="CZ7" s="57">
        <v>0</v>
      </c>
      <c r="DA7" s="57">
        <v>0</v>
      </c>
      <c r="DB7" s="57">
        <v>0</v>
      </c>
      <c r="DC7" s="57">
        <v>0</v>
      </c>
      <c r="DD7" s="57">
        <v>0</v>
      </c>
      <c r="DE7" s="58">
        <v>0</v>
      </c>
    </row>
    <row r="8" spans="1:109" s="92" customFormat="1">
      <c r="A8" s="54" t="s">
        <v>275</v>
      </c>
      <c r="B8" s="55" t="s">
        <v>530</v>
      </c>
      <c r="C8" s="56">
        <v>0</v>
      </c>
      <c r="D8" s="57">
        <v>0</v>
      </c>
      <c r="E8" s="57">
        <v>0</v>
      </c>
      <c r="F8" s="57">
        <v>0.24557602022390754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8">
        <v>0</v>
      </c>
    </row>
    <row r="9" spans="1:109" s="92" customFormat="1">
      <c r="A9" s="59" t="s">
        <v>276</v>
      </c>
      <c r="B9" s="60" t="s">
        <v>531</v>
      </c>
      <c r="C9" s="61">
        <v>0</v>
      </c>
      <c r="D9" s="62">
        <v>0</v>
      </c>
      <c r="E9" s="62">
        <v>0</v>
      </c>
      <c r="F9" s="62">
        <v>0</v>
      </c>
      <c r="G9" s="62">
        <v>0.10337972166998012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0</v>
      </c>
      <c r="CC9" s="62">
        <v>0</v>
      </c>
      <c r="CD9" s="62">
        <v>0</v>
      </c>
      <c r="CE9" s="62">
        <v>0</v>
      </c>
      <c r="CF9" s="62">
        <v>0</v>
      </c>
      <c r="CG9" s="62">
        <v>0</v>
      </c>
      <c r="CH9" s="62">
        <v>0</v>
      </c>
      <c r="CI9" s="62">
        <v>0</v>
      </c>
      <c r="CJ9" s="62">
        <v>0</v>
      </c>
      <c r="CK9" s="62">
        <v>0</v>
      </c>
      <c r="CL9" s="62">
        <v>0</v>
      </c>
      <c r="CM9" s="62">
        <v>0</v>
      </c>
      <c r="CN9" s="62">
        <v>0</v>
      </c>
      <c r="CO9" s="62">
        <v>0</v>
      </c>
      <c r="CP9" s="62">
        <v>0</v>
      </c>
      <c r="CQ9" s="62">
        <v>0</v>
      </c>
      <c r="CR9" s="62">
        <v>0</v>
      </c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3">
        <v>0</v>
      </c>
    </row>
    <row r="10" spans="1:109" s="92" customFormat="1">
      <c r="A10" s="54" t="s">
        <v>277</v>
      </c>
      <c r="B10" s="55" t="s">
        <v>532</v>
      </c>
      <c r="C10" s="56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>
        <v>0</v>
      </c>
      <c r="CB10" s="57">
        <v>0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57">
        <v>0</v>
      </c>
      <c r="CU10" s="57">
        <v>0</v>
      </c>
      <c r="CV10" s="57">
        <v>0</v>
      </c>
      <c r="CW10" s="57">
        <v>0</v>
      </c>
      <c r="CX10" s="57">
        <v>0</v>
      </c>
      <c r="CY10" s="57">
        <v>0</v>
      </c>
      <c r="CZ10" s="57">
        <v>0</v>
      </c>
      <c r="DA10" s="57">
        <v>0</v>
      </c>
      <c r="DB10" s="57">
        <v>0</v>
      </c>
      <c r="DC10" s="57">
        <v>0</v>
      </c>
      <c r="DD10" s="57">
        <v>0</v>
      </c>
      <c r="DE10" s="58">
        <v>0</v>
      </c>
    </row>
    <row r="11" spans="1:109" s="92" customFormat="1">
      <c r="A11" s="54" t="s">
        <v>278</v>
      </c>
      <c r="B11" s="55" t="s">
        <v>533</v>
      </c>
      <c r="C11" s="56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0.16905187835420393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7">
        <v>0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7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57">
        <v>0</v>
      </c>
      <c r="CP11" s="57">
        <v>0</v>
      </c>
      <c r="CQ11" s="57">
        <v>0</v>
      </c>
      <c r="CR11" s="57">
        <v>0</v>
      </c>
      <c r="CS11" s="57">
        <v>0</v>
      </c>
      <c r="CT11" s="57">
        <v>0</v>
      </c>
      <c r="CU11" s="57">
        <v>0</v>
      </c>
      <c r="CV11" s="57">
        <v>0</v>
      </c>
      <c r="CW11" s="57">
        <v>0</v>
      </c>
      <c r="CX11" s="57">
        <v>0</v>
      </c>
      <c r="CY11" s="57">
        <v>0</v>
      </c>
      <c r="CZ11" s="57">
        <v>0</v>
      </c>
      <c r="DA11" s="57">
        <v>0</v>
      </c>
      <c r="DB11" s="57">
        <v>0</v>
      </c>
      <c r="DC11" s="57">
        <v>0</v>
      </c>
      <c r="DD11" s="57">
        <v>0</v>
      </c>
      <c r="DE11" s="58">
        <v>0</v>
      </c>
    </row>
    <row r="12" spans="1:109" s="92" customFormat="1">
      <c r="A12" s="54" t="s">
        <v>279</v>
      </c>
      <c r="B12" s="55" t="s">
        <v>534</v>
      </c>
      <c r="C12" s="56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0.14151682063606855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  <c r="AZ12" s="57">
        <v>0</v>
      </c>
      <c r="BA12" s="57">
        <v>0</v>
      </c>
      <c r="BB12" s="57">
        <v>0</v>
      </c>
      <c r="BC12" s="57">
        <v>0</v>
      </c>
      <c r="BD12" s="57">
        <v>0</v>
      </c>
      <c r="BE12" s="57">
        <v>0</v>
      </c>
      <c r="BF12" s="57">
        <v>0</v>
      </c>
      <c r="BG12" s="57">
        <v>0</v>
      </c>
      <c r="BH12" s="57">
        <v>0</v>
      </c>
      <c r="BI12" s="57">
        <v>0</v>
      </c>
      <c r="BJ12" s="57">
        <v>0</v>
      </c>
      <c r="BK12" s="57">
        <v>0</v>
      </c>
      <c r="BL12" s="57">
        <v>0</v>
      </c>
      <c r="BM12" s="57">
        <v>0</v>
      </c>
      <c r="BN12" s="57">
        <v>0</v>
      </c>
      <c r="BO12" s="57">
        <v>0</v>
      </c>
      <c r="BP12" s="57">
        <v>0</v>
      </c>
      <c r="BQ12" s="57">
        <v>0</v>
      </c>
      <c r="BR12" s="57">
        <v>0</v>
      </c>
      <c r="BS12" s="57">
        <v>0</v>
      </c>
      <c r="BT12" s="57">
        <v>0</v>
      </c>
      <c r="BU12" s="57">
        <v>0</v>
      </c>
      <c r="BV12" s="57">
        <v>0</v>
      </c>
      <c r="BW12" s="57">
        <v>0</v>
      </c>
      <c r="BX12" s="57">
        <v>0</v>
      </c>
      <c r="BY12" s="57">
        <v>0</v>
      </c>
      <c r="BZ12" s="57">
        <v>0</v>
      </c>
      <c r="CA12" s="57">
        <v>0</v>
      </c>
      <c r="CB12" s="57">
        <v>0</v>
      </c>
      <c r="CC12" s="57">
        <v>0</v>
      </c>
      <c r="CD12" s="57">
        <v>0</v>
      </c>
      <c r="CE12" s="57">
        <v>0</v>
      </c>
      <c r="CF12" s="57">
        <v>0</v>
      </c>
      <c r="CG12" s="57">
        <v>0</v>
      </c>
      <c r="CH12" s="57">
        <v>0</v>
      </c>
      <c r="CI12" s="57">
        <v>0</v>
      </c>
      <c r="CJ12" s="57">
        <v>0</v>
      </c>
      <c r="CK12" s="57">
        <v>0</v>
      </c>
      <c r="CL12" s="57">
        <v>0</v>
      </c>
      <c r="CM12" s="57">
        <v>0</v>
      </c>
      <c r="CN12" s="57">
        <v>0</v>
      </c>
      <c r="CO12" s="57">
        <v>0</v>
      </c>
      <c r="CP12" s="57">
        <v>0</v>
      </c>
      <c r="CQ12" s="57">
        <v>0</v>
      </c>
      <c r="CR12" s="57">
        <v>0</v>
      </c>
      <c r="CS12" s="57">
        <v>0</v>
      </c>
      <c r="CT12" s="57">
        <v>0</v>
      </c>
      <c r="CU12" s="57">
        <v>0</v>
      </c>
      <c r="CV12" s="57">
        <v>0</v>
      </c>
      <c r="CW12" s="57">
        <v>0</v>
      </c>
      <c r="CX12" s="57">
        <v>0</v>
      </c>
      <c r="CY12" s="57">
        <v>0</v>
      </c>
      <c r="CZ12" s="57">
        <v>0</v>
      </c>
      <c r="DA12" s="57">
        <v>0</v>
      </c>
      <c r="DB12" s="57">
        <v>0</v>
      </c>
      <c r="DC12" s="57">
        <v>0</v>
      </c>
      <c r="DD12" s="57">
        <v>0</v>
      </c>
      <c r="DE12" s="58">
        <v>0</v>
      </c>
    </row>
    <row r="13" spans="1:109" s="92" customFormat="1">
      <c r="A13" s="54" t="s">
        <v>280</v>
      </c>
      <c r="B13" s="55" t="s">
        <v>535</v>
      </c>
      <c r="C13" s="56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0.11238790652287296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57">
        <v>0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0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57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0</v>
      </c>
      <c r="CW13" s="57">
        <v>0</v>
      </c>
      <c r="CX13" s="57">
        <v>0</v>
      </c>
      <c r="CY13" s="57">
        <v>0</v>
      </c>
      <c r="CZ13" s="57">
        <v>0</v>
      </c>
      <c r="DA13" s="57">
        <v>0</v>
      </c>
      <c r="DB13" s="57">
        <v>0</v>
      </c>
      <c r="DC13" s="57">
        <v>0</v>
      </c>
      <c r="DD13" s="57">
        <v>0</v>
      </c>
      <c r="DE13" s="58">
        <v>0</v>
      </c>
    </row>
    <row r="14" spans="1:109" s="92" customFormat="1">
      <c r="A14" s="59" t="s">
        <v>281</v>
      </c>
      <c r="B14" s="60" t="s">
        <v>536</v>
      </c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6.6730364991400726E-2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0</v>
      </c>
      <c r="CG14" s="62">
        <v>0</v>
      </c>
      <c r="CH14" s="62">
        <v>0</v>
      </c>
      <c r="CI14" s="62">
        <v>0</v>
      </c>
      <c r="CJ14" s="62">
        <v>0</v>
      </c>
      <c r="CK14" s="62">
        <v>0</v>
      </c>
      <c r="CL14" s="62">
        <v>0</v>
      </c>
      <c r="CM14" s="62">
        <v>0</v>
      </c>
      <c r="CN14" s="62">
        <v>0</v>
      </c>
      <c r="CO14" s="62">
        <v>0</v>
      </c>
      <c r="CP14" s="62">
        <v>0</v>
      </c>
      <c r="CQ14" s="62">
        <v>0</v>
      </c>
      <c r="CR14" s="62">
        <v>0</v>
      </c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3">
        <v>0</v>
      </c>
    </row>
    <row r="15" spans="1:109" s="92" customFormat="1">
      <c r="A15" s="64" t="s">
        <v>282</v>
      </c>
      <c r="B15" s="65" t="s">
        <v>799</v>
      </c>
      <c r="C15" s="66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8">
        <v>0</v>
      </c>
    </row>
    <row r="16" spans="1:109" s="92" customFormat="1">
      <c r="A16" s="54" t="s">
        <v>283</v>
      </c>
      <c r="B16" s="55" t="s">
        <v>537</v>
      </c>
      <c r="C16" s="56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0.15558184270457912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57">
        <v>0</v>
      </c>
      <c r="BG16" s="57">
        <v>0</v>
      </c>
      <c r="BH16" s="57">
        <v>0</v>
      </c>
      <c r="BI16" s="57">
        <v>0</v>
      </c>
      <c r="BJ16" s="57">
        <v>0</v>
      </c>
      <c r="BK16" s="57">
        <v>0</v>
      </c>
      <c r="BL16" s="57">
        <v>0</v>
      </c>
      <c r="BM16" s="57">
        <v>0</v>
      </c>
      <c r="BN16" s="57">
        <v>0</v>
      </c>
      <c r="BO16" s="57">
        <v>0</v>
      </c>
      <c r="BP16" s="57">
        <v>0</v>
      </c>
      <c r="BQ16" s="57">
        <v>0</v>
      </c>
      <c r="BR16" s="57">
        <v>0</v>
      </c>
      <c r="BS16" s="57">
        <v>0</v>
      </c>
      <c r="BT16" s="57">
        <v>0</v>
      </c>
      <c r="BU16" s="57">
        <v>0</v>
      </c>
      <c r="BV16" s="57">
        <v>0</v>
      </c>
      <c r="BW16" s="57">
        <v>0</v>
      </c>
      <c r="BX16" s="57">
        <v>0</v>
      </c>
      <c r="BY16" s="57">
        <v>0</v>
      </c>
      <c r="BZ16" s="57">
        <v>0</v>
      </c>
      <c r="CA16" s="57">
        <v>0</v>
      </c>
      <c r="CB16" s="57">
        <v>0</v>
      </c>
      <c r="CC16" s="57">
        <v>0</v>
      </c>
      <c r="CD16" s="57">
        <v>0</v>
      </c>
      <c r="CE16" s="57">
        <v>0</v>
      </c>
      <c r="CF16" s="57">
        <v>0</v>
      </c>
      <c r="CG16" s="57">
        <v>0</v>
      </c>
      <c r="CH16" s="57">
        <v>0</v>
      </c>
      <c r="CI16" s="57">
        <v>0</v>
      </c>
      <c r="CJ16" s="57">
        <v>0</v>
      </c>
      <c r="CK16" s="57">
        <v>0</v>
      </c>
      <c r="CL16" s="57">
        <v>0</v>
      </c>
      <c r="CM16" s="57">
        <v>0</v>
      </c>
      <c r="CN16" s="57">
        <v>0</v>
      </c>
      <c r="CO16" s="57">
        <v>0</v>
      </c>
      <c r="CP16" s="57">
        <v>0</v>
      </c>
      <c r="CQ16" s="57">
        <v>0</v>
      </c>
      <c r="CR16" s="57">
        <v>0</v>
      </c>
      <c r="CS16" s="57">
        <v>0</v>
      </c>
      <c r="CT16" s="57">
        <v>0</v>
      </c>
      <c r="CU16" s="57">
        <v>0</v>
      </c>
      <c r="CV16" s="57">
        <v>0</v>
      </c>
      <c r="CW16" s="57">
        <v>0</v>
      </c>
      <c r="CX16" s="57">
        <v>0</v>
      </c>
      <c r="CY16" s="57">
        <v>0</v>
      </c>
      <c r="CZ16" s="57">
        <v>0</v>
      </c>
      <c r="DA16" s="57">
        <v>0</v>
      </c>
      <c r="DB16" s="57">
        <v>0</v>
      </c>
      <c r="DC16" s="57">
        <v>0</v>
      </c>
      <c r="DD16" s="57">
        <v>0</v>
      </c>
      <c r="DE16" s="58">
        <v>0</v>
      </c>
    </row>
    <row r="17" spans="1:109" s="92" customFormat="1">
      <c r="A17" s="54" t="s">
        <v>284</v>
      </c>
      <c r="B17" s="55" t="s">
        <v>538</v>
      </c>
      <c r="C17" s="56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0.20677783028420982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57">
        <v>0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57">
        <v>0</v>
      </c>
      <c r="BI17" s="57">
        <v>0</v>
      </c>
      <c r="BJ17" s="57">
        <v>0</v>
      </c>
      <c r="BK17" s="57">
        <v>0</v>
      </c>
      <c r="BL17" s="57">
        <v>0</v>
      </c>
      <c r="BM17" s="57">
        <v>0</v>
      </c>
      <c r="BN17" s="57">
        <v>0</v>
      </c>
      <c r="BO17" s="57">
        <v>0</v>
      </c>
      <c r="BP17" s="57">
        <v>0</v>
      </c>
      <c r="BQ17" s="57">
        <v>0</v>
      </c>
      <c r="BR17" s="57">
        <v>0</v>
      </c>
      <c r="BS17" s="57">
        <v>0</v>
      </c>
      <c r="BT17" s="57">
        <v>0</v>
      </c>
      <c r="BU17" s="57">
        <v>0</v>
      </c>
      <c r="BV17" s="57">
        <v>0</v>
      </c>
      <c r="BW17" s="57">
        <v>0</v>
      </c>
      <c r="BX17" s="57">
        <v>0</v>
      </c>
      <c r="BY17" s="57">
        <v>0</v>
      </c>
      <c r="BZ17" s="57">
        <v>0</v>
      </c>
      <c r="CA17" s="57">
        <v>0</v>
      </c>
      <c r="CB17" s="57">
        <v>0</v>
      </c>
      <c r="CC17" s="57">
        <v>0</v>
      </c>
      <c r="CD17" s="57">
        <v>0</v>
      </c>
      <c r="CE17" s="57">
        <v>0</v>
      </c>
      <c r="CF17" s="57">
        <v>0</v>
      </c>
      <c r="CG17" s="57">
        <v>0</v>
      </c>
      <c r="CH17" s="57">
        <v>0</v>
      </c>
      <c r="CI17" s="57">
        <v>0</v>
      </c>
      <c r="CJ17" s="57">
        <v>0</v>
      </c>
      <c r="CK17" s="57">
        <v>0</v>
      </c>
      <c r="CL17" s="57">
        <v>0</v>
      </c>
      <c r="CM17" s="57">
        <v>0</v>
      </c>
      <c r="CN17" s="57">
        <v>0</v>
      </c>
      <c r="CO17" s="57">
        <v>0</v>
      </c>
      <c r="CP17" s="57">
        <v>0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57">
        <v>0</v>
      </c>
      <c r="CW17" s="57">
        <v>0</v>
      </c>
      <c r="CX17" s="57">
        <v>0</v>
      </c>
      <c r="CY17" s="57">
        <v>0</v>
      </c>
      <c r="CZ17" s="57">
        <v>0</v>
      </c>
      <c r="DA17" s="57">
        <v>0</v>
      </c>
      <c r="DB17" s="57">
        <v>0</v>
      </c>
      <c r="DC17" s="57">
        <v>0</v>
      </c>
      <c r="DD17" s="57">
        <v>0</v>
      </c>
      <c r="DE17" s="58">
        <v>0</v>
      </c>
    </row>
    <row r="18" spans="1:109" s="92" customFormat="1">
      <c r="A18" s="54" t="s">
        <v>285</v>
      </c>
      <c r="B18" s="55" t="s">
        <v>539</v>
      </c>
      <c r="C18" s="56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0.14864458284442036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8">
        <v>0</v>
      </c>
    </row>
    <row r="19" spans="1:109" s="92" customFormat="1">
      <c r="A19" s="59" t="s">
        <v>286</v>
      </c>
      <c r="B19" s="60" t="s">
        <v>540</v>
      </c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0.25257803790412486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  <c r="CE19" s="62">
        <v>0</v>
      </c>
      <c r="CF19" s="62">
        <v>0</v>
      </c>
      <c r="CG19" s="62">
        <v>0</v>
      </c>
      <c r="CH19" s="62">
        <v>0</v>
      </c>
      <c r="CI19" s="62">
        <v>0</v>
      </c>
      <c r="CJ19" s="62">
        <v>0</v>
      </c>
      <c r="CK19" s="62">
        <v>0</v>
      </c>
      <c r="CL19" s="62">
        <v>0</v>
      </c>
      <c r="CM19" s="62">
        <v>0</v>
      </c>
      <c r="CN19" s="62">
        <v>0</v>
      </c>
      <c r="CO19" s="62">
        <v>0</v>
      </c>
      <c r="CP19" s="62">
        <v>0</v>
      </c>
      <c r="CQ19" s="62">
        <v>0</v>
      </c>
      <c r="CR19" s="62">
        <v>0</v>
      </c>
      <c r="CS19" s="62">
        <v>0</v>
      </c>
      <c r="CT19" s="62">
        <v>0</v>
      </c>
      <c r="CU19" s="62">
        <v>0</v>
      </c>
      <c r="CV19" s="62">
        <v>0</v>
      </c>
      <c r="CW19" s="62">
        <v>0</v>
      </c>
      <c r="CX19" s="62">
        <v>0</v>
      </c>
      <c r="CY19" s="62">
        <v>0</v>
      </c>
      <c r="CZ19" s="62">
        <v>0</v>
      </c>
      <c r="DA19" s="62">
        <v>0</v>
      </c>
      <c r="DB19" s="62">
        <v>0</v>
      </c>
      <c r="DC19" s="62">
        <v>0</v>
      </c>
      <c r="DD19" s="62">
        <v>0</v>
      </c>
      <c r="DE19" s="63">
        <v>0</v>
      </c>
    </row>
    <row r="20" spans="1:109" s="92" customFormat="1">
      <c r="A20" s="64" t="s">
        <v>287</v>
      </c>
      <c r="B20" s="65" t="s">
        <v>541</v>
      </c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8.2047573882257932E-2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8">
        <v>0</v>
      </c>
    </row>
    <row r="21" spans="1:109" s="92" customFormat="1">
      <c r="A21" s="54" t="s">
        <v>288</v>
      </c>
      <c r="B21" s="55" t="s">
        <v>542</v>
      </c>
      <c r="C21" s="56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0.16599306891137311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7">
        <v>0</v>
      </c>
      <c r="BZ21" s="57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7">
        <v>0</v>
      </c>
      <c r="CG21" s="57">
        <v>0</v>
      </c>
      <c r="CH21" s="57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57">
        <v>0</v>
      </c>
      <c r="CP21" s="57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7">
        <v>0</v>
      </c>
      <c r="CW21" s="57">
        <v>0</v>
      </c>
      <c r="CX21" s="57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7">
        <v>0</v>
      </c>
      <c r="DE21" s="58">
        <v>0</v>
      </c>
    </row>
    <row r="22" spans="1:109" s="92" customFormat="1">
      <c r="A22" s="54" t="s">
        <v>289</v>
      </c>
      <c r="B22" s="55" t="s">
        <v>543</v>
      </c>
      <c r="C22" s="56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0.20356019963299321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7">
        <v>0</v>
      </c>
      <c r="BA22" s="57">
        <v>0</v>
      </c>
      <c r="BB22" s="57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7">
        <v>0</v>
      </c>
      <c r="BI22" s="57">
        <v>0</v>
      </c>
      <c r="BJ22" s="57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7">
        <v>0</v>
      </c>
      <c r="BQ22" s="57">
        <v>0</v>
      </c>
      <c r="BR22" s="57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7">
        <v>0</v>
      </c>
      <c r="BY22" s="57">
        <v>0</v>
      </c>
      <c r="BZ22" s="57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7">
        <v>0</v>
      </c>
      <c r="CG22" s="57">
        <v>0</v>
      </c>
      <c r="CH22" s="57">
        <v>0</v>
      </c>
      <c r="CI22" s="57">
        <v>0</v>
      </c>
      <c r="CJ22" s="57">
        <v>0</v>
      </c>
      <c r="CK22" s="57">
        <v>0</v>
      </c>
      <c r="CL22" s="57">
        <v>0</v>
      </c>
      <c r="CM22" s="57">
        <v>0</v>
      </c>
      <c r="CN22" s="57">
        <v>0</v>
      </c>
      <c r="CO22" s="57">
        <v>0</v>
      </c>
      <c r="CP22" s="57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7">
        <v>0</v>
      </c>
      <c r="CW22" s="57">
        <v>0</v>
      </c>
      <c r="CX22" s="57">
        <v>0</v>
      </c>
      <c r="CY22" s="57">
        <v>0</v>
      </c>
      <c r="CZ22" s="57">
        <v>0</v>
      </c>
      <c r="DA22" s="57">
        <v>0</v>
      </c>
      <c r="DB22" s="57">
        <v>0</v>
      </c>
      <c r="DC22" s="57">
        <v>0</v>
      </c>
      <c r="DD22" s="57">
        <v>0</v>
      </c>
      <c r="DE22" s="58">
        <v>0</v>
      </c>
    </row>
    <row r="23" spans="1:109" s="92" customFormat="1">
      <c r="A23" s="54" t="s">
        <v>290</v>
      </c>
      <c r="B23" s="55" t="s">
        <v>544</v>
      </c>
      <c r="C23" s="56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6.6666666666666666E-2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8">
        <v>0</v>
      </c>
    </row>
    <row r="24" spans="1:109" s="92" customFormat="1">
      <c r="A24" s="59" t="s">
        <v>291</v>
      </c>
      <c r="B24" s="60" t="s">
        <v>545</v>
      </c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0.10967230443974631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2">
        <v>0</v>
      </c>
      <c r="CU24" s="62">
        <v>0</v>
      </c>
      <c r="CV24" s="62">
        <v>0</v>
      </c>
      <c r="CW24" s="62">
        <v>0</v>
      </c>
      <c r="CX24" s="62">
        <v>0</v>
      </c>
      <c r="CY24" s="62">
        <v>0</v>
      </c>
      <c r="CZ24" s="62">
        <v>0</v>
      </c>
      <c r="DA24" s="62">
        <v>0</v>
      </c>
      <c r="DB24" s="62">
        <v>0</v>
      </c>
      <c r="DC24" s="62">
        <v>0</v>
      </c>
      <c r="DD24" s="62">
        <v>0</v>
      </c>
      <c r="DE24" s="63">
        <v>0</v>
      </c>
    </row>
    <row r="25" spans="1:109" s="92" customFormat="1">
      <c r="A25" s="64" t="s">
        <v>292</v>
      </c>
      <c r="B25" s="65" t="s">
        <v>785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1.5706806282722512E-2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  <c r="DB25" s="67">
        <v>0</v>
      </c>
      <c r="DC25" s="67">
        <v>0</v>
      </c>
      <c r="DD25" s="67">
        <v>0</v>
      </c>
      <c r="DE25" s="68">
        <v>0</v>
      </c>
    </row>
    <row r="26" spans="1:109" s="92" customFormat="1">
      <c r="A26" s="54" t="s">
        <v>293</v>
      </c>
      <c r="B26" s="55" t="s">
        <v>547</v>
      </c>
      <c r="C26" s="56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6.0495700556398586E-2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57">
        <v>0</v>
      </c>
      <c r="BA26" s="57">
        <v>0</v>
      </c>
      <c r="BB26" s="57">
        <v>0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57">
        <v>0</v>
      </c>
      <c r="BM26" s="57">
        <v>0</v>
      </c>
      <c r="BN26" s="57">
        <v>0</v>
      </c>
      <c r="BO26" s="57">
        <v>0</v>
      </c>
      <c r="BP26" s="57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57">
        <v>0</v>
      </c>
      <c r="BY26" s="57">
        <v>0</v>
      </c>
      <c r="BZ26" s="57">
        <v>0</v>
      </c>
      <c r="CA26" s="57">
        <v>0</v>
      </c>
      <c r="CB26" s="57">
        <v>0</v>
      </c>
      <c r="CC26" s="57">
        <v>0</v>
      </c>
      <c r="CD26" s="57">
        <v>0</v>
      </c>
      <c r="CE26" s="57">
        <v>0</v>
      </c>
      <c r="CF26" s="57">
        <v>0</v>
      </c>
      <c r="CG26" s="57">
        <v>0</v>
      </c>
      <c r="CH26" s="57">
        <v>0</v>
      </c>
      <c r="CI26" s="57">
        <v>0</v>
      </c>
      <c r="CJ26" s="57">
        <v>0</v>
      </c>
      <c r="CK26" s="57">
        <v>0</v>
      </c>
      <c r="CL26" s="57">
        <v>0</v>
      </c>
      <c r="CM26" s="57">
        <v>0</v>
      </c>
      <c r="CN26" s="57">
        <v>0</v>
      </c>
      <c r="CO26" s="57">
        <v>0</v>
      </c>
      <c r="CP26" s="57">
        <v>0</v>
      </c>
      <c r="CQ26" s="57">
        <v>0</v>
      </c>
      <c r="CR26" s="57">
        <v>0</v>
      </c>
      <c r="CS26" s="57">
        <v>0</v>
      </c>
      <c r="CT26" s="57">
        <v>0</v>
      </c>
      <c r="CU26" s="57">
        <v>0</v>
      </c>
      <c r="CV26" s="57">
        <v>0</v>
      </c>
      <c r="CW26" s="57">
        <v>0</v>
      </c>
      <c r="CX26" s="57">
        <v>0</v>
      </c>
      <c r="CY26" s="57">
        <v>0</v>
      </c>
      <c r="CZ26" s="57">
        <v>0</v>
      </c>
      <c r="DA26" s="57">
        <v>0</v>
      </c>
      <c r="DB26" s="57">
        <v>0</v>
      </c>
      <c r="DC26" s="57">
        <v>0</v>
      </c>
      <c r="DD26" s="57">
        <v>0</v>
      </c>
      <c r="DE26" s="58">
        <v>0</v>
      </c>
    </row>
    <row r="27" spans="1:109" s="92" customFormat="1">
      <c r="A27" s="54" t="s">
        <v>294</v>
      </c>
      <c r="B27" s="55" t="s">
        <v>784</v>
      </c>
      <c r="C27" s="56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7.6203558346415484E-2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57">
        <v>0</v>
      </c>
      <c r="BA27" s="57">
        <v>0</v>
      </c>
      <c r="BB27" s="57">
        <v>0</v>
      </c>
      <c r="BC27" s="57">
        <v>0</v>
      </c>
      <c r="BD27" s="57">
        <v>0</v>
      </c>
      <c r="BE27" s="57">
        <v>0</v>
      </c>
      <c r="BF27" s="57">
        <v>0</v>
      </c>
      <c r="BG27" s="57">
        <v>0</v>
      </c>
      <c r="BH27" s="57">
        <v>0</v>
      </c>
      <c r="BI27" s="57">
        <v>0</v>
      </c>
      <c r="BJ27" s="57">
        <v>0</v>
      </c>
      <c r="BK27" s="57">
        <v>0</v>
      </c>
      <c r="BL27" s="57">
        <v>0</v>
      </c>
      <c r="BM27" s="57">
        <v>0</v>
      </c>
      <c r="BN27" s="57">
        <v>0</v>
      </c>
      <c r="BO27" s="57">
        <v>0</v>
      </c>
      <c r="BP27" s="57">
        <v>0</v>
      </c>
      <c r="BQ27" s="57">
        <v>0</v>
      </c>
      <c r="BR27" s="57">
        <v>0</v>
      </c>
      <c r="BS27" s="57">
        <v>0</v>
      </c>
      <c r="BT27" s="57">
        <v>0</v>
      </c>
      <c r="BU27" s="57">
        <v>0</v>
      </c>
      <c r="BV27" s="57">
        <v>0</v>
      </c>
      <c r="BW27" s="57">
        <v>0</v>
      </c>
      <c r="BX27" s="57">
        <v>0</v>
      </c>
      <c r="BY27" s="57">
        <v>0</v>
      </c>
      <c r="BZ27" s="57">
        <v>0</v>
      </c>
      <c r="CA27" s="57">
        <v>0</v>
      </c>
      <c r="CB27" s="57">
        <v>0</v>
      </c>
      <c r="CC27" s="57">
        <v>0</v>
      </c>
      <c r="CD27" s="57">
        <v>0</v>
      </c>
      <c r="CE27" s="57">
        <v>0</v>
      </c>
      <c r="CF27" s="57">
        <v>0</v>
      </c>
      <c r="CG27" s="57">
        <v>0</v>
      </c>
      <c r="CH27" s="57">
        <v>0</v>
      </c>
      <c r="CI27" s="57">
        <v>0</v>
      </c>
      <c r="CJ27" s="57">
        <v>0</v>
      </c>
      <c r="CK27" s="57">
        <v>0</v>
      </c>
      <c r="CL27" s="57">
        <v>0</v>
      </c>
      <c r="CM27" s="57">
        <v>0</v>
      </c>
      <c r="CN27" s="57">
        <v>0</v>
      </c>
      <c r="CO27" s="57">
        <v>0</v>
      </c>
      <c r="CP27" s="57">
        <v>0</v>
      </c>
      <c r="CQ27" s="57">
        <v>0</v>
      </c>
      <c r="CR27" s="57">
        <v>0</v>
      </c>
      <c r="CS27" s="57">
        <v>0</v>
      </c>
      <c r="CT27" s="57">
        <v>0</v>
      </c>
      <c r="CU27" s="57">
        <v>0</v>
      </c>
      <c r="CV27" s="57">
        <v>0</v>
      </c>
      <c r="CW27" s="57">
        <v>0</v>
      </c>
      <c r="CX27" s="57">
        <v>0</v>
      </c>
      <c r="CY27" s="57">
        <v>0</v>
      </c>
      <c r="CZ27" s="57">
        <v>0</v>
      </c>
      <c r="DA27" s="57">
        <v>0</v>
      </c>
      <c r="DB27" s="57">
        <v>0</v>
      </c>
      <c r="DC27" s="57">
        <v>0</v>
      </c>
      <c r="DD27" s="57">
        <v>0</v>
      </c>
      <c r="DE27" s="58">
        <v>0</v>
      </c>
    </row>
    <row r="28" spans="1:109" s="92" customFormat="1">
      <c r="A28" s="54" t="s">
        <v>295</v>
      </c>
      <c r="B28" s="55" t="s">
        <v>549</v>
      </c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9.4481937276697098E-2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7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7">
        <v>0</v>
      </c>
      <c r="BZ28" s="57">
        <v>0</v>
      </c>
      <c r="CA28" s="57">
        <v>0</v>
      </c>
      <c r="CB28" s="57">
        <v>0</v>
      </c>
      <c r="CC28" s="57">
        <v>0</v>
      </c>
      <c r="CD28" s="57">
        <v>0</v>
      </c>
      <c r="CE28" s="57">
        <v>0</v>
      </c>
      <c r="CF28" s="57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57">
        <v>0</v>
      </c>
      <c r="CP28" s="57">
        <v>0</v>
      </c>
      <c r="CQ28" s="57">
        <v>0</v>
      </c>
      <c r="CR28" s="57">
        <v>0</v>
      </c>
      <c r="CS28" s="57">
        <v>0</v>
      </c>
      <c r="CT28" s="57">
        <v>0</v>
      </c>
      <c r="CU28" s="57">
        <v>0</v>
      </c>
      <c r="CV28" s="57">
        <v>0</v>
      </c>
      <c r="CW28" s="57">
        <v>0</v>
      </c>
      <c r="CX28" s="57">
        <v>0</v>
      </c>
      <c r="CY28" s="57">
        <v>0</v>
      </c>
      <c r="CZ28" s="57">
        <v>0</v>
      </c>
      <c r="DA28" s="57">
        <v>0</v>
      </c>
      <c r="DB28" s="57">
        <v>0</v>
      </c>
      <c r="DC28" s="57">
        <v>0</v>
      </c>
      <c r="DD28" s="57">
        <v>0</v>
      </c>
      <c r="DE28" s="58">
        <v>0</v>
      </c>
    </row>
    <row r="29" spans="1:109" s="92" customFormat="1">
      <c r="A29" s="59" t="s">
        <v>296</v>
      </c>
      <c r="B29" s="60" t="s">
        <v>550</v>
      </c>
      <c r="C29" s="61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6.9224042709867456E-2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v>0</v>
      </c>
      <c r="CG29" s="62">
        <v>0</v>
      </c>
      <c r="CH29" s="62">
        <v>0</v>
      </c>
      <c r="CI29" s="62">
        <v>0</v>
      </c>
      <c r="CJ29" s="62">
        <v>0</v>
      </c>
      <c r="CK29" s="62">
        <v>0</v>
      </c>
      <c r="CL29" s="62">
        <v>0</v>
      </c>
      <c r="CM29" s="62">
        <v>0</v>
      </c>
      <c r="CN29" s="62">
        <v>0</v>
      </c>
      <c r="CO29" s="62">
        <v>0</v>
      </c>
      <c r="CP29" s="62">
        <v>0</v>
      </c>
      <c r="CQ29" s="62">
        <v>0</v>
      </c>
      <c r="CR29" s="62">
        <v>0</v>
      </c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3">
        <v>0</v>
      </c>
    </row>
    <row r="30" spans="1:109" s="92" customFormat="1">
      <c r="A30" s="64" t="s">
        <v>297</v>
      </c>
      <c r="B30" s="65" t="s">
        <v>551</v>
      </c>
      <c r="C30" s="66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0.10389219508858336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8">
        <v>0</v>
      </c>
    </row>
    <row r="31" spans="1:109" s="92" customFormat="1">
      <c r="A31" s="54" t="s">
        <v>298</v>
      </c>
      <c r="B31" s="55" t="s">
        <v>552</v>
      </c>
      <c r="C31" s="56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7.6112412177985946E-3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7">
        <v>0</v>
      </c>
      <c r="CG31" s="57">
        <v>0</v>
      </c>
      <c r="CH31" s="57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7">
        <v>0</v>
      </c>
      <c r="CP31" s="57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7">
        <v>0</v>
      </c>
      <c r="CW31" s="57">
        <v>0</v>
      </c>
      <c r="CX31" s="57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7">
        <v>0</v>
      </c>
      <c r="DE31" s="58">
        <v>0</v>
      </c>
    </row>
    <row r="32" spans="1:109" s="92" customFormat="1">
      <c r="A32" s="54" t="s">
        <v>299</v>
      </c>
      <c r="B32" s="55" t="s">
        <v>553</v>
      </c>
      <c r="C32" s="56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7.3326867119301656E-2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8">
        <v>0</v>
      </c>
    </row>
    <row r="33" spans="1:109" s="92" customFormat="1">
      <c r="A33" s="54" t="s">
        <v>300</v>
      </c>
      <c r="B33" s="55" t="s">
        <v>554</v>
      </c>
      <c r="C33" s="56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0.19330501025490771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7">
        <v>0</v>
      </c>
      <c r="BA33" s="57">
        <v>0</v>
      </c>
      <c r="BB33" s="57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7">
        <v>0</v>
      </c>
      <c r="BI33" s="57">
        <v>0</v>
      </c>
      <c r="BJ33" s="57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7">
        <v>0</v>
      </c>
      <c r="BQ33" s="57">
        <v>0</v>
      </c>
      <c r="BR33" s="57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7">
        <v>0</v>
      </c>
      <c r="BY33" s="57">
        <v>0</v>
      </c>
      <c r="BZ33" s="57">
        <v>0</v>
      </c>
      <c r="CA33" s="57">
        <v>0</v>
      </c>
      <c r="CB33" s="57">
        <v>0</v>
      </c>
      <c r="CC33" s="57">
        <v>0</v>
      </c>
      <c r="CD33" s="57">
        <v>0</v>
      </c>
      <c r="CE33" s="57">
        <v>0</v>
      </c>
      <c r="CF33" s="57">
        <v>0</v>
      </c>
      <c r="CG33" s="57">
        <v>0</v>
      </c>
      <c r="CH33" s="57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7">
        <v>0</v>
      </c>
      <c r="CO33" s="57">
        <v>0</v>
      </c>
      <c r="CP33" s="57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57">
        <v>0</v>
      </c>
      <c r="CW33" s="57">
        <v>0</v>
      </c>
      <c r="CX33" s="57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8">
        <v>0</v>
      </c>
    </row>
    <row r="34" spans="1:109" s="92" customFormat="1">
      <c r="A34" s="59" t="s">
        <v>301</v>
      </c>
      <c r="B34" s="60" t="s">
        <v>555</v>
      </c>
      <c r="C34" s="61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0.25742951319124346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3">
        <v>0</v>
      </c>
    </row>
    <row r="35" spans="1:109" s="92" customFormat="1">
      <c r="A35" s="64" t="s">
        <v>302</v>
      </c>
      <c r="B35" s="65" t="s">
        <v>783</v>
      </c>
      <c r="C35" s="66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0.13836477987421383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67">
        <v>0</v>
      </c>
      <c r="CY35" s="67">
        <v>0</v>
      </c>
      <c r="CZ35" s="67">
        <v>0</v>
      </c>
      <c r="DA35" s="67">
        <v>0</v>
      </c>
      <c r="DB35" s="67">
        <v>0</v>
      </c>
      <c r="DC35" s="67">
        <v>0</v>
      </c>
      <c r="DD35" s="67">
        <v>0</v>
      </c>
      <c r="DE35" s="68">
        <v>0</v>
      </c>
    </row>
    <row r="36" spans="1:109" s="92" customFormat="1">
      <c r="A36" s="54" t="s">
        <v>303</v>
      </c>
      <c r="B36" s="55" t="s">
        <v>782</v>
      </c>
      <c r="C36" s="56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0.18502763356221738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57">
        <v>0</v>
      </c>
      <c r="BV36" s="57">
        <v>0</v>
      </c>
      <c r="BW36" s="57">
        <v>0</v>
      </c>
      <c r="BX36" s="57">
        <v>0</v>
      </c>
      <c r="BY36" s="57">
        <v>0</v>
      </c>
      <c r="BZ36" s="57">
        <v>0</v>
      </c>
      <c r="CA36" s="57">
        <v>0</v>
      </c>
      <c r="CB36" s="57">
        <v>0</v>
      </c>
      <c r="CC36" s="57">
        <v>0</v>
      </c>
      <c r="CD36" s="57">
        <v>0</v>
      </c>
      <c r="CE36" s="57">
        <v>0</v>
      </c>
      <c r="CF36" s="57">
        <v>0</v>
      </c>
      <c r="CG36" s="57">
        <v>0</v>
      </c>
      <c r="CH36" s="57">
        <v>0</v>
      </c>
      <c r="CI36" s="57">
        <v>0</v>
      </c>
      <c r="CJ36" s="57">
        <v>0</v>
      </c>
      <c r="CK36" s="57">
        <v>0</v>
      </c>
      <c r="CL36" s="57">
        <v>0</v>
      </c>
      <c r="CM36" s="57">
        <v>0</v>
      </c>
      <c r="CN36" s="57">
        <v>0</v>
      </c>
      <c r="CO36" s="57">
        <v>0</v>
      </c>
      <c r="CP36" s="57">
        <v>0</v>
      </c>
      <c r="CQ36" s="57">
        <v>0</v>
      </c>
      <c r="CR36" s="57">
        <v>0</v>
      </c>
      <c r="CS36" s="57">
        <v>0</v>
      </c>
      <c r="CT36" s="57">
        <v>0</v>
      </c>
      <c r="CU36" s="57">
        <v>0</v>
      </c>
      <c r="CV36" s="57">
        <v>0</v>
      </c>
      <c r="CW36" s="57">
        <v>0</v>
      </c>
      <c r="CX36" s="57">
        <v>0</v>
      </c>
      <c r="CY36" s="57">
        <v>0</v>
      </c>
      <c r="CZ36" s="57">
        <v>0</v>
      </c>
      <c r="DA36" s="57">
        <v>0</v>
      </c>
      <c r="DB36" s="57">
        <v>0</v>
      </c>
      <c r="DC36" s="57">
        <v>0</v>
      </c>
      <c r="DD36" s="57">
        <v>0</v>
      </c>
      <c r="DE36" s="58">
        <v>0</v>
      </c>
    </row>
    <row r="37" spans="1:109" s="92" customFormat="1">
      <c r="A37" s="54" t="s">
        <v>304</v>
      </c>
      <c r="B37" s="55" t="s">
        <v>558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0.15257358778141175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  <c r="BJ37" s="57">
        <v>0</v>
      </c>
      <c r="BK37" s="57">
        <v>0</v>
      </c>
      <c r="BL37" s="57">
        <v>0</v>
      </c>
      <c r="BM37" s="57">
        <v>0</v>
      </c>
      <c r="BN37" s="57">
        <v>0</v>
      </c>
      <c r="BO37" s="57">
        <v>0</v>
      </c>
      <c r="BP37" s="57">
        <v>0</v>
      </c>
      <c r="BQ37" s="57">
        <v>0</v>
      </c>
      <c r="BR37" s="57">
        <v>0</v>
      </c>
      <c r="BS37" s="57">
        <v>0</v>
      </c>
      <c r="BT37" s="57">
        <v>0</v>
      </c>
      <c r="BU37" s="57">
        <v>0</v>
      </c>
      <c r="BV37" s="57">
        <v>0</v>
      </c>
      <c r="BW37" s="57">
        <v>0</v>
      </c>
      <c r="BX37" s="57">
        <v>0</v>
      </c>
      <c r="BY37" s="57">
        <v>0</v>
      </c>
      <c r="BZ37" s="57">
        <v>0</v>
      </c>
      <c r="CA37" s="57">
        <v>0</v>
      </c>
      <c r="CB37" s="57">
        <v>0</v>
      </c>
      <c r="CC37" s="57">
        <v>0</v>
      </c>
      <c r="CD37" s="57">
        <v>0</v>
      </c>
      <c r="CE37" s="57">
        <v>0</v>
      </c>
      <c r="CF37" s="57">
        <v>0</v>
      </c>
      <c r="CG37" s="57">
        <v>0</v>
      </c>
      <c r="CH37" s="57">
        <v>0</v>
      </c>
      <c r="CI37" s="57">
        <v>0</v>
      </c>
      <c r="CJ37" s="57">
        <v>0</v>
      </c>
      <c r="CK37" s="57">
        <v>0</v>
      </c>
      <c r="CL37" s="57">
        <v>0</v>
      </c>
      <c r="CM37" s="57">
        <v>0</v>
      </c>
      <c r="CN37" s="57">
        <v>0</v>
      </c>
      <c r="CO37" s="57">
        <v>0</v>
      </c>
      <c r="CP37" s="57">
        <v>0</v>
      </c>
      <c r="CQ37" s="57">
        <v>0</v>
      </c>
      <c r="CR37" s="57">
        <v>0</v>
      </c>
      <c r="CS37" s="57">
        <v>0</v>
      </c>
      <c r="CT37" s="57">
        <v>0</v>
      </c>
      <c r="CU37" s="57">
        <v>0</v>
      </c>
      <c r="CV37" s="57">
        <v>0</v>
      </c>
      <c r="CW37" s="57">
        <v>0</v>
      </c>
      <c r="CX37" s="57">
        <v>0</v>
      </c>
      <c r="CY37" s="57">
        <v>0</v>
      </c>
      <c r="CZ37" s="57">
        <v>0</v>
      </c>
      <c r="DA37" s="57">
        <v>0</v>
      </c>
      <c r="DB37" s="57">
        <v>0</v>
      </c>
      <c r="DC37" s="57">
        <v>0</v>
      </c>
      <c r="DD37" s="57">
        <v>0</v>
      </c>
      <c r="DE37" s="58">
        <v>0</v>
      </c>
    </row>
    <row r="38" spans="1:109" s="92" customFormat="1">
      <c r="A38" s="54" t="s">
        <v>305</v>
      </c>
      <c r="B38" s="55" t="s">
        <v>559</v>
      </c>
      <c r="C38" s="56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0.22174192132996401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  <c r="BN38" s="57">
        <v>0</v>
      </c>
      <c r="BO38" s="57">
        <v>0</v>
      </c>
      <c r="BP38" s="57">
        <v>0</v>
      </c>
      <c r="BQ38" s="57">
        <v>0</v>
      </c>
      <c r="BR38" s="57">
        <v>0</v>
      </c>
      <c r="BS38" s="57">
        <v>0</v>
      </c>
      <c r="BT38" s="57">
        <v>0</v>
      </c>
      <c r="BU38" s="57">
        <v>0</v>
      </c>
      <c r="BV38" s="57">
        <v>0</v>
      </c>
      <c r="BW38" s="57">
        <v>0</v>
      </c>
      <c r="BX38" s="57">
        <v>0</v>
      </c>
      <c r="BY38" s="57">
        <v>0</v>
      </c>
      <c r="BZ38" s="57">
        <v>0</v>
      </c>
      <c r="CA38" s="57">
        <v>0</v>
      </c>
      <c r="CB38" s="57">
        <v>0</v>
      </c>
      <c r="CC38" s="57">
        <v>0</v>
      </c>
      <c r="CD38" s="57">
        <v>0</v>
      </c>
      <c r="CE38" s="57">
        <v>0</v>
      </c>
      <c r="CF38" s="57">
        <v>0</v>
      </c>
      <c r="CG38" s="57">
        <v>0</v>
      </c>
      <c r="CH38" s="57">
        <v>0</v>
      </c>
      <c r="CI38" s="57">
        <v>0</v>
      </c>
      <c r="CJ38" s="57">
        <v>0</v>
      </c>
      <c r="CK38" s="57">
        <v>0</v>
      </c>
      <c r="CL38" s="57">
        <v>0</v>
      </c>
      <c r="CM38" s="57">
        <v>0</v>
      </c>
      <c r="CN38" s="57">
        <v>0</v>
      </c>
      <c r="CO38" s="57">
        <v>0</v>
      </c>
      <c r="CP38" s="57">
        <v>0</v>
      </c>
      <c r="CQ38" s="57">
        <v>0</v>
      </c>
      <c r="CR38" s="57">
        <v>0</v>
      </c>
      <c r="CS38" s="57">
        <v>0</v>
      </c>
      <c r="CT38" s="57">
        <v>0</v>
      </c>
      <c r="CU38" s="57">
        <v>0</v>
      </c>
      <c r="CV38" s="57">
        <v>0</v>
      </c>
      <c r="CW38" s="57">
        <v>0</v>
      </c>
      <c r="CX38" s="57">
        <v>0</v>
      </c>
      <c r="CY38" s="57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8">
        <v>0</v>
      </c>
    </row>
    <row r="39" spans="1:109" s="92" customFormat="1">
      <c r="A39" s="59" t="s">
        <v>306</v>
      </c>
      <c r="B39" s="60" t="s">
        <v>560</v>
      </c>
      <c r="C39" s="61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0.2032742715292927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2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2">
        <v>0</v>
      </c>
      <c r="CU39" s="62">
        <v>0</v>
      </c>
      <c r="CV39" s="62">
        <v>0</v>
      </c>
      <c r="CW39" s="62">
        <v>0</v>
      </c>
      <c r="CX39" s="62">
        <v>0</v>
      </c>
      <c r="CY39" s="62">
        <v>0</v>
      </c>
      <c r="CZ39" s="62">
        <v>0</v>
      </c>
      <c r="DA39" s="62">
        <v>0</v>
      </c>
      <c r="DB39" s="62">
        <v>0</v>
      </c>
      <c r="DC39" s="62">
        <v>0</v>
      </c>
      <c r="DD39" s="62">
        <v>0</v>
      </c>
      <c r="DE39" s="63">
        <v>0</v>
      </c>
    </row>
    <row r="40" spans="1:109" s="92" customFormat="1">
      <c r="A40" s="64" t="s">
        <v>307</v>
      </c>
      <c r="B40" s="65" t="s">
        <v>561</v>
      </c>
      <c r="C40" s="66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4.4022906227630637E-2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>
        <v>0</v>
      </c>
      <c r="CC40" s="67">
        <v>0</v>
      </c>
      <c r="CD40" s="67">
        <v>0</v>
      </c>
      <c r="CE40" s="67">
        <v>0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67">
        <v>0</v>
      </c>
      <c r="CN40" s="67">
        <v>0</v>
      </c>
      <c r="CO40" s="67">
        <v>0</v>
      </c>
      <c r="CP40" s="67">
        <v>0</v>
      </c>
      <c r="CQ40" s="67">
        <v>0</v>
      </c>
      <c r="CR40" s="67">
        <v>0</v>
      </c>
      <c r="CS40" s="67">
        <v>0</v>
      </c>
      <c r="CT40" s="67">
        <v>0</v>
      </c>
      <c r="CU40" s="67">
        <v>0</v>
      </c>
      <c r="CV40" s="67">
        <v>0</v>
      </c>
      <c r="CW40" s="67">
        <v>0</v>
      </c>
      <c r="CX40" s="67">
        <v>0</v>
      </c>
      <c r="CY40" s="67">
        <v>0</v>
      </c>
      <c r="CZ40" s="67">
        <v>0</v>
      </c>
      <c r="DA40" s="67">
        <v>0</v>
      </c>
      <c r="DB40" s="67">
        <v>0</v>
      </c>
      <c r="DC40" s="67">
        <v>0</v>
      </c>
      <c r="DD40" s="67">
        <v>0</v>
      </c>
      <c r="DE40" s="68">
        <v>0</v>
      </c>
    </row>
    <row r="41" spans="1:109" s="92" customFormat="1">
      <c r="A41" s="54" t="s">
        <v>308</v>
      </c>
      <c r="B41" s="55" t="s">
        <v>562</v>
      </c>
      <c r="C41" s="56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4.240362811791383E-2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57">
        <v>0</v>
      </c>
      <c r="BA41" s="57">
        <v>0</v>
      </c>
      <c r="BB41" s="57">
        <v>0</v>
      </c>
      <c r="BC41" s="57">
        <v>0</v>
      </c>
      <c r="BD41" s="57">
        <v>0</v>
      </c>
      <c r="BE41" s="57">
        <v>0</v>
      </c>
      <c r="BF41" s="57">
        <v>0</v>
      </c>
      <c r="BG41" s="57">
        <v>0</v>
      </c>
      <c r="BH41" s="57">
        <v>0</v>
      </c>
      <c r="BI41" s="57">
        <v>0</v>
      </c>
      <c r="BJ41" s="57">
        <v>0</v>
      </c>
      <c r="BK41" s="57">
        <v>0</v>
      </c>
      <c r="BL41" s="57">
        <v>0</v>
      </c>
      <c r="BM41" s="57">
        <v>0</v>
      </c>
      <c r="BN41" s="57">
        <v>0</v>
      </c>
      <c r="BO41" s="57">
        <v>0</v>
      </c>
      <c r="BP41" s="57">
        <v>0</v>
      </c>
      <c r="BQ41" s="57">
        <v>0</v>
      </c>
      <c r="BR41" s="57">
        <v>0</v>
      </c>
      <c r="BS41" s="57">
        <v>0</v>
      </c>
      <c r="BT41" s="57">
        <v>0</v>
      </c>
      <c r="BU41" s="57">
        <v>0</v>
      </c>
      <c r="BV41" s="57">
        <v>0</v>
      </c>
      <c r="BW41" s="57">
        <v>0</v>
      </c>
      <c r="BX41" s="57">
        <v>0</v>
      </c>
      <c r="BY41" s="57">
        <v>0</v>
      </c>
      <c r="BZ41" s="57">
        <v>0</v>
      </c>
      <c r="CA41" s="57">
        <v>0</v>
      </c>
      <c r="CB41" s="57">
        <v>0</v>
      </c>
      <c r="CC41" s="57">
        <v>0</v>
      </c>
      <c r="CD41" s="57">
        <v>0</v>
      </c>
      <c r="CE41" s="57">
        <v>0</v>
      </c>
      <c r="CF41" s="57">
        <v>0</v>
      </c>
      <c r="CG41" s="57">
        <v>0</v>
      </c>
      <c r="CH41" s="57">
        <v>0</v>
      </c>
      <c r="CI41" s="57">
        <v>0</v>
      </c>
      <c r="CJ41" s="57">
        <v>0</v>
      </c>
      <c r="CK41" s="57">
        <v>0</v>
      </c>
      <c r="CL41" s="57">
        <v>0</v>
      </c>
      <c r="CM41" s="57">
        <v>0</v>
      </c>
      <c r="CN41" s="57">
        <v>0</v>
      </c>
      <c r="CO41" s="57">
        <v>0</v>
      </c>
      <c r="CP41" s="57">
        <v>0</v>
      </c>
      <c r="CQ41" s="57">
        <v>0</v>
      </c>
      <c r="CR41" s="57">
        <v>0</v>
      </c>
      <c r="CS41" s="57">
        <v>0</v>
      </c>
      <c r="CT41" s="57">
        <v>0</v>
      </c>
      <c r="CU41" s="57">
        <v>0</v>
      </c>
      <c r="CV41" s="57">
        <v>0</v>
      </c>
      <c r="CW41" s="57">
        <v>0</v>
      </c>
      <c r="CX41" s="57">
        <v>0</v>
      </c>
      <c r="CY41" s="57">
        <v>0</v>
      </c>
      <c r="CZ41" s="57">
        <v>0</v>
      </c>
      <c r="DA41" s="57">
        <v>0</v>
      </c>
      <c r="DB41" s="57">
        <v>0</v>
      </c>
      <c r="DC41" s="57">
        <v>0</v>
      </c>
      <c r="DD41" s="57">
        <v>0</v>
      </c>
      <c r="DE41" s="58">
        <v>0</v>
      </c>
    </row>
    <row r="42" spans="1:109" s="92" customFormat="1">
      <c r="A42" s="54" t="s">
        <v>309</v>
      </c>
      <c r="B42" s="55" t="s">
        <v>781</v>
      </c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0.14592038033156482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57">
        <v>0</v>
      </c>
      <c r="BA42" s="57">
        <v>0</v>
      </c>
      <c r="BB42" s="57">
        <v>0</v>
      </c>
      <c r="BC42" s="57">
        <v>0</v>
      </c>
      <c r="BD42" s="57">
        <v>0</v>
      </c>
      <c r="BE42" s="57">
        <v>0</v>
      </c>
      <c r="BF42" s="57">
        <v>0</v>
      </c>
      <c r="BG42" s="57">
        <v>0</v>
      </c>
      <c r="BH42" s="57">
        <v>0</v>
      </c>
      <c r="BI42" s="57">
        <v>0</v>
      </c>
      <c r="BJ42" s="57">
        <v>0</v>
      </c>
      <c r="BK42" s="57">
        <v>0</v>
      </c>
      <c r="BL42" s="57">
        <v>0</v>
      </c>
      <c r="BM42" s="57">
        <v>0</v>
      </c>
      <c r="BN42" s="57">
        <v>0</v>
      </c>
      <c r="BO42" s="57">
        <v>0</v>
      </c>
      <c r="BP42" s="57">
        <v>0</v>
      </c>
      <c r="BQ42" s="57">
        <v>0</v>
      </c>
      <c r="BR42" s="57">
        <v>0</v>
      </c>
      <c r="BS42" s="57">
        <v>0</v>
      </c>
      <c r="BT42" s="57">
        <v>0</v>
      </c>
      <c r="BU42" s="57">
        <v>0</v>
      </c>
      <c r="BV42" s="57">
        <v>0</v>
      </c>
      <c r="BW42" s="57">
        <v>0</v>
      </c>
      <c r="BX42" s="57">
        <v>0</v>
      </c>
      <c r="BY42" s="57">
        <v>0</v>
      </c>
      <c r="BZ42" s="57">
        <v>0</v>
      </c>
      <c r="CA42" s="57">
        <v>0</v>
      </c>
      <c r="CB42" s="57">
        <v>0</v>
      </c>
      <c r="CC42" s="57">
        <v>0</v>
      </c>
      <c r="CD42" s="57">
        <v>0</v>
      </c>
      <c r="CE42" s="57">
        <v>0</v>
      </c>
      <c r="CF42" s="57">
        <v>0</v>
      </c>
      <c r="CG42" s="57">
        <v>0</v>
      </c>
      <c r="CH42" s="57">
        <v>0</v>
      </c>
      <c r="CI42" s="57">
        <v>0</v>
      </c>
      <c r="CJ42" s="57">
        <v>0</v>
      </c>
      <c r="CK42" s="57">
        <v>0</v>
      </c>
      <c r="CL42" s="57">
        <v>0</v>
      </c>
      <c r="CM42" s="57">
        <v>0</v>
      </c>
      <c r="CN42" s="57">
        <v>0</v>
      </c>
      <c r="CO42" s="57">
        <v>0</v>
      </c>
      <c r="CP42" s="57">
        <v>0</v>
      </c>
      <c r="CQ42" s="57">
        <v>0</v>
      </c>
      <c r="CR42" s="57">
        <v>0</v>
      </c>
      <c r="CS42" s="57">
        <v>0</v>
      </c>
      <c r="CT42" s="57">
        <v>0</v>
      </c>
      <c r="CU42" s="57">
        <v>0</v>
      </c>
      <c r="CV42" s="57">
        <v>0</v>
      </c>
      <c r="CW42" s="57">
        <v>0</v>
      </c>
      <c r="CX42" s="57">
        <v>0</v>
      </c>
      <c r="CY42" s="57">
        <v>0</v>
      </c>
      <c r="CZ42" s="57">
        <v>0</v>
      </c>
      <c r="DA42" s="57">
        <v>0</v>
      </c>
      <c r="DB42" s="57">
        <v>0</v>
      </c>
      <c r="DC42" s="57">
        <v>0</v>
      </c>
      <c r="DD42" s="57">
        <v>0</v>
      </c>
      <c r="DE42" s="58">
        <v>0</v>
      </c>
    </row>
    <row r="43" spans="1:109" s="92" customFormat="1">
      <c r="A43" s="54" t="s">
        <v>310</v>
      </c>
      <c r="B43" s="55" t="s">
        <v>780</v>
      </c>
      <c r="C43" s="56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6.7230262215217079E-2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7">
        <v>0</v>
      </c>
      <c r="BI43" s="57">
        <v>0</v>
      </c>
      <c r="BJ43" s="57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7">
        <v>0</v>
      </c>
      <c r="BQ43" s="57">
        <v>0</v>
      </c>
      <c r="BR43" s="57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7">
        <v>0</v>
      </c>
      <c r="BY43" s="57">
        <v>0</v>
      </c>
      <c r="BZ43" s="57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7">
        <v>0</v>
      </c>
      <c r="CG43" s="57">
        <v>0</v>
      </c>
      <c r="CH43" s="57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7">
        <v>0</v>
      </c>
      <c r="CO43" s="57">
        <v>0</v>
      </c>
      <c r="CP43" s="57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7">
        <v>0</v>
      </c>
      <c r="CW43" s="57">
        <v>0</v>
      </c>
      <c r="CX43" s="57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7">
        <v>0</v>
      </c>
      <c r="DE43" s="58">
        <v>0</v>
      </c>
    </row>
    <row r="44" spans="1:109" s="92" customFormat="1">
      <c r="A44" s="59" t="s">
        <v>311</v>
      </c>
      <c r="B44" s="60" t="s">
        <v>565</v>
      </c>
      <c r="C44" s="61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3.9741999503845202E-2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  <c r="CE44" s="62">
        <v>0</v>
      </c>
      <c r="CF44" s="62">
        <v>0</v>
      </c>
      <c r="CG44" s="62">
        <v>0</v>
      </c>
      <c r="CH44" s="62">
        <v>0</v>
      </c>
      <c r="CI44" s="62">
        <v>0</v>
      </c>
      <c r="CJ44" s="62">
        <v>0</v>
      </c>
      <c r="CK44" s="62">
        <v>0</v>
      </c>
      <c r="CL44" s="62">
        <v>0</v>
      </c>
      <c r="CM44" s="62">
        <v>0</v>
      </c>
      <c r="CN44" s="62">
        <v>0</v>
      </c>
      <c r="CO44" s="62">
        <v>0</v>
      </c>
      <c r="CP44" s="62">
        <v>0</v>
      </c>
      <c r="CQ44" s="62">
        <v>0</v>
      </c>
      <c r="CR44" s="62">
        <v>0</v>
      </c>
      <c r="CS44" s="62">
        <v>0</v>
      </c>
      <c r="CT44" s="62">
        <v>0</v>
      </c>
      <c r="CU44" s="62">
        <v>0</v>
      </c>
      <c r="CV44" s="62">
        <v>0</v>
      </c>
      <c r="CW44" s="62">
        <v>0</v>
      </c>
      <c r="CX44" s="62">
        <v>0</v>
      </c>
      <c r="CY44" s="62">
        <v>0</v>
      </c>
      <c r="CZ44" s="62">
        <v>0</v>
      </c>
      <c r="DA44" s="62">
        <v>0</v>
      </c>
      <c r="DB44" s="62">
        <v>0</v>
      </c>
      <c r="DC44" s="62">
        <v>0</v>
      </c>
      <c r="DD44" s="62">
        <v>0</v>
      </c>
      <c r="DE44" s="63">
        <v>0</v>
      </c>
    </row>
    <row r="45" spans="1:109" s="92" customFormat="1">
      <c r="A45" s="64" t="s">
        <v>312</v>
      </c>
      <c r="B45" s="65" t="s">
        <v>566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0.15590407332290876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0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0</v>
      </c>
      <c r="CE45" s="67">
        <v>0</v>
      </c>
      <c r="CF45" s="67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67">
        <v>0</v>
      </c>
      <c r="CM45" s="67">
        <v>0</v>
      </c>
      <c r="CN45" s="67">
        <v>0</v>
      </c>
      <c r="CO45" s="67">
        <v>0</v>
      </c>
      <c r="CP45" s="67">
        <v>0</v>
      </c>
      <c r="CQ45" s="67">
        <v>0</v>
      </c>
      <c r="CR45" s="67">
        <v>0</v>
      </c>
      <c r="CS45" s="67">
        <v>0</v>
      </c>
      <c r="CT45" s="67">
        <v>0</v>
      </c>
      <c r="CU45" s="67">
        <v>0</v>
      </c>
      <c r="CV45" s="67">
        <v>0</v>
      </c>
      <c r="CW45" s="67">
        <v>0</v>
      </c>
      <c r="CX45" s="67">
        <v>0</v>
      </c>
      <c r="CY45" s="67">
        <v>0</v>
      </c>
      <c r="CZ45" s="67">
        <v>0</v>
      </c>
      <c r="DA45" s="67">
        <v>0</v>
      </c>
      <c r="DB45" s="67">
        <v>0</v>
      </c>
      <c r="DC45" s="67">
        <v>0</v>
      </c>
      <c r="DD45" s="67">
        <v>0</v>
      </c>
      <c r="DE45" s="68">
        <v>0</v>
      </c>
    </row>
    <row r="46" spans="1:109" s="92" customFormat="1">
      <c r="A46" s="54" t="s">
        <v>313</v>
      </c>
      <c r="B46" s="55" t="s">
        <v>779</v>
      </c>
      <c r="C46" s="56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0.19631118898826103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  <c r="BJ46" s="57">
        <v>0</v>
      </c>
      <c r="BK46" s="57">
        <v>0</v>
      </c>
      <c r="BL46" s="57">
        <v>0</v>
      </c>
      <c r="BM46" s="57">
        <v>0</v>
      </c>
      <c r="BN46" s="57">
        <v>0</v>
      </c>
      <c r="BO46" s="57">
        <v>0</v>
      </c>
      <c r="BP46" s="57">
        <v>0</v>
      </c>
      <c r="BQ46" s="57">
        <v>0</v>
      </c>
      <c r="BR46" s="57">
        <v>0</v>
      </c>
      <c r="BS46" s="57">
        <v>0</v>
      </c>
      <c r="BT46" s="57">
        <v>0</v>
      </c>
      <c r="BU46" s="57">
        <v>0</v>
      </c>
      <c r="BV46" s="57">
        <v>0</v>
      </c>
      <c r="BW46" s="57">
        <v>0</v>
      </c>
      <c r="BX46" s="57">
        <v>0</v>
      </c>
      <c r="BY46" s="57">
        <v>0</v>
      </c>
      <c r="BZ46" s="57">
        <v>0</v>
      </c>
      <c r="CA46" s="57">
        <v>0</v>
      </c>
      <c r="CB46" s="57">
        <v>0</v>
      </c>
      <c r="CC46" s="57">
        <v>0</v>
      </c>
      <c r="CD46" s="57">
        <v>0</v>
      </c>
      <c r="CE46" s="57">
        <v>0</v>
      </c>
      <c r="CF46" s="57">
        <v>0</v>
      </c>
      <c r="CG46" s="57">
        <v>0</v>
      </c>
      <c r="CH46" s="57">
        <v>0</v>
      </c>
      <c r="CI46" s="57">
        <v>0</v>
      </c>
      <c r="CJ46" s="57">
        <v>0</v>
      </c>
      <c r="CK46" s="57">
        <v>0</v>
      </c>
      <c r="CL46" s="57">
        <v>0</v>
      </c>
      <c r="CM46" s="57">
        <v>0</v>
      </c>
      <c r="CN46" s="57">
        <v>0</v>
      </c>
      <c r="CO46" s="57">
        <v>0</v>
      </c>
      <c r="CP46" s="57">
        <v>0</v>
      </c>
      <c r="CQ46" s="57">
        <v>0</v>
      </c>
      <c r="CR46" s="57">
        <v>0</v>
      </c>
      <c r="CS46" s="57">
        <v>0</v>
      </c>
      <c r="CT46" s="57">
        <v>0</v>
      </c>
      <c r="CU46" s="57">
        <v>0</v>
      </c>
      <c r="CV46" s="57">
        <v>0</v>
      </c>
      <c r="CW46" s="57">
        <v>0</v>
      </c>
      <c r="CX46" s="57">
        <v>0</v>
      </c>
      <c r="CY46" s="57">
        <v>0</v>
      </c>
      <c r="CZ46" s="57">
        <v>0</v>
      </c>
      <c r="DA46" s="57">
        <v>0</v>
      </c>
      <c r="DB46" s="57">
        <v>0</v>
      </c>
      <c r="DC46" s="57">
        <v>0</v>
      </c>
      <c r="DD46" s="57">
        <v>0</v>
      </c>
      <c r="DE46" s="58">
        <v>0</v>
      </c>
    </row>
    <row r="47" spans="1:109" s="92" customFormat="1">
      <c r="A47" s="54" t="s">
        <v>314</v>
      </c>
      <c r="B47" s="55" t="s">
        <v>778</v>
      </c>
      <c r="C47" s="56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0.25560984172493489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  <c r="BL47" s="57">
        <v>0</v>
      </c>
      <c r="BM47" s="57">
        <v>0</v>
      </c>
      <c r="BN47" s="57">
        <v>0</v>
      </c>
      <c r="BO47" s="57">
        <v>0</v>
      </c>
      <c r="BP47" s="57">
        <v>0</v>
      </c>
      <c r="BQ47" s="57">
        <v>0</v>
      </c>
      <c r="BR47" s="57">
        <v>0</v>
      </c>
      <c r="BS47" s="57">
        <v>0</v>
      </c>
      <c r="BT47" s="57">
        <v>0</v>
      </c>
      <c r="BU47" s="57">
        <v>0</v>
      </c>
      <c r="BV47" s="57">
        <v>0</v>
      </c>
      <c r="BW47" s="57">
        <v>0</v>
      </c>
      <c r="BX47" s="57">
        <v>0</v>
      </c>
      <c r="BY47" s="57">
        <v>0</v>
      </c>
      <c r="BZ47" s="57">
        <v>0</v>
      </c>
      <c r="CA47" s="57">
        <v>0</v>
      </c>
      <c r="CB47" s="57">
        <v>0</v>
      </c>
      <c r="CC47" s="57">
        <v>0</v>
      </c>
      <c r="CD47" s="57">
        <v>0</v>
      </c>
      <c r="CE47" s="57">
        <v>0</v>
      </c>
      <c r="CF47" s="57">
        <v>0</v>
      </c>
      <c r="CG47" s="57">
        <v>0</v>
      </c>
      <c r="CH47" s="57">
        <v>0</v>
      </c>
      <c r="CI47" s="57">
        <v>0</v>
      </c>
      <c r="CJ47" s="57">
        <v>0</v>
      </c>
      <c r="CK47" s="57">
        <v>0</v>
      </c>
      <c r="CL47" s="57">
        <v>0</v>
      </c>
      <c r="CM47" s="57">
        <v>0</v>
      </c>
      <c r="CN47" s="57">
        <v>0</v>
      </c>
      <c r="CO47" s="57">
        <v>0</v>
      </c>
      <c r="CP47" s="57">
        <v>0</v>
      </c>
      <c r="CQ47" s="57">
        <v>0</v>
      </c>
      <c r="CR47" s="57">
        <v>0</v>
      </c>
      <c r="CS47" s="57">
        <v>0</v>
      </c>
      <c r="CT47" s="57">
        <v>0</v>
      </c>
      <c r="CU47" s="57">
        <v>0</v>
      </c>
      <c r="CV47" s="57">
        <v>0</v>
      </c>
      <c r="CW47" s="57">
        <v>0</v>
      </c>
      <c r="CX47" s="57">
        <v>0</v>
      </c>
      <c r="CY47" s="57">
        <v>0</v>
      </c>
      <c r="CZ47" s="57">
        <v>0</v>
      </c>
      <c r="DA47" s="57">
        <v>0</v>
      </c>
      <c r="DB47" s="57">
        <v>0</v>
      </c>
      <c r="DC47" s="57">
        <v>0</v>
      </c>
      <c r="DD47" s="57">
        <v>0</v>
      </c>
      <c r="DE47" s="58">
        <v>0</v>
      </c>
    </row>
    <row r="48" spans="1:109" s="92" customFormat="1">
      <c r="A48" s="54" t="s">
        <v>315</v>
      </c>
      <c r="B48" s="55" t="s">
        <v>569</v>
      </c>
      <c r="C48" s="56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0.21413903343989918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  <c r="BL48" s="57">
        <v>0</v>
      </c>
      <c r="BM48" s="57">
        <v>0</v>
      </c>
      <c r="BN48" s="57">
        <v>0</v>
      </c>
      <c r="BO48" s="57">
        <v>0</v>
      </c>
      <c r="BP48" s="57">
        <v>0</v>
      </c>
      <c r="BQ48" s="57">
        <v>0</v>
      </c>
      <c r="BR48" s="57">
        <v>0</v>
      </c>
      <c r="BS48" s="57">
        <v>0</v>
      </c>
      <c r="BT48" s="57">
        <v>0</v>
      </c>
      <c r="BU48" s="57">
        <v>0</v>
      </c>
      <c r="BV48" s="57">
        <v>0</v>
      </c>
      <c r="BW48" s="57">
        <v>0</v>
      </c>
      <c r="BX48" s="57">
        <v>0</v>
      </c>
      <c r="BY48" s="57">
        <v>0</v>
      </c>
      <c r="BZ48" s="57">
        <v>0</v>
      </c>
      <c r="CA48" s="57">
        <v>0</v>
      </c>
      <c r="CB48" s="57">
        <v>0</v>
      </c>
      <c r="CC48" s="57">
        <v>0</v>
      </c>
      <c r="CD48" s="57">
        <v>0</v>
      </c>
      <c r="CE48" s="57">
        <v>0</v>
      </c>
      <c r="CF48" s="57">
        <v>0</v>
      </c>
      <c r="CG48" s="57">
        <v>0</v>
      </c>
      <c r="CH48" s="57">
        <v>0</v>
      </c>
      <c r="CI48" s="57">
        <v>0</v>
      </c>
      <c r="CJ48" s="57">
        <v>0</v>
      </c>
      <c r="CK48" s="57">
        <v>0</v>
      </c>
      <c r="CL48" s="57">
        <v>0</v>
      </c>
      <c r="CM48" s="57">
        <v>0</v>
      </c>
      <c r="CN48" s="57">
        <v>0</v>
      </c>
      <c r="CO48" s="57">
        <v>0</v>
      </c>
      <c r="CP48" s="57">
        <v>0</v>
      </c>
      <c r="CQ48" s="57">
        <v>0</v>
      </c>
      <c r="CR48" s="57">
        <v>0</v>
      </c>
      <c r="CS48" s="57">
        <v>0</v>
      </c>
      <c r="CT48" s="57">
        <v>0</v>
      </c>
      <c r="CU48" s="57">
        <v>0</v>
      </c>
      <c r="CV48" s="57">
        <v>0</v>
      </c>
      <c r="CW48" s="57">
        <v>0</v>
      </c>
      <c r="CX48" s="57">
        <v>0</v>
      </c>
      <c r="CY48" s="57">
        <v>0</v>
      </c>
      <c r="CZ48" s="57">
        <v>0</v>
      </c>
      <c r="DA48" s="57">
        <v>0</v>
      </c>
      <c r="DB48" s="57">
        <v>0</v>
      </c>
      <c r="DC48" s="57">
        <v>0</v>
      </c>
      <c r="DD48" s="57">
        <v>0</v>
      </c>
      <c r="DE48" s="58">
        <v>0</v>
      </c>
    </row>
    <row r="49" spans="1:109" s="92" customFormat="1">
      <c r="A49" s="59" t="s">
        <v>316</v>
      </c>
      <c r="B49" s="60" t="s">
        <v>570</v>
      </c>
      <c r="C49" s="61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0.21258389336270803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  <c r="CQ49" s="62">
        <v>0</v>
      </c>
      <c r="CR49" s="62">
        <v>0</v>
      </c>
      <c r="CS49" s="62">
        <v>0</v>
      </c>
      <c r="CT49" s="62">
        <v>0</v>
      </c>
      <c r="CU49" s="62">
        <v>0</v>
      </c>
      <c r="CV49" s="62">
        <v>0</v>
      </c>
      <c r="CW49" s="62">
        <v>0</v>
      </c>
      <c r="CX49" s="62">
        <v>0</v>
      </c>
      <c r="CY49" s="62">
        <v>0</v>
      </c>
      <c r="CZ49" s="62">
        <v>0</v>
      </c>
      <c r="DA49" s="62">
        <v>0</v>
      </c>
      <c r="DB49" s="62">
        <v>0</v>
      </c>
      <c r="DC49" s="62">
        <v>0</v>
      </c>
      <c r="DD49" s="62">
        <v>0</v>
      </c>
      <c r="DE49" s="63">
        <v>0</v>
      </c>
    </row>
    <row r="50" spans="1:109" s="92" customFormat="1">
      <c r="A50" s="64" t="s">
        <v>317</v>
      </c>
      <c r="B50" s="65" t="s">
        <v>571</v>
      </c>
      <c r="C50" s="66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0.16469810565867066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0</v>
      </c>
      <c r="CQ50" s="67">
        <v>0</v>
      </c>
      <c r="CR50" s="67">
        <v>0</v>
      </c>
      <c r="CS50" s="67">
        <v>0</v>
      </c>
      <c r="CT50" s="67">
        <v>0</v>
      </c>
      <c r="CU50" s="67">
        <v>0</v>
      </c>
      <c r="CV50" s="67">
        <v>0</v>
      </c>
      <c r="CW50" s="67">
        <v>0</v>
      </c>
      <c r="CX50" s="67">
        <v>0</v>
      </c>
      <c r="CY50" s="67">
        <v>0</v>
      </c>
      <c r="CZ50" s="67">
        <v>0</v>
      </c>
      <c r="DA50" s="67">
        <v>0</v>
      </c>
      <c r="DB50" s="67">
        <v>0</v>
      </c>
      <c r="DC50" s="67">
        <v>0</v>
      </c>
      <c r="DD50" s="67">
        <v>0</v>
      </c>
      <c r="DE50" s="68">
        <v>0</v>
      </c>
    </row>
    <row r="51" spans="1:109" s="92" customFormat="1">
      <c r="A51" s="54" t="s">
        <v>318</v>
      </c>
      <c r="B51" s="55" t="s">
        <v>572</v>
      </c>
      <c r="C51" s="56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0.10732833237160992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57">
        <v>0</v>
      </c>
      <c r="BV51" s="57">
        <v>0</v>
      </c>
      <c r="BW51" s="57">
        <v>0</v>
      </c>
      <c r="BX51" s="57">
        <v>0</v>
      </c>
      <c r="BY51" s="57">
        <v>0</v>
      </c>
      <c r="BZ51" s="57">
        <v>0</v>
      </c>
      <c r="CA51" s="57">
        <v>0</v>
      </c>
      <c r="CB51" s="57">
        <v>0</v>
      </c>
      <c r="CC51" s="57">
        <v>0</v>
      </c>
      <c r="CD51" s="57">
        <v>0</v>
      </c>
      <c r="CE51" s="57">
        <v>0</v>
      </c>
      <c r="CF51" s="57">
        <v>0</v>
      </c>
      <c r="CG51" s="57">
        <v>0</v>
      </c>
      <c r="CH51" s="57">
        <v>0</v>
      </c>
      <c r="CI51" s="57">
        <v>0</v>
      </c>
      <c r="CJ51" s="57">
        <v>0</v>
      </c>
      <c r="CK51" s="57">
        <v>0</v>
      </c>
      <c r="CL51" s="57">
        <v>0</v>
      </c>
      <c r="CM51" s="57">
        <v>0</v>
      </c>
      <c r="CN51" s="57">
        <v>0</v>
      </c>
      <c r="CO51" s="57">
        <v>0</v>
      </c>
      <c r="CP51" s="57">
        <v>0</v>
      </c>
      <c r="CQ51" s="57">
        <v>0</v>
      </c>
      <c r="CR51" s="57">
        <v>0</v>
      </c>
      <c r="CS51" s="57">
        <v>0</v>
      </c>
      <c r="CT51" s="57">
        <v>0</v>
      </c>
      <c r="CU51" s="57">
        <v>0</v>
      </c>
      <c r="CV51" s="57">
        <v>0</v>
      </c>
      <c r="CW51" s="57">
        <v>0</v>
      </c>
      <c r="CX51" s="57">
        <v>0</v>
      </c>
      <c r="CY51" s="57">
        <v>0</v>
      </c>
      <c r="CZ51" s="57">
        <v>0</v>
      </c>
      <c r="DA51" s="57">
        <v>0</v>
      </c>
      <c r="DB51" s="57">
        <v>0</v>
      </c>
      <c r="DC51" s="57">
        <v>0</v>
      </c>
      <c r="DD51" s="57">
        <v>0</v>
      </c>
      <c r="DE51" s="58">
        <v>0</v>
      </c>
    </row>
    <row r="52" spans="1:109" s="92" customFormat="1">
      <c r="A52" s="54" t="s">
        <v>319</v>
      </c>
      <c r="B52" s="55" t="s">
        <v>573</v>
      </c>
      <c r="C52" s="56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57">
        <v>0</v>
      </c>
      <c r="AW52" s="57">
        <v>0</v>
      </c>
      <c r="AX52" s="57">
        <v>0.2680142889200221</v>
      </c>
      <c r="AY52" s="57">
        <v>0</v>
      </c>
      <c r="AZ52" s="57">
        <v>0</v>
      </c>
      <c r="BA52" s="57">
        <v>0</v>
      </c>
      <c r="BB52" s="57">
        <v>0</v>
      </c>
      <c r="BC52" s="57">
        <v>0</v>
      </c>
      <c r="BD52" s="57">
        <v>0</v>
      </c>
      <c r="BE52" s="57">
        <v>0</v>
      </c>
      <c r="BF52" s="57">
        <v>0</v>
      </c>
      <c r="BG52" s="57">
        <v>0</v>
      </c>
      <c r="BH52" s="57">
        <v>0</v>
      </c>
      <c r="BI52" s="57">
        <v>0</v>
      </c>
      <c r="BJ52" s="57">
        <v>0</v>
      </c>
      <c r="BK52" s="57">
        <v>0</v>
      </c>
      <c r="BL52" s="57">
        <v>0</v>
      </c>
      <c r="BM52" s="57">
        <v>0</v>
      </c>
      <c r="BN52" s="57">
        <v>0</v>
      </c>
      <c r="BO52" s="57">
        <v>0</v>
      </c>
      <c r="BP52" s="57">
        <v>0</v>
      </c>
      <c r="BQ52" s="57">
        <v>0</v>
      </c>
      <c r="BR52" s="57">
        <v>0</v>
      </c>
      <c r="BS52" s="57">
        <v>0</v>
      </c>
      <c r="BT52" s="57">
        <v>0</v>
      </c>
      <c r="BU52" s="57">
        <v>0</v>
      </c>
      <c r="BV52" s="57">
        <v>0</v>
      </c>
      <c r="BW52" s="57">
        <v>0</v>
      </c>
      <c r="BX52" s="57">
        <v>0</v>
      </c>
      <c r="BY52" s="57">
        <v>0</v>
      </c>
      <c r="BZ52" s="57">
        <v>0</v>
      </c>
      <c r="CA52" s="57">
        <v>0</v>
      </c>
      <c r="CB52" s="57">
        <v>0</v>
      </c>
      <c r="CC52" s="57">
        <v>0</v>
      </c>
      <c r="CD52" s="57">
        <v>0</v>
      </c>
      <c r="CE52" s="57">
        <v>0</v>
      </c>
      <c r="CF52" s="57">
        <v>0</v>
      </c>
      <c r="CG52" s="57">
        <v>0</v>
      </c>
      <c r="CH52" s="57">
        <v>0</v>
      </c>
      <c r="CI52" s="57">
        <v>0</v>
      </c>
      <c r="CJ52" s="57">
        <v>0</v>
      </c>
      <c r="CK52" s="57">
        <v>0</v>
      </c>
      <c r="CL52" s="57">
        <v>0</v>
      </c>
      <c r="CM52" s="57">
        <v>0</v>
      </c>
      <c r="CN52" s="57">
        <v>0</v>
      </c>
      <c r="CO52" s="57">
        <v>0</v>
      </c>
      <c r="CP52" s="57">
        <v>0</v>
      </c>
      <c r="CQ52" s="57">
        <v>0</v>
      </c>
      <c r="CR52" s="57">
        <v>0</v>
      </c>
      <c r="CS52" s="57">
        <v>0</v>
      </c>
      <c r="CT52" s="57">
        <v>0</v>
      </c>
      <c r="CU52" s="57">
        <v>0</v>
      </c>
      <c r="CV52" s="57">
        <v>0</v>
      </c>
      <c r="CW52" s="57">
        <v>0</v>
      </c>
      <c r="CX52" s="57">
        <v>0</v>
      </c>
      <c r="CY52" s="57">
        <v>0</v>
      </c>
      <c r="CZ52" s="57">
        <v>0</v>
      </c>
      <c r="DA52" s="57">
        <v>0</v>
      </c>
      <c r="DB52" s="57">
        <v>0</v>
      </c>
      <c r="DC52" s="57">
        <v>0</v>
      </c>
      <c r="DD52" s="57">
        <v>0</v>
      </c>
      <c r="DE52" s="58">
        <v>0</v>
      </c>
    </row>
    <row r="53" spans="1:109" s="92" customFormat="1">
      <c r="A53" s="54" t="s">
        <v>320</v>
      </c>
      <c r="B53" s="55" t="s">
        <v>574</v>
      </c>
      <c r="C53" s="56">
        <v>0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0.17395388263324896</v>
      </c>
      <c r="AZ53" s="57">
        <v>0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>
        <v>0</v>
      </c>
      <c r="BG53" s="57">
        <v>0</v>
      </c>
      <c r="BH53" s="57">
        <v>0</v>
      </c>
      <c r="BI53" s="57">
        <v>0</v>
      </c>
      <c r="BJ53" s="57">
        <v>0</v>
      </c>
      <c r="BK53" s="57">
        <v>0</v>
      </c>
      <c r="BL53" s="57">
        <v>0</v>
      </c>
      <c r="BM53" s="57">
        <v>0</v>
      </c>
      <c r="BN53" s="57">
        <v>0</v>
      </c>
      <c r="BO53" s="57">
        <v>0</v>
      </c>
      <c r="BP53" s="57">
        <v>0</v>
      </c>
      <c r="BQ53" s="57">
        <v>0</v>
      </c>
      <c r="BR53" s="57">
        <v>0</v>
      </c>
      <c r="BS53" s="57">
        <v>0</v>
      </c>
      <c r="BT53" s="57">
        <v>0</v>
      </c>
      <c r="BU53" s="57">
        <v>0</v>
      </c>
      <c r="BV53" s="57">
        <v>0</v>
      </c>
      <c r="BW53" s="57">
        <v>0</v>
      </c>
      <c r="BX53" s="57">
        <v>0</v>
      </c>
      <c r="BY53" s="57">
        <v>0</v>
      </c>
      <c r="BZ53" s="57">
        <v>0</v>
      </c>
      <c r="CA53" s="57">
        <v>0</v>
      </c>
      <c r="CB53" s="57">
        <v>0</v>
      </c>
      <c r="CC53" s="57">
        <v>0</v>
      </c>
      <c r="CD53" s="57">
        <v>0</v>
      </c>
      <c r="CE53" s="57">
        <v>0</v>
      </c>
      <c r="CF53" s="57">
        <v>0</v>
      </c>
      <c r="CG53" s="57">
        <v>0</v>
      </c>
      <c r="CH53" s="57">
        <v>0</v>
      </c>
      <c r="CI53" s="57">
        <v>0</v>
      </c>
      <c r="CJ53" s="57">
        <v>0</v>
      </c>
      <c r="CK53" s="57">
        <v>0</v>
      </c>
      <c r="CL53" s="57">
        <v>0</v>
      </c>
      <c r="CM53" s="57">
        <v>0</v>
      </c>
      <c r="CN53" s="57">
        <v>0</v>
      </c>
      <c r="CO53" s="57">
        <v>0</v>
      </c>
      <c r="CP53" s="57">
        <v>0</v>
      </c>
      <c r="CQ53" s="57">
        <v>0</v>
      </c>
      <c r="CR53" s="57">
        <v>0</v>
      </c>
      <c r="CS53" s="57">
        <v>0</v>
      </c>
      <c r="CT53" s="57">
        <v>0</v>
      </c>
      <c r="CU53" s="57">
        <v>0</v>
      </c>
      <c r="CV53" s="57">
        <v>0</v>
      </c>
      <c r="CW53" s="57">
        <v>0</v>
      </c>
      <c r="CX53" s="57">
        <v>0</v>
      </c>
      <c r="CY53" s="57">
        <v>0</v>
      </c>
      <c r="CZ53" s="57">
        <v>0</v>
      </c>
      <c r="DA53" s="57">
        <v>0</v>
      </c>
      <c r="DB53" s="57">
        <v>0</v>
      </c>
      <c r="DC53" s="57">
        <v>0</v>
      </c>
      <c r="DD53" s="57">
        <v>0</v>
      </c>
      <c r="DE53" s="58">
        <v>0</v>
      </c>
    </row>
    <row r="54" spans="1:109" s="92" customFormat="1">
      <c r="A54" s="59" t="s">
        <v>321</v>
      </c>
      <c r="B54" s="60" t="s">
        <v>575</v>
      </c>
      <c r="C54" s="61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0.13316564596092156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  <c r="CV54" s="62">
        <v>0</v>
      </c>
      <c r="CW54" s="62">
        <v>0</v>
      </c>
      <c r="CX54" s="62">
        <v>0</v>
      </c>
      <c r="CY54" s="62">
        <v>0</v>
      </c>
      <c r="CZ54" s="62">
        <v>0</v>
      </c>
      <c r="DA54" s="62">
        <v>0</v>
      </c>
      <c r="DB54" s="62">
        <v>0</v>
      </c>
      <c r="DC54" s="62">
        <v>0</v>
      </c>
      <c r="DD54" s="62">
        <v>0</v>
      </c>
      <c r="DE54" s="63">
        <v>0</v>
      </c>
    </row>
    <row r="55" spans="1:109" s="92" customFormat="1">
      <c r="A55" s="64" t="s">
        <v>322</v>
      </c>
      <c r="B55" s="65" t="s">
        <v>576</v>
      </c>
      <c r="C55" s="66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7">
        <v>0</v>
      </c>
      <c r="BA55" s="67">
        <v>0.15597098214285715</v>
      </c>
      <c r="BB55" s="67">
        <v>0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0</v>
      </c>
      <c r="BX55" s="67">
        <v>0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0</v>
      </c>
      <c r="CH55" s="67">
        <v>0</v>
      </c>
      <c r="CI55" s="67">
        <v>0</v>
      </c>
      <c r="CJ55" s="67">
        <v>0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0</v>
      </c>
      <c r="CQ55" s="67">
        <v>0</v>
      </c>
      <c r="CR55" s="67">
        <v>0</v>
      </c>
      <c r="CS55" s="67">
        <v>0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8">
        <v>0</v>
      </c>
    </row>
    <row r="56" spans="1:109" s="92" customFormat="1">
      <c r="A56" s="54" t="s">
        <v>323</v>
      </c>
      <c r="B56" s="55" t="s">
        <v>577</v>
      </c>
      <c r="C56" s="56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0.12242669993761697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57">
        <v>0</v>
      </c>
      <c r="BV56" s="57">
        <v>0</v>
      </c>
      <c r="BW56" s="57">
        <v>0</v>
      </c>
      <c r="BX56" s="57">
        <v>0</v>
      </c>
      <c r="BY56" s="57">
        <v>0</v>
      </c>
      <c r="BZ56" s="57">
        <v>0</v>
      </c>
      <c r="CA56" s="57">
        <v>0</v>
      </c>
      <c r="CB56" s="57">
        <v>0</v>
      </c>
      <c r="CC56" s="57">
        <v>0</v>
      </c>
      <c r="CD56" s="57">
        <v>0</v>
      </c>
      <c r="CE56" s="57">
        <v>0</v>
      </c>
      <c r="CF56" s="57">
        <v>0</v>
      </c>
      <c r="CG56" s="57">
        <v>0</v>
      </c>
      <c r="CH56" s="57">
        <v>0</v>
      </c>
      <c r="CI56" s="57">
        <v>0</v>
      </c>
      <c r="CJ56" s="57">
        <v>0</v>
      </c>
      <c r="CK56" s="57">
        <v>0</v>
      </c>
      <c r="CL56" s="57">
        <v>0</v>
      </c>
      <c r="CM56" s="57">
        <v>0</v>
      </c>
      <c r="CN56" s="57">
        <v>0</v>
      </c>
      <c r="CO56" s="57">
        <v>0</v>
      </c>
      <c r="CP56" s="57">
        <v>0</v>
      </c>
      <c r="CQ56" s="57">
        <v>0</v>
      </c>
      <c r="CR56" s="57">
        <v>0</v>
      </c>
      <c r="CS56" s="57">
        <v>0</v>
      </c>
      <c r="CT56" s="57">
        <v>0</v>
      </c>
      <c r="CU56" s="57">
        <v>0</v>
      </c>
      <c r="CV56" s="57">
        <v>0</v>
      </c>
      <c r="CW56" s="57">
        <v>0</v>
      </c>
      <c r="CX56" s="57">
        <v>0</v>
      </c>
      <c r="CY56" s="57">
        <v>0</v>
      </c>
      <c r="CZ56" s="57">
        <v>0</v>
      </c>
      <c r="DA56" s="57">
        <v>0</v>
      </c>
      <c r="DB56" s="57">
        <v>0</v>
      </c>
      <c r="DC56" s="57">
        <v>0</v>
      </c>
      <c r="DD56" s="57">
        <v>0</v>
      </c>
      <c r="DE56" s="58">
        <v>0</v>
      </c>
    </row>
    <row r="57" spans="1:109" s="92" customFormat="1">
      <c r="A57" s="54" t="s">
        <v>324</v>
      </c>
      <c r="B57" s="55" t="s">
        <v>578</v>
      </c>
      <c r="C57" s="56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0.16441573693482089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7">
        <v>0</v>
      </c>
      <c r="BY57" s="57">
        <v>0</v>
      </c>
      <c r="BZ57" s="57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7">
        <v>0</v>
      </c>
      <c r="CG57" s="57">
        <v>0</v>
      </c>
      <c r="CH57" s="57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7">
        <v>0</v>
      </c>
      <c r="CO57" s="57">
        <v>0</v>
      </c>
      <c r="CP57" s="57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7">
        <v>0</v>
      </c>
      <c r="CW57" s="57">
        <v>0</v>
      </c>
      <c r="CX57" s="57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7">
        <v>0</v>
      </c>
      <c r="DE57" s="58">
        <v>0</v>
      </c>
    </row>
    <row r="58" spans="1:109" s="92" customFormat="1">
      <c r="A58" s="54" t="s">
        <v>325</v>
      </c>
      <c r="B58" s="55" t="s">
        <v>579</v>
      </c>
      <c r="C58" s="56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8.073303615651313E-2</v>
      </c>
      <c r="BE58" s="57">
        <v>0</v>
      </c>
      <c r="BF58" s="57">
        <v>0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  <c r="BM58" s="57">
        <v>0</v>
      </c>
      <c r="BN58" s="57">
        <v>0</v>
      </c>
      <c r="BO58" s="57">
        <v>0</v>
      </c>
      <c r="BP58" s="57">
        <v>0</v>
      </c>
      <c r="BQ58" s="57">
        <v>0</v>
      </c>
      <c r="BR58" s="57">
        <v>0</v>
      </c>
      <c r="BS58" s="57">
        <v>0</v>
      </c>
      <c r="BT58" s="57">
        <v>0</v>
      </c>
      <c r="BU58" s="57">
        <v>0</v>
      </c>
      <c r="BV58" s="57">
        <v>0</v>
      </c>
      <c r="BW58" s="57">
        <v>0</v>
      </c>
      <c r="BX58" s="57">
        <v>0</v>
      </c>
      <c r="BY58" s="57">
        <v>0</v>
      </c>
      <c r="BZ58" s="57">
        <v>0</v>
      </c>
      <c r="CA58" s="57">
        <v>0</v>
      </c>
      <c r="CB58" s="57">
        <v>0</v>
      </c>
      <c r="CC58" s="57">
        <v>0</v>
      </c>
      <c r="CD58" s="57">
        <v>0</v>
      </c>
      <c r="CE58" s="57">
        <v>0</v>
      </c>
      <c r="CF58" s="57">
        <v>0</v>
      </c>
      <c r="CG58" s="57">
        <v>0</v>
      </c>
      <c r="CH58" s="57">
        <v>0</v>
      </c>
      <c r="CI58" s="57">
        <v>0</v>
      </c>
      <c r="CJ58" s="57">
        <v>0</v>
      </c>
      <c r="CK58" s="57">
        <v>0</v>
      </c>
      <c r="CL58" s="57">
        <v>0</v>
      </c>
      <c r="CM58" s="57">
        <v>0</v>
      </c>
      <c r="CN58" s="57">
        <v>0</v>
      </c>
      <c r="CO58" s="57">
        <v>0</v>
      </c>
      <c r="CP58" s="57">
        <v>0</v>
      </c>
      <c r="CQ58" s="57">
        <v>0</v>
      </c>
      <c r="CR58" s="57">
        <v>0</v>
      </c>
      <c r="CS58" s="57">
        <v>0</v>
      </c>
      <c r="CT58" s="57">
        <v>0</v>
      </c>
      <c r="CU58" s="57">
        <v>0</v>
      </c>
      <c r="CV58" s="57">
        <v>0</v>
      </c>
      <c r="CW58" s="57">
        <v>0</v>
      </c>
      <c r="CX58" s="57">
        <v>0</v>
      </c>
      <c r="CY58" s="57">
        <v>0</v>
      </c>
      <c r="CZ58" s="57">
        <v>0</v>
      </c>
      <c r="DA58" s="57">
        <v>0</v>
      </c>
      <c r="DB58" s="57">
        <v>0</v>
      </c>
      <c r="DC58" s="57">
        <v>0</v>
      </c>
      <c r="DD58" s="57">
        <v>0</v>
      </c>
      <c r="DE58" s="58">
        <v>0</v>
      </c>
    </row>
    <row r="59" spans="1:109" s="92" customFormat="1">
      <c r="A59" s="59" t="s">
        <v>326</v>
      </c>
      <c r="B59" s="60" t="s">
        <v>580</v>
      </c>
      <c r="C59" s="61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  <c r="CV59" s="62">
        <v>0</v>
      </c>
      <c r="CW59" s="62">
        <v>0</v>
      </c>
      <c r="CX59" s="62">
        <v>0</v>
      </c>
      <c r="CY59" s="62">
        <v>0</v>
      </c>
      <c r="CZ59" s="62">
        <v>0</v>
      </c>
      <c r="DA59" s="62">
        <v>0</v>
      </c>
      <c r="DB59" s="62">
        <v>0</v>
      </c>
      <c r="DC59" s="62">
        <v>0</v>
      </c>
      <c r="DD59" s="62">
        <v>0</v>
      </c>
      <c r="DE59" s="63">
        <v>0</v>
      </c>
    </row>
    <row r="60" spans="1:109" s="92" customFormat="1">
      <c r="A60" s="64" t="s">
        <v>327</v>
      </c>
      <c r="B60" s="65" t="s">
        <v>581</v>
      </c>
      <c r="C60" s="66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5.0081658639207216E-2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0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0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8">
        <v>0</v>
      </c>
    </row>
    <row r="61" spans="1:109" s="92" customFormat="1">
      <c r="A61" s="54" t="s">
        <v>328</v>
      </c>
      <c r="B61" s="55" t="s">
        <v>582</v>
      </c>
      <c r="C61" s="56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0.10873411214124905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7">
        <v>0</v>
      </c>
      <c r="BY61" s="57">
        <v>0</v>
      </c>
      <c r="BZ61" s="57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7">
        <v>0</v>
      </c>
      <c r="CG61" s="57">
        <v>0</v>
      </c>
      <c r="CH61" s="57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7">
        <v>0</v>
      </c>
      <c r="CO61" s="57">
        <v>0</v>
      </c>
      <c r="CP61" s="57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7">
        <v>0</v>
      </c>
      <c r="CW61" s="57">
        <v>0</v>
      </c>
      <c r="CX61" s="57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7">
        <v>0</v>
      </c>
      <c r="DE61" s="58">
        <v>0</v>
      </c>
    </row>
    <row r="62" spans="1:109" s="92" customFormat="1">
      <c r="A62" s="54" t="s">
        <v>329</v>
      </c>
      <c r="B62" s="55" t="s">
        <v>583</v>
      </c>
      <c r="C62" s="56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S62" s="57">
        <v>0</v>
      </c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0.125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7">
        <v>0</v>
      </c>
      <c r="BY62" s="57">
        <v>0</v>
      </c>
      <c r="BZ62" s="57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7">
        <v>0</v>
      </c>
      <c r="CG62" s="57">
        <v>0</v>
      </c>
      <c r="CH62" s="57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7">
        <v>0</v>
      </c>
      <c r="CO62" s="57">
        <v>0</v>
      </c>
      <c r="CP62" s="57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7">
        <v>0</v>
      </c>
      <c r="CW62" s="57">
        <v>0</v>
      </c>
      <c r="CX62" s="57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7">
        <v>0</v>
      </c>
      <c r="DE62" s="58">
        <v>0</v>
      </c>
    </row>
    <row r="63" spans="1:109" s="92" customFormat="1">
      <c r="A63" s="54" t="s">
        <v>330</v>
      </c>
      <c r="B63" s="55" t="s">
        <v>584</v>
      </c>
      <c r="C63" s="56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7">
        <v>0</v>
      </c>
      <c r="BA63" s="57">
        <v>0</v>
      </c>
      <c r="BB63" s="57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7">
        <v>0</v>
      </c>
      <c r="BI63" s="57">
        <v>0.15991097021017944</v>
      </c>
      <c r="BJ63" s="57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7">
        <v>0</v>
      </c>
      <c r="BQ63" s="57">
        <v>0</v>
      </c>
      <c r="BR63" s="57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7">
        <v>0</v>
      </c>
      <c r="BY63" s="57">
        <v>0</v>
      </c>
      <c r="BZ63" s="57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7">
        <v>0</v>
      </c>
      <c r="CG63" s="57">
        <v>0</v>
      </c>
      <c r="CH63" s="57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7">
        <v>0</v>
      </c>
      <c r="CO63" s="57">
        <v>0</v>
      </c>
      <c r="CP63" s="57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7">
        <v>0</v>
      </c>
      <c r="CW63" s="57">
        <v>0</v>
      </c>
      <c r="CX63" s="57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7">
        <v>0</v>
      </c>
      <c r="DE63" s="58">
        <v>0</v>
      </c>
    </row>
    <row r="64" spans="1:109" s="92" customFormat="1">
      <c r="A64" s="59" t="s">
        <v>331</v>
      </c>
      <c r="B64" s="60" t="s">
        <v>585</v>
      </c>
      <c r="C64" s="61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0.1916920179632044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  <c r="BR64" s="62">
        <v>0</v>
      </c>
      <c r="BS64" s="62">
        <v>0</v>
      </c>
      <c r="BT64" s="62">
        <v>0</v>
      </c>
      <c r="BU64" s="62">
        <v>0</v>
      </c>
      <c r="BV64" s="62">
        <v>0</v>
      </c>
      <c r="BW64" s="62">
        <v>0</v>
      </c>
      <c r="BX64" s="62">
        <v>0</v>
      </c>
      <c r="BY64" s="62">
        <v>0</v>
      </c>
      <c r="BZ64" s="62">
        <v>0</v>
      </c>
      <c r="CA64" s="62">
        <v>0</v>
      </c>
      <c r="CB64" s="62">
        <v>0</v>
      </c>
      <c r="CC64" s="62">
        <v>0</v>
      </c>
      <c r="CD64" s="62">
        <v>0</v>
      </c>
      <c r="CE64" s="62">
        <v>0</v>
      </c>
      <c r="CF64" s="62">
        <v>0</v>
      </c>
      <c r="CG64" s="62">
        <v>0</v>
      </c>
      <c r="CH64" s="62">
        <v>0</v>
      </c>
      <c r="CI64" s="62">
        <v>0</v>
      </c>
      <c r="CJ64" s="62">
        <v>0</v>
      </c>
      <c r="CK64" s="62">
        <v>0</v>
      </c>
      <c r="CL64" s="62">
        <v>0</v>
      </c>
      <c r="CM64" s="62">
        <v>0</v>
      </c>
      <c r="CN64" s="62">
        <v>0</v>
      </c>
      <c r="CO64" s="62">
        <v>0</v>
      </c>
      <c r="CP64" s="62">
        <v>0</v>
      </c>
      <c r="CQ64" s="62">
        <v>0</v>
      </c>
      <c r="CR64" s="62">
        <v>0</v>
      </c>
      <c r="CS64" s="62">
        <v>0</v>
      </c>
      <c r="CT64" s="62">
        <v>0</v>
      </c>
      <c r="CU64" s="62">
        <v>0</v>
      </c>
      <c r="CV64" s="62">
        <v>0</v>
      </c>
      <c r="CW64" s="62">
        <v>0</v>
      </c>
      <c r="CX64" s="62">
        <v>0</v>
      </c>
      <c r="CY64" s="62">
        <v>0</v>
      </c>
      <c r="CZ64" s="62">
        <v>0</v>
      </c>
      <c r="DA64" s="62">
        <v>0</v>
      </c>
      <c r="DB64" s="62">
        <v>0</v>
      </c>
      <c r="DC64" s="62">
        <v>0</v>
      </c>
      <c r="DD64" s="62">
        <v>0</v>
      </c>
      <c r="DE64" s="63">
        <v>0</v>
      </c>
    </row>
    <row r="65" spans="1:109" s="92" customFormat="1">
      <c r="A65" s="64" t="s">
        <v>332</v>
      </c>
      <c r="B65" s="65" t="s">
        <v>586</v>
      </c>
      <c r="C65" s="66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0.20153928763200285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0</v>
      </c>
      <c r="CH65" s="67">
        <v>0</v>
      </c>
      <c r="CI65" s="67">
        <v>0</v>
      </c>
      <c r="CJ65" s="67">
        <v>0</v>
      </c>
      <c r="CK65" s="67">
        <v>0</v>
      </c>
      <c r="CL65" s="67">
        <v>0</v>
      </c>
      <c r="CM65" s="67">
        <v>0</v>
      </c>
      <c r="CN65" s="67">
        <v>0</v>
      </c>
      <c r="CO65" s="67">
        <v>0</v>
      </c>
      <c r="CP65" s="67">
        <v>0</v>
      </c>
      <c r="CQ65" s="67">
        <v>0</v>
      </c>
      <c r="CR65" s="67">
        <v>0</v>
      </c>
      <c r="CS65" s="67">
        <v>0</v>
      </c>
      <c r="CT65" s="67">
        <v>0</v>
      </c>
      <c r="CU65" s="67">
        <v>0</v>
      </c>
      <c r="CV65" s="67">
        <v>0</v>
      </c>
      <c r="CW65" s="67">
        <v>0</v>
      </c>
      <c r="CX65" s="67">
        <v>0</v>
      </c>
      <c r="CY65" s="67">
        <v>0</v>
      </c>
      <c r="CZ65" s="67">
        <v>0</v>
      </c>
      <c r="DA65" s="67">
        <v>0</v>
      </c>
      <c r="DB65" s="67">
        <v>0</v>
      </c>
      <c r="DC65" s="67">
        <v>0</v>
      </c>
      <c r="DD65" s="67">
        <v>0</v>
      </c>
      <c r="DE65" s="68">
        <v>0</v>
      </c>
    </row>
    <row r="66" spans="1:109" s="92" customFormat="1">
      <c r="A66" s="54" t="s">
        <v>333</v>
      </c>
      <c r="B66" s="55" t="s">
        <v>587</v>
      </c>
      <c r="C66" s="56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57">
        <v>0</v>
      </c>
      <c r="BA66" s="57">
        <v>0</v>
      </c>
      <c r="BB66" s="57">
        <v>0</v>
      </c>
      <c r="BC66" s="57">
        <v>0</v>
      </c>
      <c r="BD66" s="57">
        <v>0</v>
      </c>
      <c r="BE66" s="57">
        <v>0</v>
      </c>
      <c r="BF66" s="57">
        <v>0</v>
      </c>
      <c r="BG66" s="57">
        <v>0</v>
      </c>
      <c r="BH66" s="57">
        <v>0</v>
      </c>
      <c r="BI66" s="57">
        <v>0</v>
      </c>
      <c r="BJ66" s="57">
        <v>0</v>
      </c>
      <c r="BK66" s="57">
        <v>0</v>
      </c>
      <c r="BL66" s="57">
        <v>0.2773900853829489</v>
      </c>
      <c r="BM66" s="57">
        <v>0</v>
      </c>
      <c r="BN66" s="57">
        <v>0</v>
      </c>
      <c r="BO66" s="57">
        <v>0</v>
      </c>
      <c r="BP66" s="57">
        <v>0</v>
      </c>
      <c r="BQ66" s="57">
        <v>0</v>
      </c>
      <c r="BR66" s="57">
        <v>0</v>
      </c>
      <c r="BS66" s="57">
        <v>0</v>
      </c>
      <c r="BT66" s="57">
        <v>0</v>
      </c>
      <c r="BU66" s="57">
        <v>0</v>
      </c>
      <c r="BV66" s="57">
        <v>0</v>
      </c>
      <c r="BW66" s="57">
        <v>0</v>
      </c>
      <c r="BX66" s="57">
        <v>0</v>
      </c>
      <c r="BY66" s="57">
        <v>0</v>
      </c>
      <c r="BZ66" s="57">
        <v>0</v>
      </c>
      <c r="CA66" s="57">
        <v>0</v>
      </c>
      <c r="CB66" s="57">
        <v>0</v>
      </c>
      <c r="CC66" s="57">
        <v>0</v>
      </c>
      <c r="CD66" s="57">
        <v>0</v>
      </c>
      <c r="CE66" s="57">
        <v>0</v>
      </c>
      <c r="CF66" s="57">
        <v>0</v>
      </c>
      <c r="CG66" s="57">
        <v>0</v>
      </c>
      <c r="CH66" s="57">
        <v>0</v>
      </c>
      <c r="CI66" s="57">
        <v>0</v>
      </c>
      <c r="CJ66" s="57">
        <v>0</v>
      </c>
      <c r="CK66" s="57">
        <v>0</v>
      </c>
      <c r="CL66" s="57">
        <v>0</v>
      </c>
      <c r="CM66" s="57">
        <v>0</v>
      </c>
      <c r="CN66" s="57">
        <v>0</v>
      </c>
      <c r="CO66" s="57">
        <v>0</v>
      </c>
      <c r="CP66" s="57">
        <v>0</v>
      </c>
      <c r="CQ66" s="57">
        <v>0</v>
      </c>
      <c r="CR66" s="57">
        <v>0</v>
      </c>
      <c r="CS66" s="57">
        <v>0</v>
      </c>
      <c r="CT66" s="57">
        <v>0</v>
      </c>
      <c r="CU66" s="57">
        <v>0</v>
      </c>
      <c r="CV66" s="57">
        <v>0</v>
      </c>
      <c r="CW66" s="57">
        <v>0</v>
      </c>
      <c r="CX66" s="57">
        <v>0</v>
      </c>
      <c r="CY66" s="57">
        <v>0</v>
      </c>
      <c r="CZ66" s="57">
        <v>0</v>
      </c>
      <c r="DA66" s="57">
        <v>0</v>
      </c>
      <c r="DB66" s="57">
        <v>0</v>
      </c>
      <c r="DC66" s="57">
        <v>0</v>
      </c>
      <c r="DD66" s="57">
        <v>0</v>
      </c>
      <c r="DE66" s="58">
        <v>0</v>
      </c>
    </row>
    <row r="67" spans="1:109" s="92" customFormat="1">
      <c r="A67" s="54" t="s">
        <v>334</v>
      </c>
      <c r="B67" s="55" t="s">
        <v>588</v>
      </c>
      <c r="C67" s="56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7">
        <v>0</v>
      </c>
      <c r="BA67" s="57">
        <v>0</v>
      </c>
      <c r="BB67" s="57">
        <v>0</v>
      </c>
      <c r="BC67" s="57">
        <v>0</v>
      </c>
      <c r="BD67" s="57">
        <v>0</v>
      </c>
      <c r="BE67" s="57">
        <v>0</v>
      </c>
      <c r="BF67" s="57">
        <v>0</v>
      </c>
      <c r="BG67" s="57">
        <v>0</v>
      </c>
      <c r="BH67" s="57">
        <v>0</v>
      </c>
      <c r="BI67" s="57">
        <v>0</v>
      </c>
      <c r="BJ67" s="57">
        <v>0</v>
      </c>
      <c r="BK67" s="57">
        <v>0</v>
      </c>
      <c r="BL67" s="57">
        <v>0</v>
      </c>
      <c r="BM67" s="57">
        <v>0.29086495395750472</v>
      </c>
      <c r="BN67" s="57">
        <v>0</v>
      </c>
      <c r="BO67" s="57">
        <v>0</v>
      </c>
      <c r="BP67" s="57">
        <v>0</v>
      </c>
      <c r="BQ67" s="57">
        <v>0</v>
      </c>
      <c r="BR67" s="57">
        <v>0</v>
      </c>
      <c r="BS67" s="57">
        <v>0</v>
      </c>
      <c r="BT67" s="57">
        <v>0</v>
      </c>
      <c r="BU67" s="57">
        <v>0</v>
      </c>
      <c r="BV67" s="57">
        <v>0</v>
      </c>
      <c r="BW67" s="57">
        <v>0</v>
      </c>
      <c r="BX67" s="57">
        <v>0</v>
      </c>
      <c r="BY67" s="57">
        <v>0</v>
      </c>
      <c r="BZ67" s="57">
        <v>0</v>
      </c>
      <c r="CA67" s="57">
        <v>0</v>
      </c>
      <c r="CB67" s="57">
        <v>0</v>
      </c>
      <c r="CC67" s="57">
        <v>0</v>
      </c>
      <c r="CD67" s="57">
        <v>0</v>
      </c>
      <c r="CE67" s="57">
        <v>0</v>
      </c>
      <c r="CF67" s="57">
        <v>0</v>
      </c>
      <c r="CG67" s="57">
        <v>0</v>
      </c>
      <c r="CH67" s="57">
        <v>0</v>
      </c>
      <c r="CI67" s="57">
        <v>0</v>
      </c>
      <c r="CJ67" s="57">
        <v>0</v>
      </c>
      <c r="CK67" s="57">
        <v>0</v>
      </c>
      <c r="CL67" s="57">
        <v>0</v>
      </c>
      <c r="CM67" s="57">
        <v>0</v>
      </c>
      <c r="CN67" s="57">
        <v>0</v>
      </c>
      <c r="CO67" s="57">
        <v>0</v>
      </c>
      <c r="CP67" s="57">
        <v>0</v>
      </c>
      <c r="CQ67" s="57">
        <v>0</v>
      </c>
      <c r="CR67" s="57">
        <v>0</v>
      </c>
      <c r="CS67" s="57">
        <v>0</v>
      </c>
      <c r="CT67" s="57">
        <v>0</v>
      </c>
      <c r="CU67" s="57">
        <v>0</v>
      </c>
      <c r="CV67" s="57">
        <v>0</v>
      </c>
      <c r="CW67" s="57">
        <v>0</v>
      </c>
      <c r="CX67" s="57">
        <v>0</v>
      </c>
      <c r="CY67" s="57">
        <v>0</v>
      </c>
      <c r="CZ67" s="57">
        <v>0</v>
      </c>
      <c r="DA67" s="57">
        <v>0</v>
      </c>
      <c r="DB67" s="57">
        <v>0</v>
      </c>
      <c r="DC67" s="57">
        <v>0</v>
      </c>
      <c r="DD67" s="57">
        <v>0</v>
      </c>
      <c r="DE67" s="58">
        <v>0</v>
      </c>
    </row>
    <row r="68" spans="1:109" s="92" customFormat="1">
      <c r="A68" s="54" t="s">
        <v>335</v>
      </c>
      <c r="B68" s="55" t="s">
        <v>589</v>
      </c>
      <c r="C68" s="56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7"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  <c r="AG68" s="57">
        <v>0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S68" s="57">
        <v>0</v>
      </c>
      <c r="AT68" s="57">
        <v>0</v>
      </c>
      <c r="AU68" s="57">
        <v>0</v>
      </c>
      <c r="AV68" s="57">
        <v>0</v>
      </c>
      <c r="AW68" s="57">
        <v>0</v>
      </c>
      <c r="AX68" s="57">
        <v>0</v>
      </c>
      <c r="AY68" s="57">
        <v>0</v>
      </c>
      <c r="AZ68" s="57">
        <v>0</v>
      </c>
      <c r="BA68" s="57">
        <v>0</v>
      </c>
      <c r="BB68" s="57">
        <v>0</v>
      </c>
      <c r="BC68" s="57">
        <v>0</v>
      </c>
      <c r="BD68" s="57">
        <v>0</v>
      </c>
      <c r="BE68" s="57">
        <v>0</v>
      </c>
      <c r="BF68" s="57">
        <v>0</v>
      </c>
      <c r="BG68" s="57">
        <v>0</v>
      </c>
      <c r="BH68" s="57">
        <v>0</v>
      </c>
      <c r="BI68" s="57">
        <v>0</v>
      </c>
      <c r="BJ68" s="57">
        <v>0</v>
      </c>
      <c r="BK68" s="57">
        <v>0</v>
      </c>
      <c r="BL68" s="57">
        <v>0</v>
      </c>
      <c r="BM68" s="57">
        <v>0</v>
      </c>
      <c r="BN68" s="57">
        <v>0.27200939839289795</v>
      </c>
      <c r="BO68" s="57">
        <v>0</v>
      </c>
      <c r="BP68" s="57">
        <v>0</v>
      </c>
      <c r="BQ68" s="57">
        <v>0</v>
      </c>
      <c r="BR68" s="57">
        <v>0</v>
      </c>
      <c r="BS68" s="57">
        <v>0</v>
      </c>
      <c r="BT68" s="57">
        <v>0</v>
      </c>
      <c r="BU68" s="57">
        <v>0</v>
      </c>
      <c r="BV68" s="57">
        <v>0</v>
      </c>
      <c r="BW68" s="57">
        <v>0</v>
      </c>
      <c r="BX68" s="57">
        <v>0</v>
      </c>
      <c r="BY68" s="57">
        <v>0</v>
      </c>
      <c r="BZ68" s="57">
        <v>0</v>
      </c>
      <c r="CA68" s="57">
        <v>0</v>
      </c>
      <c r="CB68" s="57">
        <v>0</v>
      </c>
      <c r="CC68" s="57">
        <v>0</v>
      </c>
      <c r="CD68" s="57">
        <v>0</v>
      </c>
      <c r="CE68" s="57">
        <v>0</v>
      </c>
      <c r="CF68" s="57">
        <v>0</v>
      </c>
      <c r="CG68" s="57">
        <v>0</v>
      </c>
      <c r="CH68" s="57">
        <v>0</v>
      </c>
      <c r="CI68" s="57">
        <v>0</v>
      </c>
      <c r="CJ68" s="57">
        <v>0</v>
      </c>
      <c r="CK68" s="57">
        <v>0</v>
      </c>
      <c r="CL68" s="57">
        <v>0</v>
      </c>
      <c r="CM68" s="57">
        <v>0</v>
      </c>
      <c r="CN68" s="57">
        <v>0</v>
      </c>
      <c r="CO68" s="57">
        <v>0</v>
      </c>
      <c r="CP68" s="57">
        <v>0</v>
      </c>
      <c r="CQ68" s="57">
        <v>0</v>
      </c>
      <c r="CR68" s="57">
        <v>0</v>
      </c>
      <c r="CS68" s="57">
        <v>0</v>
      </c>
      <c r="CT68" s="57">
        <v>0</v>
      </c>
      <c r="CU68" s="57">
        <v>0</v>
      </c>
      <c r="CV68" s="57">
        <v>0</v>
      </c>
      <c r="CW68" s="57">
        <v>0</v>
      </c>
      <c r="CX68" s="57">
        <v>0</v>
      </c>
      <c r="CY68" s="57">
        <v>0</v>
      </c>
      <c r="CZ68" s="57">
        <v>0</v>
      </c>
      <c r="DA68" s="57">
        <v>0</v>
      </c>
      <c r="DB68" s="57">
        <v>0</v>
      </c>
      <c r="DC68" s="57">
        <v>0</v>
      </c>
      <c r="DD68" s="57">
        <v>0</v>
      </c>
      <c r="DE68" s="58">
        <v>0</v>
      </c>
    </row>
    <row r="69" spans="1:109" s="92" customFormat="1">
      <c r="A69" s="59" t="s">
        <v>336</v>
      </c>
      <c r="B69" s="60" t="s">
        <v>590</v>
      </c>
      <c r="C69" s="61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0.28532171929278788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3">
        <v>0</v>
      </c>
    </row>
    <row r="70" spans="1:109" s="92" customFormat="1">
      <c r="A70" s="64" t="s">
        <v>337</v>
      </c>
      <c r="B70" s="65" t="s">
        <v>591</v>
      </c>
      <c r="C70" s="66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9.3690445153543633E-2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  <c r="CE70" s="67">
        <v>0</v>
      </c>
      <c r="CF70" s="67">
        <v>0</v>
      </c>
      <c r="CG70" s="67">
        <v>0</v>
      </c>
      <c r="CH70" s="67">
        <v>0</v>
      </c>
      <c r="CI70" s="67">
        <v>0</v>
      </c>
      <c r="CJ70" s="67">
        <v>0</v>
      </c>
      <c r="CK70" s="67">
        <v>0</v>
      </c>
      <c r="CL70" s="67">
        <v>0</v>
      </c>
      <c r="CM70" s="67">
        <v>0</v>
      </c>
      <c r="CN70" s="67">
        <v>0</v>
      </c>
      <c r="CO70" s="67">
        <v>0</v>
      </c>
      <c r="CP70" s="67">
        <v>0</v>
      </c>
      <c r="CQ70" s="67">
        <v>0</v>
      </c>
      <c r="CR70" s="67">
        <v>0</v>
      </c>
      <c r="CS70" s="67">
        <v>0</v>
      </c>
      <c r="CT70" s="67">
        <v>0</v>
      </c>
      <c r="CU70" s="67">
        <v>0</v>
      </c>
      <c r="CV70" s="67">
        <v>0</v>
      </c>
      <c r="CW70" s="67">
        <v>0</v>
      </c>
      <c r="CX70" s="67">
        <v>0</v>
      </c>
      <c r="CY70" s="67">
        <v>0</v>
      </c>
      <c r="CZ70" s="67">
        <v>0</v>
      </c>
      <c r="DA70" s="67">
        <v>0</v>
      </c>
      <c r="DB70" s="67">
        <v>0</v>
      </c>
      <c r="DC70" s="67">
        <v>0</v>
      </c>
      <c r="DD70" s="67">
        <v>0</v>
      </c>
      <c r="DE70" s="68">
        <v>0</v>
      </c>
    </row>
    <row r="71" spans="1:109" s="92" customFormat="1">
      <c r="A71" s="54" t="s">
        <v>338</v>
      </c>
      <c r="B71" s="55" t="s">
        <v>592</v>
      </c>
      <c r="C71" s="56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v>0</v>
      </c>
      <c r="AQ71" s="57">
        <v>0</v>
      </c>
      <c r="AR71" s="57">
        <v>0</v>
      </c>
      <c r="AS71" s="57">
        <v>0</v>
      </c>
      <c r="AT71" s="57">
        <v>0</v>
      </c>
      <c r="AU71" s="57">
        <v>0</v>
      </c>
      <c r="AV71" s="57">
        <v>0</v>
      </c>
      <c r="AW71" s="57">
        <v>0</v>
      </c>
      <c r="AX71" s="57">
        <v>0</v>
      </c>
      <c r="AY71" s="57">
        <v>0</v>
      </c>
      <c r="AZ71" s="57">
        <v>0</v>
      </c>
      <c r="BA71" s="57">
        <v>0</v>
      </c>
      <c r="BB71" s="57">
        <v>0</v>
      </c>
      <c r="BC71" s="57">
        <v>0</v>
      </c>
      <c r="BD71" s="57">
        <v>0</v>
      </c>
      <c r="BE71" s="57">
        <v>0</v>
      </c>
      <c r="BF71" s="57">
        <v>0</v>
      </c>
      <c r="BG71" s="57">
        <v>0</v>
      </c>
      <c r="BH71" s="57">
        <v>0</v>
      </c>
      <c r="BI71" s="57">
        <v>0</v>
      </c>
      <c r="BJ71" s="57">
        <v>0</v>
      </c>
      <c r="BK71" s="57">
        <v>0</v>
      </c>
      <c r="BL71" s="57">
        <v>0</v>
      </c>
      <c r="BM71" s="57">
        <v>0</v>
      </c>
      <c r="BN71" s="57">
        <v>0</v>
      </c>
      <c r="BO71" s="57">
        <v>0</v>
      </c>
      <c r="BP71" s="57">
        <v>0</v>
      </c>
      <c r="BQ71" s="57">
        <v>7.1305010701615504E-2</v>
      </c>
      <c r="BR71" s="57">
        <v>0</v>
      </c>
      <c r="BS71" s="57">
        <v>0</v>
      </c>
      <c r="BT71" s="57">
        <v>0</v>
      </c>
      <c r="BU71" s="57">
        <v>0</v>
      </c>
      <c r="BV71" s="57">
        <v>0</v>
      </c>
      <c r="BW71" s="57">
        <v>0</v>
      </c>
      <c r="BX71" s="57">
        <v>0</v>
      </c>
      <c r="BY71" s="57">
        <v>0</v>
      </c>
      <c r="BZ71" s="57">
        <v>0</v>
      </c>
      <c r="CA71" s="57">
        <v>0</v>
      </c>
      <c r="CB71" s="57">
        <v>0</v>
      </c>
      <c r="CC71" s="57">
        <v>0</v>
      </c>
      <c r="CD71" s="57">
        <v>0</v>
      </c>
      <c r="CE71" s="57">
        <v>0</v>
      </c>
      <c r="CF71" s="57">
        <v>0</v>
      </c>
      <c r="CG71" s="57">
        <v>0</v>
      </c>
      <c r="CH71" s="57">
        <v>0</v>
      </c>
      <c r="CI71" s="57">
        <v>0</v>
      </c>
      <c r="CJ71" s="57">
        <v>0</v>
      </c>
      <c r="CK71" s="57">
        <v>0</v>
      </c>
      <c r="CL71" s="57">
        <v>0</v>
      </c>
      <c r="CM71" s="57">
        <v>0</v>
      </c>
      <c r="CN71" s="57">
        <v>0</v>
      </c>
      <c r="CO71" s="57">
        <v>0</v>
      </c>
      <c r="CP71" s="57">
        <v>0</v>
      </c>
      <c r="CQ71" s="57">
        <v>0</v>
      </c>
      <c r="CR71" s="57">
        <v>0</v>
      </c>
      <c r="CS71" s="57">
        <v>0</v>
      </c>
      <c r="CT71" s="57">
        <v>0</v>
      </c>
      <c r="CU71" s="57">
        <v>0</v>
      </c>
      <c r="CV71" s="57">
        <v>0</v>
      </c>
      <c r="CW71" s="57">
        <v>0</v>
      </c>
      <c r="CX71" s="57">
        <v>0</v>
      </c>
      <c r="CY71" s="57">
        <v>0</v>
      </c>
      <c r="CZ71" s="57">
        <v>0</v>
      </c>
      <c r="DA71" s="57">
        <v>0</v>
      </c>
      <c r="DB71" s="57">
        <v>0</v>
      </c>
      <c r="DC71" s="57">
        <v>0</v>
      </c>
      <c r="DD71" s="57">
        <v>0</v>
      </c>
      <c r="DE71" s="58">
        <v>0</v>
      </c>
    </row>
    <row r="72" spans="1:109" s="92" customFormat="1">
      <c r="A72" s="54" t="s">
        <v>339</v>
      </c>
      <c r="B72" s="55" t="s">
        <v>593</v>
      </c>
      <c r="C72" s="56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>
        <v>0</v>
      </c>
      <c r="X72" s="57">
        <v>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7">
        <v>0</v>
      </c>
      <c r="AR72" s="57">
        <v>0</v>
      </c>
      <c r="AS72" s="57">
        <v>0</v>
      </c>
      <c r="AT72" s="57">
        <v>0</v>
      </c>
      <c r="AU72" s="57">
        <v>0</v>
      </c>
      <c r="AV72" s="57">
        <v>0</v>
      </c>
      <c r="AW72" s="57">
        <v>0</v>
      </c>
      <c r="AX72" s="57">
        <v>0</v>
      </c>
      <c r="AY72" s="57">
        <v>0</v>
      </c>
      <c r="AZ72" s="57">
        <v>0</v>
      </c>
      <c r="BA72" s="57">
        <v>0</v>
      </c>
      <c r="BB72" s="57">
        <v>0</v>
      </c>
      <c r="BC72" s="57">
        <v>0</v>
      </c>
      <c r="BD72" s="57">
        <v>0</v>
      </c>
      <c r="BE72" s="57">
        <v>0</v>
      </c>
      <c r="BF72" s="57">
        <v>0</v>
      </c>
      <c r="BG72" s="57">
        <v>0</v>
      </c>
      <c r="BH72" s="57">
        <v>0</v>
      </c>
      <c r="BI72" s="57">
        <v>0</v>
      </c>
      <c r="BJ72" s="57">
        <v>0</v>
      </c>
      <c r="BK72" s="57">
        <v>0</v>
      </c>
      <c r="BL72" s="57">
        <v>0</v>
      </c>
      <c r="BM72" s="57">
        <v>0</v>
      </c>
      <c r="BN72" s="57">
        <v>0</v>
      </c>
      <c r="BO72" s="57">
        <v>0</v>
      </c>
      <c r="BP72" s="57">
        <v>0</v>
      </c>
      <c r="BQ72" s="57">
        <v>0</v>
      </c>
      <c r="BR72" s="57">
        <v>0.11467673430863615</v>
      </c>
      <c r="BS72" s="57">
        <v>0</v>
      </c>
      <c r="BT72" s="57">
        <v>0</v>
      </c>
      <c r="BU72" s="57">
        <v>0</v>
      </c>
      <c r="BV72" s="57">
        <v>0</v>
      </c>
      <c r="BW72" s="57">
        <v>0</v>
      </c>
      <c r="BX72" s="57">
        <v>0</v>
      </c>
      <c r="BY72" s="57">
        <v>0</v>
      </c>
      <c r="BZ72" s="57">
        <v>0</v>
      </c>
      <c r="CA72" s="57">
        <v>0</v>
      </c>
      <c r="CB72" s="57">
        <v>0</v>
      </c>
      <c r="CC72" s="57">
        <v>0</v>
      </c>
      <c r="CD72" s="57">
        <v>0</v>
      </c>
      <c r="CE72" s="57">
        <v>0</v>
      </c>
      <c r="CF72" s="57">
        <v>0</v>
      </c>
      <c r="CG72" s="57">
        <v>0</v>
      </c>
      <c r="CH72" s="57">
        <v>0</v>
      </c>
      <c r="CI72" s="57">
        <v>0</v>
      </c>
      <c r="CJ72" s="57">
        <v>0</v>
      </c>
      <c r="CK72" s="57">
        <v>0</v>
      </c>
      <c r="CL72" s="57">
        <v>0</v>
      </c>
      <c r="CM72" s="57">
        <v>0</v>
      </c>
      <c r="CN72" s="57">
        <v>0</v>
      </c>
      <c r="CO72" s="57">
        <v>0</v>
      </c>
      <c r="CP72" s="57">
        <v>0</v>
      </c>
      <c r="CQ72" s="57">
        <v>0</v>
      </c>
      <c r="CR72" s="57">
        <v>0</v>
      </c>
      <c r="CS72" s="57">
        <v>0</v>
      </c>
      <c r="CT72" s="57">
        <v>0</v>
      </c>
      <c r="CU72" s="57">
        <v>0</v>
      </c>
      <c r="CV72" s="57">
        <v>0</v>
      </c>
      <c r="CW72" s="57">
        <v>0</v>
      </c>
      <c r="CX72" s="57">
        <v>0</v>
      </c>
      <c r="CY72" s="57">
        <v>0</v>
      </c>
      <c r="CZ72" s="57">
        <v>0</v>
      </c>
      <c r="DA72" s="57">
        <v>0</v>
      </c>
      <c r="DB72" s="57">
        <v>0</v>
      </c>
      <c r="DC72" s="57">
        <v>0</v>
      </c>
      <c r="DD72" s="57">
        <v>0</v>
      </c>
      <c r="DE72" s="58">
        <v>0</v>
      </c>
    </row>
    <row r="73" spans="1:109" s="92" customFormat="1">
      <c r="A73" s="54" t="s">
        <v>340</v>
      </c>
      <c r="B73" s="55" t="s">
        <v>594</v>
      </c>
      <c r="C73" s="56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</v>
      </c>
      <c r="AI73" s="57"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v>0</v>
      </c>
      <c r="AO73" s="57">
        <v>0</v>
      </c>
      <c r="AP73" s="57">
        <v>0</v>
      </c>
      <c r="AQ73" s="57">
        <v>0</v>
      </c>
      <c r="AR73" s="57">
        <v>0</v>
      </c>
      <c r="AS73" s="57">
        <v>0</v>
      </c>
      <c r="AT73" s="57">
        <v>0</v>
      </c>
      <c r="AU73" s="57">
        <v>0</v>
      </c>
      <c r="AV73" s="57">
        <v>0</v>
      </c>
      <c r="AW73" s="57">
        <v>0</v>
      </c>
      <c r="AX73" s="57">
        <v>0</v>
      </c>
      <c r="AY73" s="57">
        <v>0</v>
      </c>
      <c r="AZ73" s="57">
        <v>0</v>
      </c>
      <c r="BA73" s="57">
        <v>0</v>
      </c>
      <c r="BB73" s="57">
        <v>0</v>
      </c>
      <c r="BC73" s="57">
        <v>0</v>
      </c>
      <c r="BD73" s="57">
        <v>0</v>
      </c>
      <c r="BE73" s="57">
        <v>0</v>
      </c>
      <c r="BF73" s="57">
        <v>0</v>
      </c>
      <c r="BG73" s="57">
        <v>0</v>
      </c>
      <c r="BH73" s="57">
        <v>0</v>
      </c>
      <c r="BI73" s="57">
        <v>0</v>
      </c>
      <c r="BJ73" s="57">
        <v>0</v>
      </c>
      <c r="BK73" s="57">
        <v>0</v>
      </c>
      <c r="BL73" s="57">
        <v>0</v>
      </c>
      <c r="BM73" s="57">
        <v>0</v>
      </c>
      <c r="BN73" s="57">
        <v>0</v>
      </c>
      <c r="BO73" s="57">
        <v>0</v>
      </c>
      <c r="BP73" s="57">
        <v>0</v>
      </c>
      <c r="BQ73" s="57">
        <v>0</v>
      </c>
      <c r="BR73" s="57">
        <v>0</v>
      </c>
      <c r="BS73" s="57">
        <v>0.4182546098471725</v>
      </c>
      <c r="BT73" s="57">
        <v>0</v>
      </c>
      <c r="BU73" s="57">
        <v>0</v>
      </c>
      <c r="BV73" s="57">
        <v>0</v>
      </c>
      <c r="BW73" s="57">
        <v>0</v>
      </c>
      <c r="BX73" s="57">
        <v>0</v>
      </c>
      <c r="BY73" s="57">
        <v>0</v>
      </c>
      <c r="BZ73" s="57">
        <v>0</v>
      </c>
      <c r="CA73" s="57">
        <v>0</v>
      </c>
      <c r="CB73" s="57">
        <v>0</v>
      </c>
      <c r="CC73" s="57">
        <v>0</v>
      </c>
      <c r="CD73" s="57">
        <v>0</v>
      </c>
      <c r="CE73" s="57">
        <v>0</v>
      </c>
      <c r="CF73" s="57">
        <v>0</v>
      </c>
      <c r="CG73" s="57">
        <v>0</v>
      </c>
      <c r="CH73" s="57">
        <v>0</v>
      </c>
      <c r="CI73" s="57">
        <v>0</v>
      </c>
      <c r="CJ73" s="57">
        <v>0</v>
      </c>
      <c r="CK73" s="57">
        <v>0</v>
      </c>
      <c r="CL73" s="57">
        <v>0</v>
      </c>
      <c r="CM73" s="57">
        <v>0</v>
      </c>
      <c r="CN73" s="57">
        <v>0</v>
      </c>
      <c r="CO73" s="57">
        <v>0</v>
      </c>
      <c r="CP73" s="57">
        <v>0</v>
      </c>
      <c r="CQ73" s="57">
        <v>0</v>
      </c>
      <c r="CR73" s="57">
        <v>0</v>
      </c>
      <c r="CS73" s="57">
        <v>0</v>
      </c>
      <c r="CT73" s="57">
        <v>0</v>
      </c>
      <c r="CU73" s="57">
        <v>0</v>
      </c>
      <c r="CV73" s="57">
        <v>0</v>
      </c>
      <c r="CW73" s="57">
        <v>0</v>
      </c>
      <c r="CX73" s="57">
        <v>0</v>
      </c>
      <c r="CY73" s="57">
        <v>0</v>
      </c>
      <c r="CZ73" s="57">
        <v>0</v>
      </c>
      <c r="DA73" s="57">
        <v>0</v>
      </c>
      <c r="DB73" s="57">
        <v>0</v>
      </c>
      <c r="DC73" s="57">
        <v>0</v>
      </c>
      <c r="DD73" s="57">
        <v>0</v>
      </c>
      <c r="DE73" s="58">
        <v>0</v>
      </c>
    </row>
    <row r="74" spans="1:109" s="92" customFormat="1">
      <c r="A74" s="59" t="s">
        <v>341</v>
      </c>
      <c r="B74" s="60" t="s">
        <v>595</v>
      </c>
      <c r="C74" s="61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  <c r="BR74" s="62">
        <v>0</v>
      </c>
      <c r="BS74" s="62">
        <v>0</v>
      </c>
      <c r="BT74" s="62">
        <v>0.33872153744531824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>
        <v>0</v>
      </c>
      <c r="CC74" s="62">
        <v>0</v>
      </c>
      <c r="CD74" s="62">
        <v>0</v>
      </c>
      <c r="CE74" s="62">
        <v>0</v>
      </c>
      <c r="CF74" s="62">
        <v>0</v>
      </c>
      <c r="CG74" s="62">
        <v>0</v>
      </c>
      <c r="CH74" s="62">
        <v>0</v>
      </c>
      <c r="CI74" s="62">
        <v>0</v>
      </c>
      <c r="CJ74" s="62">
        <v>0</v>
      </c>
      <c r="CK74" s="62">
        <v>0</v>
      </c>
      <c r="CL74" s="62">
        <v>0</v>
      </c>
      <c r="CM74" s="62">
        <v>0</v>
      </c>
      <c r="CN74" s="62">
        <v>0</v>
      </c>
      <c r="CO74" s="62">
        <v>0</v>
      </c>
      <c r="CP74" s="62">
        <v>0</v>
      </c>
      <c r="CQ74" s="62">
        <v>0</v>
      </c>
      <c r="CR74" s="62">
        <v>0</v>
      </c>
      <c r="CS74" s="62">
        <v>0</v>
      </c>
      <c r="CT74" s="62">
        <v>0</v>
      </c>
      <c r="CU74" s="62">
        <v>0</v>
      </c>
      <c r="CV74" s="62">
        <v>0</v>
      </c>
      <c r="CW74" s="62">
        <v>0</v>
      </c>
      <c r="CX74" s="62">
        <v>0</v>
      </c>
      <c r="CY74" s="62">
        <v>0</v>
      </c>
      <c r="CZ74" s="62">
        <v>0</v>
      </c>
      <c r="DA74" s="62">
        <v>0</v>
      </c>
      <c r="DB74" s="62">
        <v>0</v>
      </c>
      <c r="DC74" s="62">
        <v>0</v>
      </c>
      <c r="DD74" s="62">
        <v>0</v>
      </c>
      <c r="DE74" s="63">
        <v>0</v>
      </c>
    </row>
    <row r="75" spans="1:109" s="92" customFormat="1">
      <c r="A75" s="64" t="s">
        <v>342</v>
      </c>
      <c r="B75" s="65" t="s">
        <v>596</v>
      </c>
      <c r="C75" s="66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0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0</v>
      </c>
      <c r="BQ75" s="67">
        <v>0</v>
      </c>
      <c r="BR75" s="67">
        <v>0</v>
      </c>
      <c r="BS75" s="67">
        <v>0</v>
      </c>
      <c r="BT75" s="67">
        <v>0</v>
      </c>
      <c r="BU75" s="67">
        <v>0.23669520395108745</v>
      </c>
      <c r="BV75" s="67">
        <v>0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0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0</v>
      </c>
      <c r="CJ75" s="67">
        <v>0</v>
      </c>
      <c r="CK75" s="67">
        <v>0</v>
      </c>
      <c r="CL75" s="67">
        <v>0</v>
      </c>
      <c r="CM75" s="67">
        <v>0</v>
      </c>
      <c r="CN75" s="67">
        <v>0</v>
      </c>
      <c r="CO75" s="67">
        <v>0</v>
      </c>
      <c r="CP75" s="67">
        <v>0</v>
      </c>
      <c r="CQ75" s="67">
        <v>0</v>
      </c>
      <c r="CR75" s="67">
        <v>0</v>
      </c>
      <c r="CS75" s="67">
        <v>0</v>
      </c>
      <c r="CT75" s="67">
        <v>0</v>
      </c>
      <c r="CU75" s="67">
        <v>0</v>
      </c>
      <c r="CV75" s="67">
        <v>0</v>
      </c>
      <c r="CW75" s="67">
        <v>0</v>
      </c>
      <c r="CX75" s="67">
        <v>0</v>
      </c>
      <c r="CY75" s="67">
        <v>0</v>
      </c>
      <c r="CZ75" s="67">
        <v>0</v>
      </c>
      <c r="DA75" s="67">
        <v>0</v>
      </c>
      <c r="DB75" s="67">
        <v>0</v>
      </c>
      <c r="DC75" s="67">
        <v>0</v>
      </c>
      <c r="DD75" s="67">
        <v>0</v>
      </c>
      <c r="DE75" s="68">
        <v>0</v>
      </c>
    </row>
    <row r="76" spans="1:109" s="92" customFormat="1">
      <c r="A76" s="54" t="s">
        <v>343</v>
      </c>
      <c r="B76" s="55" t="s">
        <v>597</v>
      </c>
      <c r="C76" s="56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7">
        <v>0</v>
      </c>
      <c r="AS76" s="57">
        <v>0</v>
      </c>
      <c r="AT76" s="57">
        <v>0</v>
      </c>
      <c r="AU76" s="57">
        <v>0</v>
      </c>
      <c r="AV76" s="57">
        <v>0</v>
      </c>
      <c r="AW76" s="57">
        <v>0</v>
      </c>
      <c r="AX76" s="57">
        <v>0</v>
      </c>
      <c r="AY76" s="57">
        <v>0</v>
      </c>
      <c r="AZ76" s="57">
        <v>0</v>
      </c>
      <c r="BA76" s="57">
        <v>0</v>
      </c>
      <c r="BB76" s="57">
        <v>0</v>
      </c>
      <c r="BC76" s="57">
        <v>0</v>
      </c>
      <c r="BD76" s="57">
        <v>0</v>
      </c>
      <c r="BE76" s="57">
        <v>0</v>
      </c>
      <c r="BF76" s="57">
        <v>0</v>
      </c>
      <c r="BG76" s="57">
        <v>0</v>
      </c>
      <c r="BH76" s="57">
        <v>0</v>
      </c>
      <c r="BI76" s="57">
        <v>0</v>
      </c>
      <c r="BJ76" s="57">
        <v>0</v>
      </c>
      <c r="BK76" s="57">
        <v>0</v>
      </c>
      <c r="BL76" s="57">
        <v>0</v>
      </c>
      <c r="BM76" s="57">
        <v>0</v>
      </c>
      <c r="BN76" s="57">
        <v>0</v>
      </c>
      <c r="BO76" s="57">
        <v>0</v>
      </c>
      <c r="BP76" s="57">
        <v>0</v>
      </c>
      <c r="BQ76" s="57">
        <v>0</v>
      </c>
      <c r="BR76" s="57">
        <v>0</v>
      </c>
      <c r="BS76" s="57">
        <v>0</v>
      </c>
      <c r="BT76" s="57">
        <v>0</v>
      </c>
      <c r="BU76" s="57">
        <v>0</v>
      </c>
      <c r="BV76" s="57">
        <v>0.12052673095188268</v>
      </c>
      <c r="BW76" s="57">
        <v>0</v>
      </c>
      <c r="BX76" s="57">
        <v>0</v>
      </c>
      <c r="BY76" s="57">
        <v>0</v>
      </c>
      <c r="BZ76" s="57">
        <v>0</v>
      </c>
      <c r="CA76" s="57">
        <v>0</v>
      </c>
      <c r="CB76" s="57">
        <v>0</v>
      </c>
      <c r="CC76" s="57">
        <v>0</v>
      </c>
      <c r="CD76" s="57">
        <v>0</v>
      </c>
      <c r="CE76" s="57">
        <v>0</v>
      </c>
      <c r="CF76" s="57">
        <v>0</v>
      </c>
      <c r="CG76" s="57">
        <v>0</v>
      </c>
      <c r="CH76" s="57">
        <v>0</v>
      </c>
      <c r="CI76" s="57">
        <v>0</v>
      </c>
      <c r="CJ76" s="57">
        <v>0</v>
      </c>
      <c r="CK76" s="57">
        <v>0</v>
      </c>
      <c r="CL76" s="57">
        <v>0</v>
      </c>
      <c r="CM76" s="57">
        <v>0</v>
      </c>
      <c r="CN76" s="57">
        <v>0</v>
      </c>
      <c r="CO76" s="57">
        <v>0</v>
      </c>
      <c r="CP76" s="57">
        <v>0</v>
      </c>
      <c r="CQ76" s="57">
        <v>0</v>
      </c>
      <c r="CR76" s="57">
        <v>0</v>
      </c>
      <c r="CS76" s="57">
        <v>0</v>
      </c>
      <c r="CT76" s="57">
        <v>0</v>
      </c>
      <c r="CU76" s="57">
        <v>0</v>
      </c>
      <c r="CV76" s="57">
        <v>0</v>
      </c>
      <c r="CW76" s="57">
        <v>0</v>
      </c>
      <c r="CX76" s="57">
        <v>0</v>
      </c>
      <c r="CY76" s="57">
        <v>0</v>
      </c>
      <c r="CZ76" s="57">
        <v>0</v>
      </c>
      <c r="DA76" s="57">
        <v>0</v>
      </c>
      <c r="DB76" s="57">
        <v>0</v>
      </c>
      <c r="DC76" s="57">
        <v>0</v>
      </c>
      <c r="DD76" s="57">
        <v>0</v>
      </c>
      <c r="DE76" s="58">
        <v>0</v>
      </c>
    </row>
    <row r="77" spans="1:109" s="92" customFormat="1">
      <c r="A77" s="54" t="s">
        <v>344</v>
      </c>
      <c r="B77" s="55" t="s">
        <v>598</v>
      </c>
      <c r="C77" s="56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7">
        <v>0</v>
      </c>
      <c r="AS77" s="57">
        <v>0</v>
      </c>
      <c r="AT77" s="57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7">
        <v>0</v>
      </c>
      <c r="BA77" s="57">
        <v>0</v>
      </c>
      <c r="BB77" s="57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7">
        <v>0</v>
      </c>
      <c r="BI77" s="57">
        <v>0</v>
      </c>
      <c r="BJ77" s="57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7">
        <v>0</v>
      </c>
      <c r="BQ77" s="57">
        <v>0</v>
      </c>
      <c r="BR77" s="57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0.14303736894766608</v>
      </c>
      <c r="BX77" s="57">
        <v>0</v>
      </c>
      <c r="BY77" s="57">
        <v>0</v>
      </c>
      <c r="BZ77" s="57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7">
        <v>0</v>
      </c>
      <c r="CG77" s="57">
        <v>0</v>
      </c>
      <c r="CH77" s="57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7">
        <v>0</v>
      </c>
      <c r="CO77" s="57">
        <v>0</v>
      </c>
      <c r="CP77" s="57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8">
        <v>0</v>
      </c>
    </row>
    <row r="78" spans="1:109" s="92" customFormat="1">
      <c r="A78" s="54" t="s">
        <v>345</v>
      </c>
      <c r="B78" s="55" t="s">
        <v>599</v>
      </c>
      <c r="C78" s="56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0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7">
        <v>0</v>
      </c>
      <c r="CO78" s="57">
        <v>0</v>
      </c>
      <c r="CP78" s="57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7">
        <v>0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8">
        <v>0</v>
      </c>
    </row>
    <row r="79" spans="1:109" s="92" customFormat="1">
      <c r="A79" s="59" t="s">
        <v>346</v>
      </c>
      <c r="B79" s="60" t="s">
        <v>600</v>
      </c>
      <c r="C79" s="61">
        <v>0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0.18788155417356078</v>
      </c>
      <c r="BZ79" s="62">
        <v>0</v>
      </c>
      <c r="CA79" s="62">
        <v>0</v>
      </c>
      <c r="CB79" s="62">
        <v>0</v>
      </c>
      <c r="CC79" s="62">
        <v>0</v>
      </c>
      <c r="CD79" s="62">
        <v>0</v>
      </c>
      <c r="CE79" s="62">
        <v>0</v>
      </c>
      <c r="CF79" s="62">
        <v>0</v>
      </c>
      <c r="CG79" s="62">
        <v>0</v>
      </c>
      <c r="CH79" s="62">
        <v>0</v>
      </c>
      <c r="CI79" s="62">
        <v>0</v>
      </c>
      <c r="CJ79" s="62">
        <v>0</v>
      </c>
      <c r="CK79" s="62">
        <v>0</v>
      </c>
      <c r="CL79" s="62">
        <v>0</v>
      </c>
      <c r="CM79" s="62">
        <v>0</v>
      </c>
      <c r="CN79" s="62">
        <v>0</v>
      </c>
      <c r="CO79" s="62">
        <v>0</v>
      </c>
      <c r="CP79" s="62">
        <v>0</v>
      </c>
      <c r="CQ79" s="62">
        <v>0</v>
      </c>
      <c r="CR79" s="62">
        <v>0</v>
      </c>
      <c r="CS79" s="62">
        <v>0</v>
      </c>
      <c r="CT79" s="62">
        <v>0</v>
      </c>
      <c r="CU79" s="62">
        <v>0</v>
      </c>
      <c r="CV79" s="62">
        <v>0</v>
      </c>
      <c r="CW79" s="62">
        <v>0</v>
      </c>
      <c r="CX79" s="62">
        <v>0</v>
      </c>
      <c r="CY79" s="62">
        <v>0</v>
      </c>
      <c r="CZ79" s="62">
        <v>0</v>
      </c>
      <c r="DA79" s="62">
        <v>0</v>
      </c>
      <c r="DB79" s="62">
        <v>0</v>
      </c>
      <c r="DC79" s="62">
        <v>0</v>
      </c>
      <c r="DD79" s="62">
        <v>0</v>
      </c>
      <c r="DE79" s="63">
        <v>0</v>
      </c>
    </row>
    <row r="80" spans="1:109" s="92" customFormat="1">
      <c r="A80" s="64" t="s">
        <v>347</v>
      </c>
      <c r="B80" s="65" t="s">
        <v>601</v>
      </c>
      <c r="C80" s="66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0</v>
      </c>
      <c r="BC80" s="67">
        <v>0</v>
      </c>
      <c r="BD80" s="67">
        <v>0</v>
      </c>
      <c r="BE80" s="67">
        <v>0</v>
      </c>
      <c r="BF80" s="67">
        <v>0</v>
      </c>
      <c r="BG80" s="67">
        <v>0</v>
      </c>
      <c r="BH80" s="67">
        <v>0</v>
      </c>
      <c r="BI80" s="67">
        <v>0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0</v>
      </c>
      <c r="BQ80" s="67">
        <v>0</v>
      </c>
      <c r="BR80" s="67">
        <v>0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</v>
      </c>
      <c r="BZ80" s="67">
        <v>0.43739581403963695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0</v>
      </c>
      <c r="CG80" s="67">
        <v>0</v>
      </c>
      <c r="CH80" s="67">
        <v>0</v>
      </c>
      <c r="CI80" s="67">
        <v>0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0</v>
      </c>
      <c r="CP80" s="67">
        <v>0</v>
      </c>
      <c r="CQ80" s="67">
        <v>0</v>
      </c>
      <c r="CR80" s="67">
        <v>0</v>
      </c>
      <c r="CS80" s="67">
        <v>0</v>
      </c>
      <c r="CT80" s="67">
        <v>0</v>
      </c>
      <c r="CU80" s="67">
        <v>0</v>
      </c>
      <c r="CV80" s="67">
        <v>0</v>
      </c>
      <c r="CW80" s="67">
        <v>0</v>
      </c>
      <c r="CX80" s="67">
        <v>0</v>
      </c>
      <c r="CY80" s="67">
        <v>0</v>
      </c>
      <c r="CZ80" s="67">
        <v>0</v>
      </c>
      <c r="DA80" s="67">
        <v>0</v>
      </c>
      <c r="DB80" s="67">
        <v>0</v>
      </c>
      <c r="DC80" s="67">
        <v>0</v>
      </c>
      <c r="DD80" s="67">
        <v>0</v>
      </c>
      <c r="DE80" s="68">
        <v>0</v>
      </c>
    </row>
    <row r="81" spans="1:109" s="92" customFormat="1">
      <c r="A81" s="54" t="s">
        <v>348</v>
      </c>
      <c r="B81" s="55" t="s">
        <v>602</v>
      </c>
      <c r="C81" s="56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7">
        <v>0</v>
      </c>
      <c r="U81" s="57">
        <v>0</v>
      </c>
      <c r="V81" s="57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7">
        <v>0</v>
      </c>
      <c r="AS81" s="57">
        <v>0</v>
      </c>
      <c r="AT81" s="57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7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57">
        <v>0</v>
      </c>
      <c r="BR81" s="57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7">
        <v>0</v>
      </c>
      <c r="BY81" s="57">
        <v>0</v>
      </c>
      <c r="BZ81" s="57">
        <v>0</v>
      </c>
      <c r="CA81" s="57">
        <v>0</v>
      </c>
      <c r="CB81" s="57">
        <v>0</v>
      </c>
      <c r="CC81" s="57">
        <v>0</v>
      </c>
      <c r="CD81" s="57">
        <v>0</v>
      </c>
      <c r="CE81" s="57">
        <v>0</v>
      </c>
      <c r="CF81" s="57">
        <v>0</v>
      </c>
      <c r="CG81" s="57">
        <v>0</v>
      </c>
      <c r="CH81" s="57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7">
        <v>0</v>
      </c>
      <c r="CO81" s="57">
        <v>0</v>
      </c>
      <c r="CP81" s="57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7">
        <v>0</v>
      </c>
      <c r="CW81" s="57">
        <v>0</v>
      </c>
      <c r="CX81" s="57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7">
        <v>0</v>
      </c>
      <c r="DE81" s="58">
        <v>0</v>
      </c>
    </row>
    <row r="82" spans="1:109" s="92" customFormat="1">
      <c r="A82" s="54" t="s">
        <v>349</v>
      </c>
      <c r="B82" s="55" t="s">
        <v>603</v>
      </c>
      <c r="C82" s="56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  <c r="S82" s="57">
        <v>0</v>
      </c>
      <c r="T82" s="57">
        <v>0</v>
      </c>
      <c r="U82" s="57">
        <v>0</v>
      </c>
      <c r="V82" s="57">
        <v>0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7">
        <v>0</v>
      </c>
      <c r="AR82" s="57">
        <v>0</v>
      </c>
      <c r="AS82" s="57">
        <v>0</v>
      </c>
      <c r="AT82" s="57">
        <v>0</v>
      </c>
      <c r="AU82" s="57">
        <v>0</v>
      </c>
      <c r="AV82" s="57">
        <v>0</v>
      </c>
      <c r="AW82" s="57">
        <v>0</v>
      </c>
      <c r="AX82" s="57">
        <v>0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57">
        <v>0</v>
      </c>
      <c r="BV82" s="57">
        <v>0</v>
      </c>
      <c r="BW82" s="57">
        <v>0</v>
      </c>
      <c r="BX82" s="57">
        <v>0</v>
      </c>
      <c r="BY82" s="57">
        <v>0</v>
      </c>
      <c r="BZ82" s="57">
        <v>0</v>
      </c>
      <c r="CA82" s="57">
        <v>0</v>
      </c>
      <c r="CB82" s="57">
        <v>0.1417910447761194</v>
      </c>
      <c r="CC82" s="57">
        <v>0</v>
      </c>
      <c r="CD82" s="57">
        <v>0</v>
      </c>
      <c r="CE82" s="57">
        <v>0</v>
      </c>
      <c r="CF82" s="57">
        <v>0</v>
      </c>
      <c r="CG82" s="57">
        <v>0</v>
      </c>
      <c r="CH82" s="57">
        <v>0</v>
      </c>
      <c r="CI82" s="57">
        <v>0</v>
      </c>
      <c r="CJ82" s="57">
        <v>0</v>
      </c>
      <c r="CK82" s="57">
        <v>0</v>
      </c>
      <c r="CL82" s="57">
        <v>0</v>
      </c>
      <c r="CM82" s="57">
        <v>0</v>
      </c>
      <c r="CN82" s="57">
        <v>0</v>
      </c>
      <c r="CO82" s="57">
        <v>0</v>
      </c>
      <c r="CP82" s="57">
        <v>0</v>
      </c>
      <c r="CQ82" s="57">
        <v>0</v>
      </c>
      <c r="CR82" s="57">
        <v>0</v>
      </c>
      <c r="CS82" s="57">
        <v>0</v>
      </c>
      <c r="CT82" s="57">
        <v>0</v>
      </c>
      <c r="CU82" s="57">
        <v>0</v>
      </c>
      <c r="CV82" s="57">
        <v>0</v>
      </c>
      <c r="CW82" s="57">
        <v>0</v>
      </c>
      <c r="CX82" s="57">
        <v>0</v>
      </c>
      <c r="CY82" s="57">
        <v>0</v>
      </c>
      <c r="CZ82" s="57">
        <v>0</v>
      </c>
      <c r="DA82" s="57">
        <v>0</v>
      </c>
      <c r="DB82" s="57">
        <v>0</v>
      </c>
      <c r="DC82" s="57">
        <v>0</v>
      </c>
      <c r="DD82" s="57">
        <v>0</v>
      </c>
      <c r="DE82" s="58">
        <v>0</v>
      </c>
    </row>
    <row r="83" spans="1:109" s="92" customFormat="1">
      <c r="A83" s="54" t="s">
        <v>350</v>
      </c>
      <c r="B83" s="55" t="s">
        <v>604</v>
      </c>
      <c r="C83" s="56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7">
        <v>0</v>
      </c>
      <c r="U83" s="57">
        <v>0</v>
      </c>
      <c r="V83" s="57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7">
        <v>0</v>
      </c>
      <c r="AK83" s="57">
        <v>0</v>
      </c>
      <c r="AL83" s="57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7">
        <v>0</v>
      </c>
      <c r="AS83" s="57">
        <v>0</v>
      </c>
      <c r="AT83" s="57">
        <v>0</v>
      </c>
      <c r="AU83" s="57">
        <v>0</v>
      </c>
      <c r="AV83" s="57">
        <v>0</v>
      </c>
      <c r="AW83" s="57">
        <v>0</v>
      </c>
      <c r="AX83" s="57">
        <v>0</v>
      </c>
      <c r="AY83" s="57">
        <v>0</v>
      </c>
      <c r="AZ83" s="57">
        <v>0</v>
      </c>
      <c r="BA83" s="57">
        <v>0</v>
      </c>
      <c r="BB83" s="57">
        <v>0</v>
      </c>
      <c r="BC83" s="57">
        <v>0</v>
      </c>
      <c r="BD83" s="57">
        <v>0</v>
      </c>
      <c r="BE83" s="57">
        <v>0</v>
      </c>
      <c r="BF83" s="57">
        <v>0</v>
      </c>
      <c r="BG83" s="57">
        <v>0</v>
      </c>
      <c r="BH83" s="57">
        <v>0</v>
      </c>
      <c r="BI83" s="57">
        <v>0</v>
      </c>
      <c r="BJ83" s="57">
        <v>0</v>
      </c>
      <c r="BK83" s="57">
        <v>0</v>
      </c>
      <c r="BL83" s="57">
        <v>0</v>
      </c>
      <c r="BM83" s="57">
        <v>0</v>
      </c>
      <c r="BN83" s="57">
        <v>0</v>
      </c>
      <c r="BO83" s="57">
        <v>0</v>
      </c>
      <c r="BP83" s="57">
        <v>0</v>
      </c>
      <c r="BQ83" s="57">
        <v>0</v>
      </c>
      <c r="BR83" s="57">
        <v>0</v>
      </c>
      <c r="BS83" s="57">
        <v>0</v>
      </c>
      <c r="BT83" s="57">
        <v>0</v>
      </c>
      <c r="BU83" s="57">
        <v>0</v>
      </c>
      <c r="BV83" s="57">
        <v>0</v>
      </c>
      <c r="BW83" s="57">
        <v>0</v>
      </c>
      <c r="BX83" s="57">
        <v>0</v>
      </c>
      <c r="BY83" s="57">
        <v>0</v>
      </c>
      <c r="BZ83" s="57">
        <v>0</v>
      </c>
      <c r="CA83" s="57">
        <v>0</v>
      </c>
      <c r="CB83" s="57">
        <v>0</v>
      </c>
      <c r="CC83" s="57">
        <v>3.5087719298245612E-2</v>
      </c>
      <c r="CD83" s="57">
        <v>0</v>
      </c>
      <c r="CE83" s="57">
        <v>0</v>
      </c>
      <c r="CF83" s="57">
        <v>0</v>
      </c>
      <c r="CG83" s="57">
        <v>0</v>
      </c>
      <c r="CH83" s="57">
        <v>0</v>
      </c>
      <c r="CI83" s="57">
        <v>0</v>
      </c>
      <c r="CJ83" s="57">
        <v>0</v>
      </c>
      <c r="CK83" s="57">
        <v>0</v>
      </c>
      <c r="CL83" s="57">
        <v>0</v>
      </c>
      <c r="CM83" s="57">
        <v>0</v>
      </c>
      <c r="CN83" s="57">
        <v>0</v>
      </c>
      <c r="CO83" s="57">
        <v>0</v>
      </c>
      <c r="CP83" s="57">
        <v>0</v>
      </c>
      <c r="CQ83" s="57">
        <v>0</v>
      </c>
      <c r="CR83" s="57">
        <v>0</v>
      </c>
      <c r="CS83" s="57">
        <v>0</v>
      </c>
      <c r="CT83" s="57">
        <v>0</v>
      </c>
      <c r="CU83" s="57">
        <v>0</v>
      </c>
      <c r="CV83" s="57">
        <v>0</v>
      </c>
      <c r="CW83" s="57">
        <v>0</v>
      </c>
      <c r="CX83" s="57">
        <v>0</v>
      </c>
      <c r="CY83" s="57">
        <v>0</v>
      </c>
      <c r="CZ83" s="57">
        <v>0</v>
      </c>
      <c r="DA83" s="57">
        <v>0</v>
      </c>
      <c r="DB83" s="57">
        <v>0</v>
      </c>
      <c r="DC83" s="57">
        <v>0</v>
      </c>
      <c r="DD83" s="57">
        <v>0</v>
      </c>
      <c r="DE83" s="58">
        <v>0</v>
      </c>
    </row>
    <row r="84" spans="1:109" s="92" customFormat="1">
      <c r="A84" s="59" t="s">
        <v>351</v>
      </c>
      <c r="B84" s="60" t="s">
        <v>605</v>
      </c>
      <c r="C84" s="61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  <c r="BD84" s="62">
        <v>0</v>
      </c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0</v>
      </c>
      <c r="BR84" s="62">
        <v>0</v>
      </c>
      <c r="BS84" s="62">
        <v>0</v>
      </c>
      <c r="BT84" s="62">
        <v>0</v>
      </c>
      <c r="BU84" s="62">
        <v>0</v>
      </c>
      <c r="BV84" s="62">
        <v>0</v>
      </c>
      <c r="BW84" s="62">
        <v>0</v>
      </c>
      <c r="BX84" s="62">
        <v>0</v>
      </c>
      <c r="BY84" s="62">
        <v>0</v>
      </c>
      <c r="BZ84" s="62">
        <v>0</v>
      </c>
      <c r="CA84" s="62">
        <v>0</v>
      </c>
      <c r="CB84" s="62">
        <v>0</v>
      </c>
      <c r="CC84" s="62">
        <v>0</v>
      </c>
      <c r="CD84" s="62">
        <v>0.26362975527017202</v>
      </c>
      <c r="CE84" s="62">
        <v>0</v>
      </c>
      <c r="CF84" s="62">
        <v>0</v>
      </c>
      <c r="CG84" s="62">
        <v>0</v>
      </c>
      <c r="CH84" s="62">
        <v>0</v>
      </c>
      <c r="CI84" s="62">
        <v>0</v>
      </c>
      <c r="CJ84" s="62">
        <v>0</v>
      </c>
      <c r="CK84" s="62">
        <v>0</v>
      </c>
      <c r="CL84" s="62">
        <v>0</v>
      </c>
      <c r="CM84" s="62">
        <v>0</v>
      </c>
      <c r="CN84" s="62">
        <v>0</v>
      </c>
      <c r="CO84" s="62">
        <v>0</v>
      </c>
      <c r="CP84" s="62">
        <v>0</v>
      </c>
      <c r="CQ84" s="62">
        <v>0</v>
      </c>
      <c r="CR84" s="62">
        <v>0</v>
      </c>
      <c r="CS84" s="62">
        <v>0</v>
      </c>
      <c r="CT84" s="62">
        <v>0</v>
      </c>
      <c r="CU84" s="62">
        <v>0</v>
      </c>
      <c r="CV84" s="62">
        <v>0</v>
      </c>
      <c r="CW84" s="62">
        <v>0</v>
      </c>
      <c r="CX84" s="62">
        <v>0</v>
      </c>
      <c r="CY84" s="62">
        <v>0</v>
      </c>
      <c r="CZ84" s="62">
        <v>0</v>
      </c>
      <c r="DA84" s="62">
        <v>0</v>
      </c>
      <c r="DB84" s="62">
        <v>0</v>
      </c>
      <c r="DC84" s="62">
        <v>0</v>
      </c>
      <c r="DD84" s="62">
        <v>0</v>
      </c>
      <c r="DE84" s="63">
        <v>0</v>
      </c>
    </row>
    <row r="85" spans="1:109" s="92" customFormat="1">
      <c r="A85" s="64" t="s">
        <v>352</v>
      </c>
      <c r="B85" s="65" t="s">
        <v>606</v>
      </c>
      <c r="C85" s="66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0.18503021850302184</v>
      </c>
      <c r="CF85" s="67">
        <v>0</v>
      </c>
      <c r="CG85" s="67">
        <v>0</v>
      </c>
      <c r="CH85" s="67">
        <v>0</v>
      </c>
      <c r="CI85" s="67">
        <v>0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8">
        <v>0</v>
      </c>
    </row>
    <row r="86" spans="1:109" s="92" customFormat="1">
      <c r="A86" s="54" t="s">
        <v>353</v>
      </c>
      <c r="B86" s="55" t="s">
        <v>607</v>
      </c>
      <c r="C86" s="56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57">
        <v>0</v>
      </c>
      <c r="T86" s="57">
        <v>0</v>
      </c>
      <c r="U86" s="57">
        <v>0</v>
      </c>
      <c r="V86" s="57">
        <v>0</v>
      </c>
      <c r="W86" s="57">
        <v>0</v>
      </c>
      <c r="X86" s="57"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S86" s="57">
        <v>0</v>
      </c>
      <c r="AT86" s="57">
        <v>0</v>
      </c>
      <c r="AU86" s="57">
        <v>0</v>
      </c>
      <c r="AV86" s="57">
        <v>0</v>
      </c>
      <c r="AW86" s="57">
        <v>0</v>
      </c>
      <c r="AX86" s="57">
        <v>0</v>
      </c>
      <c r="AY86" s="57">
        <v>0</v>
      </c>
      <c r="AZ86" s="57">
        <v>0</v>
      </c>
      <c r="BA86" s="57">
        <v>0</v>
      </c>
      <c r="BB86" s="57">
        <v>0</v>
      </c>
      <c r="BC86" s="57">
        <v>0</v>
      </c>
      <c r="BD86" s="57">
        <v>0</v>
      </c>
      <c r="BE86" s="57">
        <v>0</v>
      </c>
      <c r="BF86" s="57">
        <v>0</v>
      </c>
      <c r="BG86" s="57">
        <v>0</v>
      </c>
      <c r="BH86" s="57">
        <v>0</v>
      </c>
      <c r="BI86" s="57">
        <v>0</v>
      </c>
      <c r="BJ86" s="57">
        <v>0</v>
      </c>
      <c r="BK86" s="57">
        <v>0</v>
      </c>
      <c r="BL86" s="57">
        <v>0</v>
      </c>
      <c r="BM86" s="57">
        <v>0</v>
      </c>
      <c r="BN86" s="57">
        <v>0</v>
      </c>
      <c r="BO86" s="57">
        <v>0</v>
      </c>
      <c r="BP86" s="57">
        <v>0</v>
      </c>
      <c r="BQ86" s="57">
        <v>0</v>
      </c>
      <c r="BR86" s="57">
        <v>0</v>
      </c>
      <c r="BS86" s="57">
        <v>0</v>
      </c>
      <c r="BT86" s="57">
        <v>0</v>
      </c>
      <c r="BU86" s="57">
        <v>0</v>
      </c>
      <c r="BV86" s="57">
        <v>0</v>
      </c>
      <c r="BW86" s="57">
        <v>0</v>
      </c>
      <c r="BX86" s="57">
        <v>0</v>
      </c>
      <c r="BY86" s="57">
        <v>0</v>
      </c>
      <c r="BZ86" s="57">
        <v>0</v>
      </c>
      <c r="CA86" s="57">
        <v>0</v>
      </c>
      <c r="CB86" s="57">
        <v>0</v>
      </c>
      <c r="CC86" s="57">
        <v>0</v>
      </c>
      <c r="CD86" s="57">
        <v>0</v>
      </c>
      <c r="CE86" s="57">
        <v>0</v>
      </c>
      <c r="CF86" s="57">
        <v>0.20274232887849528</v>
      </c>
      <c r="CG86" s="57">
        <v>0</v>
      </c>
      <c r="CH86" s="57">
        <v>0</v>
      </c>
      <c r="CI86" s="57">
        <v>0</v>
      </c>
      <c r="CJ86" s="57">
        <v>0</v>
      </c>
      <c r="CK86" s="57">
        <v>0</v>
      </c>
      <c r="CL86" s="57">
        <v>0</v>
      </c>
      <c r="CM86" s="57">
        <v>0</v>
      </c>
      <c r="CN86" s="57">
        <v>0</v>
      </c>
      <c r="CO86" s="57">
        <v>0</v>
      </c>
      <c r="CP86" s="57">
        <v>0</v>
      </c>
      <c r="CQ86" s="57">
        <v>0</v>
      </c>
      <c r="CR86" s="57">
        <v>0</v>
      </c>
      <c r="CS86" s="57">
        <v>0</v>
      </c>
      <c r="CT86" s="57">
        <v>0</v>
      </c>
      <c r="CU86" s="57">
        <v>0</v>
      </c>
      <c r="CV86" s="57">
        <v>0</v>
      </c>
      <c r="CW86" s="57">
        <v>0</v>
      </c>
      <c r="CX86" s="57">
        <v>0</v>
      </c>
      <c r="CY86" s="57">
        <v>0</v>
      </c>
      <c r="CZ86" s="57">
        <v>0</v>
      </c>
      <c r="DA86" s="57">
        <v>0</v>
      </c>
      <c r="DB86" s="57">
        <v>0</v>
      </c>
      <c r="DC86" s="57">
        <v>0</v>
      </c>
      <c r="DD86" s="57">
        <v>0</v>
      </c>
      <c r="DE86" s="58">
        <v>0</v>
      </c>
    </row>
    <row r="87" spans="1:109" s="92" customFormat="1">
      <c r="A87" s="54" t="s">
        <v>354</v>
      </c>
      <c r="B87" s="55" t="s">
        <v>608</v>
      </c>
      <c r="C87" s="56">
        <v>0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57">
        <v>0</v>
      </c>
      <c r="S87" s="57">
        <v>0</v>
      </c>
      <c r="T87" s="57">
        <v>0</v>
      </c>
      <c r="U87" s="57">
        <v>0</v>
      </c>
      <c r="V87" s="57">
        <v>0</v>
      </c>
      <c r="W87" s="57">
        <v>0</v>
      </c>
      <c r="X87" s="57">
        <v>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  <c r="AR87" s="57">
        <v>0</v>
      </c>
      <c r="AS87" s="57">
        <v>0</v>
      </c>
      <c r="AT87" s="57">
        <v>0</v>
      </c>
      <c r="AU87" s="57">
        <v>0</v>
      </c>
      <c r="AV87" s="57">
        <v>0</v>
      </c>
      <c r="AW87" s="57">
        <v>0</v>
      </c>
      <c r="AX87" s="57">
        <v>0</v>
      </c>
      <c r="AY87" s="57">
        <v>0</v>
      </c>
      <c r="AZ87" s="57">
        <v>0</v>
      </c>
      <c r="BA87" s="57">
        <v>0</v>
      </c>
      <c r="BB87" s="57">
        <v>0</v>
      </c>
      <c r="BC87" s="57">
        <v>0</v>
      </c>
      <c r="BD87" s="57">
        <v>0</v>
      </c>
      <c r="BE87" s="57">
        <v>0</v>
      </c>
      <c r="BF87" s="57">
        <v>0</v>
      </c>
      <c r="BG87" s="57">
        <v>0</v>
      </c>
      <c r="BH87" s="57">
        <v>0</v>
      </c>
      <c r="BI87" s="57">
        <v>0</v>
      </c>
      <c r="BJ87" s="57">
        <v>0</v>
      </c>
      <c r="BK87" s="57">
        <v>0</v>
      </c>
      <c r="BL87" s="57">
        <v>0</v>
      </c>
      <c r="BM87" s="57">
        <v>0</v>
      </c>
      <c r="BN87" s="57">
        <v>0</v>
      </c>
      <c r="BO87" s="57">
        <v>0</v>
      </c>
      <c r="BP87" s="57">
        <v>0</v>
      </c>
      <c r="BQ87" s="57">
        <v>0</v>
      </c>
      <c r="BR87" s="57">
        <v>0</v>
      </c>
      <c r="BS87" s="57">
        <v>0</v>
      </c>
      <c r="BT87" s="57">
        <v>0</v>
      </c>
      <c r="BU87" s="57">
        <v>0</v>
      </c>
      <c r="BV87" s="57">
        <v>0</v>
      </c>
      <c r="BW87" s="57">
        <v>0</v>
      </c>
      <c r="BX87" s="57">
        <v>0</v>
      </c>
      <c r="BY87" s="57">
        <v>0</v>
      </c>
      <c r="BZ87" s="57">
        <v>0</v>
      </c>
      <c r="CA87" s="57">
        <v>0</v>
      </c>
      <c r="CB87" s="57">
        <v>0</v>
      </c>
      <c r="CC87" s="57">
        <v>0</v>
      </c>
      <c r="CD87" s="57">
        <v>0</v>
      </c>
      <c r="CE87" s="57">
        <v>0</v>
      </c>
      <c r="CF87" s="57">
        <v>0</v>
      </c>
      <c r="CG87" s="57">
        <v>0.55662266727355481</v>
      </c>
      <c r="CH87" s="57">
        <v>0</v>
      </c>
      <c r="CI87" s="57">
        <v>0</v>
      </c>
      <c r="CJ87" s="57">
        <v>0</v>
      </c>
      <c r="CK87" s="57">
        <v>0</v>
      </c>
      <c r="CL87" s="57">
        <v>0</v>
      </c>
      <c r="CM87" s="57">
        <v>0</v>
      </c>
      <c r="CN87" s="57">
        <v>0</v>
      </c>
      <c r="CO87" s="57">
        <v>0</v>
      </c>
      <c r="CP87" s="57">
        <v>0</v>
      </c>
      <c r="CQ87" s="57">
        <v>0</v>
      </c>
      <c r="CR87" s="57">
        <v>0</v>
      </c>
      <c r="CS87" s="57">
        <v>0</v>
      </c>
      <c r="CT87" s="57">
        <v>0</v>
      </c>
      <c r="CU87" s="57">
        <v>0</v>
      </c>
      <c r="CV87" s="57">
        <v>0</v>
      </c>
      <c r="CW87" s="57">
        <v>0</v>
      </c>
      <c r="CX87" s="57">
        <v>0</v>
      </c>
      <c r="CY87" s="57">
        <v>0</v>
      </c>
      <c r="CZ87" s="57">
        <v>0</v>
      </c>
      <c r="DA87" s="57">
        <v>0</v>
      </c>
      <c r="DB87" s="57">
        <v>0</v>
      </c>
      <c r="DC87" s="57">
        <v>0</v>
      </c>
      <c r="DD87" s="57">
        <v>0</v>
      </c>
      <c r="DE87" s="58">
        <v>0</v>
      </c>
    </row>
    <row r="88" spans="1:109" s="92" customFormat="1">
      <c r="A88" s="54" t="s">
        <v>355</v>
      </c>
      <c r="B88" s="55" t="s">
        <v>609</v>
      </c>
      <c r="C88" s="56">
        <v>0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  <c r="S88" s="57">
        <v>0</v>
      </c>
      <c r="T88" s="57">
        <v>0</v>
      </c>
      <c r="U88" s="57">
        <v>0</v>
      </c>
      <c r="V88" s="57">
        <v>0</v>
      </c>
      <c r="W88" s="57">
        <v>0</v>
      </c>
      <c r="X88" s="57"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S88" s="57">
        <v>0</v>
      </c>
      <c r="AT88" s="57">
        <v>0</v>
      </c>
      <c r="AU88" s="57">
        <v>0</v>
      </c>
      <c r="AV88" s="57">
        <v>0</v>
      </c>
      <c r="AW88" s="57">
        <v>0</v>
      </c>
      <c r="AX88" s="57">
        <v>0</v>
      </c>
      <c r="AY88" s="57">
        <v>0</v>
      </c>
      <c r="AZ88" s="57">
        <v>0</v>
      </c>
      <c r="BA88" s="57">
        <v>0</v>
      </c>
      <c r="BB88" s="57">
        <v>0</v>
      </c>
      <c r="BC88" s="57">
        <v>0</v>
      </c>
      <c r="BD88" s="57">
        <v>0</v>
      </c>
      <c r="BE88" s="57">
        <v>0</v>
      </c>
      <c r="BF88" s="57">
        <v>0</v>
      </c>
      <c r="BG88" s="57">
        <v>0</v>
      </c>
      <c r="BH88" s="57">
        <v>0</v>
      </c>
      <c r="BI88" s="57">
        <v>0</v>
      </c>
      <c r="BJ88" s="57">
        <v>0</v>
      </c>
      <c r="BK88" s="57">
        <v>0</v>
      </c>
      <c r="BL88" s="57">
        <v>0</v>
      </c>
      <c r="BM88" s="57">
        <v>0</v>
      </c>
      <c r="BN88" s="57">
        <v>0</v>
      </c>
      <c r="BO88" s="57">
        <v>0</v>
      </c>
      <c r="BP88" s="57">
        <v>0</v>
      </c>
      <c r="BQ88" s="57">
        <v>0</v>
      </c>
      <c r="BR88" s="57">
        <v>0</v>
      </c>
      <c r="BS88" s="57">
        <v>0</v>
      </c>
      <c r="BT88" s="57">
        <v>0</v>
      </c>
      <c r="BU88" s="57">
        <v>0</v>
      </c>
      <c r="BV88" s="57">
        <v>0</v>
      </c>
      <c r="BW88" s="57">
        <v>0</v>
      </c>
      <c r="BX88" s="57">
        <v>0</v>
      </c>
      <c r="BY88" s="57">
        <v>0</v>
      </c>
      <c r="BZ88" s="57">
        <v>0</v>
      </c>
      <c r="CA88" s="57">
        <v>0</v>
      </c>
      <c r="CB88" s="57">
        <v>0</v>
      </c>
      <c r="CC88" s="57">
        <v>0</v>
      </c>
      <c r="CD88" s="57">
        <v>0</v>
      </c>
      <c r="CE88" s="57">
        <v>0</v>
      </c>
      <c r="CF88" s="57">
        <v>0</v>
      </c>
      <c r="CG88" s="57">
        <v>0</v>
      </c>
      <c r="CH88" s="57">
        <v>5.3962385814078452E-2</v>
      </c>
      <c r="CI88" s="57">
        <v>0</v>
      </c>
      <c r="CJ88" s="57">
        <v>0</v>
      </c>
      <c r="CK88" s="57">
        <v>0</v>
      </c>
      <c r="CL88" s="57">
        <v>0</v>
      </c>
      <c r="CM88" s="57">
        <v>0</v>
      </c>
      <c r="CN88" s="57">
        <v>0</v>
      </c>
      <c r="CO88" s="57">
        <v>0</v>
      </c>
      <c r="CP88" s="57">
        <v>0</v>
      </c>
      <c r="CQ88" s="57">
        <v>0</v>
      </c>
      <c r="CR88" s="57">
        <v>0</v>
      </c>
      <c r="CS88" s="57">
        <v>0</v>
      </c>
      <c r="CT88" s="57">
        <v>0</v>
      </c>
      <c r="CU88" s="57">
        <v>0</v>
      </c>
      <c r="CV88" s="57">
        <v>0</v>
      </c>
      <c r="CW88" s="57">
        <v>0</v>
      </c>
      <c r="CX88" s="57">
        <v>0</v>
      </c>
      <c r="CY88" s="57">
        <v>0</v>
      </c>
      <c r="CZ88" s="57">
        <v>0</v>
      </c>
      <c r="DA88" s="57">
        <v>0</v>
      </c>
      <c r="DB88" s="57">
        <v>0</v>
      </c>
      <c r="DC88" s="57">
        <v>0</v>
      </c>
      <c r="DD88" s="57">
        <v>0</v>
      </c>
      <c r="DE88" s="58">
        <v>0</v>
      </c>
    </row>
    <row r="89" spans="1:109" s="92" customFormat="1">
      <c r="A89" s="59" t="s">
        <v>356</v>
      </c>
      <c r="B89" s="60" t="s">
        <v>610</v>
      </c>
      <c r="C89" s="61">
        <v>0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0.12168556378894742</v>
      </c>
      <c r="CJ89" s="62">
        <v>0</v>
      </c>
      <c r="CK89" s="62">
        <v>0</v>
      </c>
      <c r="CL89" s="62">
        <v>0</v>
      </c>
      <c r="CM89" s="62">
        <v>0</v>
      </c>
      <c r="CN89" s="62">
        <v>0</v>
      </c>
      <c r="CO89" s="62">
        <v>0</v>
      </c>
      <c r="CP89" s="62">
        <v>0</v>
      </c>
      <c r="CQ89" s="62">
        <v>0</v>
      </c>
      <c r="CR89" s="62">
        <v>0</v>
      </c>
      <c r="CS89" s="62">
        <v>0</v>
      </c>
      <c r="CT89" s="62">
        <v>0</v>
      </c>
      <c r="CU89" s="62">
        <v>0</v>
      </c>
      <c r="CV89" s="62">
        <v>0</v>
      </c>
      <c r="CW89" s="62">
        <v>0</v>
      </c>
      <c r="CX89" s="62">
        <v>0</v>
      </c>
      <c r="CY89" s="62">
        <v>0</v>
      </c>
      <c r="CZ89" s="62">
        <v>0</v>
      </c>
      <c r="DA89" s="62">
        <v>0</v>
      </c>
      <c r="DB89" s="62">
        <v>0</v>
      </c>
      <c r="DC89" s="62">
        <v>0</v>
      </c>
      <c r="DD89" s="62">
        <v>0</v>
      </c>
      <c r="DE89" s="63">
        <v>0</v>
      </c>
    </row>
    <row r="90" spans="1:109" s="92" customFormat="1">
      <c r="A90" s="64" t="s">
        <v>357</v>
      </c>
      <c r="B90" s="65" t="s">
        <v>611</v>
      </c>
      <c r="C90" s="66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0</v>
      </c>
      <c r="CJ90" s="67">
        <v>0.30842563509119963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0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8">
        <v>0</v>
      </c>
    </row>
    <row r="91" spans="1:109" s="92" customFormat="1">
      <c r="A91" s="54" t="s">
        <v>358</v>
      </c>
      <c r="B91" s="55" t="s">
        <v>612</v>
      </c>
      <c r="C91" s="56">
        <v>0</v>
      </c>
      <c r="D91" s="57">
        <v>0</v>
      </c>
      <c r="E91" s="57">
        <v>0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7">
        <v>0</v>
      </c>
      <c r="U91" s="57">
        <v>0</v>
      </c>
      <c r="V91" s="57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7">
        <v>0</v>
      </c>
      <c r="AC91" s="57">
        <v>0</v>
      </c>
      <c r="AD91" s="57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7">
        <v>0</v>
      </c>
      <c r="AK91" s="57">
        <v>0</v>
      </c>
      <c r="AL91" s="57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7">
        <v>0</v>
      </c>
      <c r="AS91" s="57">
        <v>0</v>
      </c>
      <c r="AT91" s="57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7">
        <v>0</v>
      </c>
      <c r="BA91" s="57">
        <v>0</v>
      </c>
      <c r="BB91" s="57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0</v>
      </c>
      <c r="BH91" s="57">
        <v>0</v>
      </c>
      <c r="BI91" s="57">
        <v>0</v>
      </c>
      <c r="BJ91" s="57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7">
        <v>0</v>
      </c>
      <c r="BQ91" s="57">
        <v>0</v>
      </c>
      <c r="BR91" s="57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7">
        <v>0</v>
      </c>
      <c r="BY91" s="57">
        <v>0</v>
      </c>
      <c r="BZ91" s="57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7">
        <v>0</v>
      </c>
      <c r="CG91" s="57">
        <v>0</v>
      </c>
      <c r="CH91" s="57">
        <v>0</v>
      </c>
      <c r="CI91" s="57">
        <v>0</v>
      </c>
      <c r="CJ91" s="57">
        <v>0</v>
      </c>
      <c r="CK91" s="57">
        <v>0.17115499700777978</v>
      </c>
      <c r="CL91" s="57">
        <v>0</v>
      </c>
      <c r="CM91" s="57">
        <v>0</v>
      </c>
      <c r="CN91" s="57">
        <v>0</v>
      </c>
      <c r="CO91" s="57">
        <v>0</v>
      </c>
      <c r="CP91" s="57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7">
        <v>0</v>
      </c>
      <c r="CW91" s="57">
        <v>0</v>
      </c>
      <c r="CX91" s="57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7">
        <v>0</v>
      </c>
      <c r="DE91" s="58">
        <v>0</v>
      </c>
    </row>
    <row r="92" spans="1:109" s="92" customFormat="1">
      <c r="A92" s="54" t="s">
        <v>359</v>
      </c>
      <c r="B92" s="55" t="s">
        <v>613</v>
      </c>
      <c r="C92" s="56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7">
        <v>0</v>
      </c>
      <c r="U92" s="57">
        <v>0</v>
      </c>
      <c r="V92" s="57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57">
        <v>0</v>
      </c>
      <c r="AD92" s="57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7">
        <v>0</v>
      </c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7">
        <v>0</v>
      </c>
      <c r="AS92" s="57">
        <v>0</v>
      </c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7">
        <v>0</v>
      </c>
      <c r="BY92" s="57">
        <v>0</v>
      </c>
      <c r="BZ92" s="57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7">
        <v>0</v>
      </c>
      <c r="CG92" s="57">
        <v>0</v>
      </c>
      <c r="CH92" s="57">
        <v>0</v>
      </c>
      <c r="CI92" s="57">
        <v>0</v>
      </c>
      <c r="CJ92" s="57">
        <v>0</v>
      </c>
      <c r="CK92" s="57">
        <v>0</v>
      </c>
      <c r="CL92" s="57">
        <v>0.20714641124517974</v>
      </c>
      <c r="CM92" s="57">
        <v>0</v>
      </c>
      <c r="CN92" s="57">
        <v>0</v>
      </c>
      <c r="CO92" s="57">
        <v>0</v>
      </c>
      <c r="CP92" s="57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7">
        <v>0</v>
      </c>
      <c r="CW92" s="57">
        <v>0</v>
      </c>
      <c r="CX92" s="57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7">
        <v>0</v>
      </c>
      <c r="DE92" s="58">
        <v>0</v>
      </c>
    </row>
    <row r="93" spans="1:109" s="92" customFormat="1">
      <c r="A93" s="54" t="s">
        <v>360</v>
      </c>
      <c r="B93" s="55" t="s">
        <v>614</v>
      </c>
      <c r="C93" s="56">
        <v>0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7">
        <v>0</v>
      </c>
      <c r="U93" s="57">
        <v>0</v>
      </c>
      <c r="V93" s="57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7">
        <v>0</v>
      </c>
      <c r="AC93" s="57">
        <v>0</v>
      </c>
      <c r="AD93" s="57">
        <v>0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7">
        <v>0</v>
      </c>
      <c r="AK93" s="57">
        <v>0</v>
      </c>
      <c r="AL93" s="57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7">
        <v>0</v>
      </c>
      <c r="AS93" s="57">
        <v>0</v>
      </c>
      <c r="AT93" s="57">
        <v>0</v>
      </c>
      <c r="AU93" s="57">
        <v>0</v>
      </c>
      <c r="AV93" s="57">
        <v>0</v>
      </c>
      <c r="AW93" s="57">
        <v>0</v>
      </c>
      <c r="AX93" s="57">
        <v>0</v>
      </c>
      <c r="AY93" s="57">
        <v>0</v>
      </c>
      <c r="AZ93" s="57">
        <v>0</v>
      </c>
      <c r="BA93" s="57">
        <v>0</v>
      </c>
      <c r="BB93" s="57">
        <v>0</v>
      </c>
      <c r="BC93" s="57">
        <v>0</v>
      </c>
      <c r="BD93" s="57">
        <v>0</v>
      </c>
      <c r="BE93" s="57">
        <v>0</v>
      </c>
      <c r="BF93" s="57">
        <v>0</v>
      </c>
      <c r="BG93" s="57">
        <v>0</v>
      </c>
      <c r="BH93" s="57">
        <v>0</v>
      </c>
      <c r="BI93" s="57">
        <v>0</v>
      </c>
      <c r="BJ93" s="57">
        <v>0</v>
      </c>
      <c r="BK93" s="57">
        <v>0</v>
      </c>
      <c r="BL93" s="57">
        <v>0</v>
      </c>
      <c r="BM93" s="57">
        <v>0</v>
      </c>
      <c r="BN93" s="57">
        <v>0</v>
      </c>
      <c r="BO93" s="57">
        <v>0</v>
      </c>
      <c r="BP93" s="57">
        <v>0</v>
      </c>
      <c r="BQ93" s="57">
        <v>0</v>
      </c>
      <c r="BR93" s="57">
        <v>0</v>
      </c>
      <c r="BS93" s="57">
        <v>0</v>
      </c>
      <c r="BT93" s="57">
        <v>0</v>
      </c>
      <c r="BU93" s="57">
        <v>0</v>
      </c>
      <c r="BV93" s="57">
        <v>0</v>
      </c>
      <c r="BW93" s="57">
        <v>0</v>
      </c>
      <c r="BX93" s="57">
        <v>0</v>
      </c>
      <c r="BY93" s="57">
        <v>0</v>
      </c>
      <c r="BZ93" s="57">
        <v>0</v>
      </c>
      <c r="CA93" s="57">
        <v>0</v>
      </c>
      <c r="CB93" s="57">
        <v>0</v>
      </c>
      <c r="CC93" s="57">
        <v>0</v>
      </c>
      <c r="CD93" s="57">
        <v>0</v>
      </c>
      <c r="CE93" s="57">
        <v>0</v>
      </c>
      <c r="CF93" s="57">
        <v>0</v>
      </c>
      <c r="CG93" s="57">
        <v>0</v>
      </c>
      <c r="CH93" s="57">
        <v>0</v>
      </c>
      <c r="CI93" s="57">
        <v>0</v>
      </c>
      <c r="CJ93" s="57">
        <v>0</v>
      </c>
      <c r="CK93" s="57">
        <v>0</v>
      </c>
      <c r="CL93" s="57">
        <v>0</v>
      </c>
      <c r="CM93" s="57">
        <v>0.27039935899674167</v>
      </c>
      <c r="CN93" s="57">
        <v>0</v>
      </c>
      <c r="CO93" s="57">
        <v>0</v>
      </c>
      <c r="CP93" s="57">
        <v>0</v>
      </c>
      <c r="CQ93" s="57">
        <v>0</v>
      </c>
      <c r="CR93" s="57">
        <v>0</v>
      </c>
      <c r="CS93" s="57">
        <v>0</v>
      </c>
      <c r="CT93" s="57">
        <v>0</v>
      </c>
      <c r="CU93" s="57">
        <v>0</v>
      </c>
      <c r="CV93" s="57">
        <v>0</v>
      </c>
      <c r="CW93" s="57">
        <v>0</v>
      </c>
      <c r="CX93" s="57">
        <v>0</v>
      </c>
      <c r="CY93" s="57">
        <v>0</v>
      </c>
      <c r="CZ93" s="57">
        <v>0</v>
      </c>
      <c r="DA93" s="57">
        <v>0</v>
      </c>
      <c r="DB93" s="57">
        <v>0</v>
      </c>
      <c r="DC93" s="57">
        <v>0</v>
      </c>
      <c r="DD93" s="57">
        <v>0</v>
      </c>
      <c r="DE93" s="58">
        <v>0</v>
      </c>
    </row>
    <row r="94" spans="1:109" s="92" customFormat="1">
      <c r="A94" s="59" t="s">
        <v>361</v>
      </c>
      <c r="B94" s="60" t="s">
        <v>615</v>
      </c>
      <c r="C94" s="61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  <c r="CF94" s="62">
        <v>0</v>
      </c>
      <c r="CG94" s="62">
        <v>0</v>
      </c>
      <c r="CH94" s="62">
        <v>0</v>
      </c>
      <c r="CI94" s="62">
        <v>0</v>
      </c>
      <c r="CJ94" s="62">
        <v>0</v>
      </c>
      <c r="CK94" s="62">
        <v>0</v>
      </c>
      <c r="CL94" s="62">
        <v>0</v>
      </c>
      <c r="CM94" s="62">
        <v>0</v>
      </c>
      <c r="CN94" s="62">
        <v>0.47063842346028467</v>
      </c>
      <c r="CO94" s="62">
        <v>0</v>
      </c>
      <c r="CP94" s="62">
        <v>0</v>
      </c>
      <c r="CQ94" s="62">
        <v>0</v>
      </c>
      <c r="CR94" s="62">
        <v>0</v>
      </c>
      <c r="CS94" s="62">
        <v>0</v>
      </c>
      <c r="CT94" s="62">
        <v>0</v>
      </c>
      <c r="CU94" s="62">
        <v>0</v>
      </c>
      <c r="CV94" s="62">
        <v>0</v>
      </c>
      <c r="CW94" s="62">
        <v>0</v>
      </c>
      <c r="CX94" s="62">
        <v>0</v>
      </c>
      <c r="CY94" s="62">
        <v>0</v>
      </c>
      <c r="CZ94" s="62">
        <v>0</v>
      </c>
      <c r="DA94" s="62">
        <v>0</v>
      </c>
      <c r="DB94" s="62">
        <v>0</v>
      </c>
      <c r="DC94" s="62">
        <v>0</v>
      </c>
      <c r="DD94" s="62">
        <v>0</v>
      </c>
      <c r="DE94" s="63">
        <v>0</v>
      </c>
    </row>
    <row r="95" spans="1:109" s="92" customFormat="1">
      <c r="A95" s="64" t="s">
        <v>362</v>
      </c>
      <c r="B95" s="65" t="s">
        <v>777</v>
      </c>
      <c r="C95" s="66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67">
        <v>0</v>
      </c>
      <c r="BM95" s="67">
        <v>0</v>
      </c>
      <c r="BN95" s="67">
        <v>0</v>
      </c>
      <c r="BO95" s="67">
        <v>0</v>
      </c>
      <c r="BP95" s="67">
        <v>0</v>
      </c>
      <c r="BQ95" s="67">
        <v>0</v>
      </c>
      <c r="BR95" s="67">
        <v>0</v>
      </c>
      <c r="BS95" s="67">
        <v>0</v>
      </c>
      <c r="BT95" s="67">
        <v>0</v>
      </c>
      <c r="BU95" s="67">
        <v>0</v>
      </c>
      <c r="BV95" s="67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0</v>
      </c>
      <c r="CB95" s="67">
        <v>0</v>
      </c>
      <c r="CC95" s="67">
        <v>0</v>
      </c>
      <c r="CD95" s="67">
        <v>0</v>
      </c>
      <c r="CE95" s="67">
        <v>0</v>
      </c>
      <c r="CF95" s="67">
        <v>0</v>
      </c>
      <c r="CG95" s="67">
        <v>0</v>
      </c>
      <c r="CH95" s="67">
        <v>0</v>
      </c>
      <c r="CI95" s="67">
        <v>0</v>
      </c>
      <c r="CJ95" s="67">
        <v>0</v>
      </c>
      <c r="CK95" s="67">
        <v>0</v>
      </c>
      <c r="CL95" s="67">
        <v>0</v>
      </c>
      <c r="CM95" s="67">
        <v>0</v>
      </c>
      <c r="CN95" s="67">
        <v>0</v>
      </c>
      <c r="CO95" s="67">
        <v>0.330035194368901</v>
      </c>
      <c r="CP95" s="67">
        <v>0</v>
      </c>
      <c r="CQ95" s="67">
        <v>0</v>
      </c>
      <c r="CR95" s="67">
        <v>0</v>
      </c>
      <c r="CS95" s="67">
        <v>0</v>
      </c>
      <c r="CT95" s="67">
        <v>0</v>
      </c>
      <c r="CU95" s="67">
        <v>0</v>
      </c>
      <c r="CV95" s="67">
        <v>0</v>
      </c>
      <c r="CW95" s="67">
        <v>0</v>
      </c>
      <c r="CX95" s="67">
        <v>0</v>
      </c>
      <c r="CY95" s="67">
        <v>0</v>
      </c>
      <c r="CZ95" s="67">
        <v>0</v>
      </c>
      <c r="DA95" s="67">
        <v>0</v>
      </c>
      <c r="DB95" s="67">
        <v>0</v>
      </c>
      <c r="DC95" s="67">
        <v>0</v>
      </c>
      <c r="DD95" s="67">
        <v>0</v>
      </c>
      <c r="DE95" s="68">
        <v>0</v>
      </c>
    </row>
    <row r="96" spans="1:109" s="92" customFormat="1">
      <c r="A96" s="54" t="s">
        <v>363</v>
      </c>
      <c r="B96" s="55" t="s">
        <v>776</v>
      </c>
      <c r="C96" s="56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0</v>
      </c>
      <c r="T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57">
        <v>0</v>
      </c>
      <c r="AE96" s="57">
        <v>0</v>
      </c>
      <c r="AF96" s="57">
        <v>0</v>
      </c>
      <c r="AG96" s="57">
        <v>0</v>
      </c>
      <c r="AH96" s="57">
        <v>0</v>
      </c>
      <c r="AI96" s="57">
        <v>0</v>
      </c>
      <c r="AJ96" s="57">
        <v>0</v>
      </c>
      <c r="AK96" s="57">
        <v>0</v>
      </c>
      <c r="AL96" s="57">
        <v>0</v>
      </c>
      <c r="AM96" s="57">
        <v>0</v>
      </c>
      <c r="AN96" s="57">
        <v>0</v>
      </c>
      <c r="AO96" s="57">
        <v>0</v>
      </c>
      <c r="AP96" s="57">
        <v>0</v>
      </c>
      <c r="AQ96" s="57">
        <v>0</v>
      </c>
      <c r="AR96" s="57">
        <v>0</v>
      </c>
      <c r="AS96" s="57">
        <v>0</v>
      </c>
      <c r="AT96" s="57">
        <v>0</v>
      </c>
      <c r="AU96" s="57">
        <v>0</v>
      </c>
      <c r="AV96" s="57">
        <v>0</v>
      </c>
      <c r="AW96" s="57">
        <v>0</v>
      </c>
      <c r="AX96" s="57">
        <v>0</v>
      </c>
      <c r="AY96" s="57">
        <v>0</v>
      </c>
      <c r="AZ96" s="57">
        <v>0</v>
      </c>
      <c r="BA96" s="57">
        <v>0</v>
      </c>
      <c r="BB96" s="57">
        <v>0</v>
      </c>
      <c r="BC96" s="57">
        <v>0</v>
      </c>
      <c r="BD96" s="57">
        <v>0</v>
      </c>
      <c r="BE96" s="57">
        <v>0</v>
      </c>
      <c r="BF96" s="57">
        <v>0</v>
      </c>
      <c r="BG96" s="57">
        <v>0</v>
      </c>
      <c r="BH96" s="57">
        <v>0</v>
      </c>
      <c r="BI96" s="57">
        <v>0</v>
      </c>
      <c r="BJ96" s="57">
        <v>0</v>
      </c>
      <c r="BK96" s="57">
        <v>0</v>
      </c>
      <c r="BL96" s="57">
        <v>0</v>
      </c>
      <c r="BM96" s="57">
        <v>0</v>
      </c>
      <c r="BN96" s="57">
        <v>0</v>
      </c>
      <c r="BO96" s="57">
        <v>0</v>
      </c>
      <c r="BP96" s="57">
        <v>0</v>
      </c>
      <c r="BQ96" s="57">
        <v>0</v>
      </c>
      <c r="BR96" s="57">
        <v>0</v>
      </c>
      <c r="BS96" s="57">
        <v>0</v>
      </c>
      <c r="BT96" s="57">
        <v>0</v>
      </c>
      <c r="BU96" s="57">
        <v>0</v>
      </c>
      <c r="BV96" s="57">
        <v>0</v>
      </c>
      <c r="BW96" s="57">
        <v>0</v>
      </c>
      <c r="BX96" s="57">
        <v>0</v>
      </c>
      <c r="BY96" s="57">
        <v>0</v>
      </c>
      <c r="BZ96" s="57">
        <v>0</v>
      </c>
      <c r="CA96" s="57">
        <v>0</v>
      </c>
      <c r="CB96" s="57">
        <v>0</v>
      </c>
      <c r="CC96" s="57">
        <v>0</v>
      </c>
      <c r="CD96" s="57">
        <v>0</v>
      </c>
      <c r="CE96" s="57">
        <v>0</v>
      </c>
      <c r="CF96" s="57">
        <v>0</v>
      </c>
      <c r="CG96" s="57">
        <v>0</v>
      </c>
      <c r="CH96" s="57">
        <v>0</v>
      </c>
      <c r="CI96" s="57">
        <v>0</v>
      </c>
      <c r="CJ96" s="57">
        <v>0</v>
      </c>
      <c r="CK96" s="57">
        <v>0</v>
      </c>
      <c r="CL96" s="57">
        <v>0</v>
      </c>
      <c r="CM96" s="57">
        <v>0</v>
      </c>
      <c r="CN96" s="57">
        <v>0</v>
      </c>
      <c r="CO96" s="57">
        <v>0</v>
      </c>
      <c r="CP96" s="57">
        <v>0.38427714703938454</v>
      </c>
      <c r="CQ96" s="57">
        <v>0</v>
      </c>
      <c r="CR96" s="57">
        <v>0</v>
      </c>
      <c r="CS96" s="57">
        <v>0</v>
      </c>
      <c r="CT96" s="57">
        <v>0</v>
      </c>
      <c r="CU96" s="57">
        <v>0</v>
      </c>
      <c r="CV96" s="57">
        <v>0</v>
      </c>
      <c r="CW96" s="57">
        <v>0</v>
      </c>
      <c r="CX96" s="57">
        <v>0</v>
      </c>
      <c r="CY96" s="57">
        <v>0</v>
      </c>
      <c r="CZ96" s="57">
        <v>0</v>
      </c>
      <c r="DA96" s="57">
        <v>0</v>
      </c>
      <c r="DB96" s="57">
        <v>0</v>
      </c>
      <c r="DC96" s="57">
        <v>0</v>
      </c>
      <c r="DD96" s="57">
        <v>0</v>
      </c>
      <c r="DE96" s="58">
        <v>0</v>
      </c>
    </row>
    <row r="97" spans="1:109" s="92" customFormat="1">
      <c r="A97" s="54" t="s">
        <v>364</v>
      </c>
      <c r="B97" s="55" t="s">
        <v>618</v>
      </c>
      <c r="C97" s="56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  <c r="P97" s="57">
        <v>0</v>
      </c>
      <c r="Q97" s="57">
        <v>0</v>
      </c>
      <c r="R97" s="57">
        <v>0</v>
      </c>
      <c r="S97" s="57">
        <v>0</v>
      </c>
      <c r="T97" s="57">
        <v>0</v>
      </c>
      <c r="U97" s="57">
        <v>0</v>
      </c>
      <c r="V97" s="57">
        <v>0</v>
      </c>
      <c r="W97" s="57">
        <v>0</v>
      </c>
      <c r="X97" s="57">
        <v>0</v>
      </c>
      <c r="Y97" s="57">
        <v>0</v>
      </c>
      <c r="Z97" s="57">
        <v>0</v>
      </c>
      <c r="AA97" s="57">
        <v>0</v>
      </c>
      <c r="AB97" s="57">
        <v>0</v>
      </c>
      <c r="AC97" s="57">
        <v>0</v>
      </c>
      <c r="AD97" s="57">
        <v>0</v>
      </c>
      <c r="AE97" s="57">
        <v>0</v>
      </c>
      <c r="AF97" s="57">
        <v>0</v>
      </c>
      <c r="AG97" s="57">
        <v>0</v>
      </c>
      <c r="AH97" s="57">
        <v>0</v>
      </c>
      <c r="AI97" s="57">
        <v>0</v>
      </c>
      <c r="AJ97" s="57">
        <v>0</v>
      </c>
      <c r="AK97" s="57">
        <v>0</v>
      </c>
      <c r="AL97" s="57">
        <v>0</v>
      </c>
      <c r="AM97" s="57">
        <v>0</v>
      </c>
      <c r="AN97" s="57">
        <v>0</v>
      </c>
      <c r="AO97" s="57">
        <v>0</v>
      </c>
      <c r="AP97" s="57">
        <v>0</v>
      </c>
      <c r="AQ97" s="57">
        <v>0</v>
      </c>
      <c r="AR97" s="57">
        <v>0</v>
      </c>
      <c r="AS97" s="57">
        <v>0</v>
      </c>
      <c r="AT97" s="57">
        <v>0</v>
      </c>
      <c r="AU97" s="57">
        <v>0</v>
      </c>
      <c r="AV97" s="57">
        <v>0</v>
      </c>
      <c r="AW97" s="57">
        <v>0</v>
      </c>
      <c r="AX97" s="57">
        <v>0</v>
      </c>
      <c r="AY97" s="57">
        <v>0</v>
      </c>
      <c r="AZ97" s="57">
        <v>0</v>
      </c>
      <c r="BA97" s="57">
        <v>0</v>
      </c>
      <c r="BB97" s="57">
        <v>0</v>
      </c>
      <c r="BC97" s="57">
        <v>0</v>
      </c>
      <c r="BD97" s="57">
        <v>0</v>
      </c>
      <c r="BE97" s="57">
        <v>0</v>
      </c>
      <c r="BF97" s="57">
        <v>0</v>
      </c>
      <c r="BG97" s="57">
        <v>0</v>
      </c>
      <c r="BH97" s="57">
        <v>0</v>
      </c>
      <c r="BI97" s="57">
        <v>0</v>
      </c>
      <c r="BJ97" s="57">
        <v>0</v>
      </c>
      <c r="BK97" s="57">
        <v>0</v>
      </c>
      <c r="BL97" s="57">
        <v>0</v>
      </c>
      <c r="BM97" s="57">
        <v>0</v>
      </c>
      <c r="BN97" s="57">
        <v>0</v>
      </c>
      <c r="BO97" s="57">
        <v>0</v>
      </c>
      <c r="BP97" s="57">
        <v>0</v>
      </c>
      <c r="BQ97" s="57">
        <v>0</v>
      </c>
      <c r="BR97" s="57">
        <v>0</v>
      </c>
      <c r="BS97" s="57">
        <v>0</v>
      </c>
      <c r="BT97" s="57">
        <v>0</v>
      </c>
      <c r="BU97" s="57">
        <v>0</v>
      </c>
      <c r="BV97" s="57">
        <v>0</v>
      </c>
      <c r="BW97" s="57">
        <v>0</v>
      </c>
      <c r="BX97" s="57">
        <v>0</v>
      </c>
      <c r="BY97" s="57">
        <v>0</v>
      </c>
      <c r="BZ97" s="57">
        <v>0</v>
      </c>
      <c r="CA97" s="57">
        <v>0</v>
      </c>
      <c r="CB97" s="57">
        <v>0</v>
      </c>
      <c r="CC97" s="57">
        <v>0</v>
      </c>
      <c r="CD97" s="57">
        <v>0</v>
      </c>
      <c r="CE97" s="57">
        <v>0</v>
      </c>
      <c r="CF97" s="57">
        <v>0</v>
      </c>
      <c r="CG97" s="57">
        <v>0</v>
      </c>
      <c r="CH97" s="57">
        <v>0</v>
      </c>
      <c r="CI97" s="57">
        <v>0</v>
      </c>
      <c r="CJ97" s="57">
        <v>0</v>
      </c>
      <c r="CK97" s="57">
        <v>0</v>
      </c>
      <c r="CL97" s="57">
        <v>0</v>
      </c>
      <c r="CM97" s="57">
        <v>0</v>
      </c>
      <c r="CN97" s="57">
        <v>0</v>
      </c>
      <c r="CO97" s="57">
        <v>0</v>
      </c>
      <c r="CP97" s="57">
        <v>0</v>
      </c>
      <c r="CQ97" s="57">
        <v>0.47550251256281406</v>
      </c>
      <c r="CR97" s="57">
        <v>0</v>
      </c>
      <c r="CS97" s="57">
        <v>0</v>
      </c>
      <c r="CT97" s="57">
        <v>0</v>
      </c>
      <c r="CU97" s="57">
        <v>0</v>
      </c>
      <c r="CV97" s="57">
        <v>0</v>
      </c>
      <c r="CW97" s="57">
        <v>0</v>
      </c>
      <c r="CX97" s="57">
        <v>0</v>
      </c>
      <c r="CY97" s="57">
        <v>0</v>
      </c>
      <c r="CZ97" s="57">
        <v>0</v>
      </c>
      <c r="DA97" s="57">
        <v>0</v>
      </c>
      <c r="DB97" s="57">
        <v>0</v>
      </c>
      <c r="DC97" s="57">
        <v>0</v>
      </c>
      <c r="DD97" s="57">
        <v>0</v>
      </c>
      <c r="DE97" s="58">
        <v>0</v>
      </c>
    </row>
    <row r="98" spans="1:109" s="92" customFormat="1">
      <c r="A98" s="54" t="s">
        <v>365</v>
      </c>
      <c r="B98" s="55" t="s">
        <v>619</v>
      </c>
      <c r="C98" s="56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7">
        <v>0</v>
      </c>
      <c r="T98" s="57">
        <v>0</v>
      </c>
      <c r="U98" s="57">
        <v>0</v>
      </c>
      <c r="V98" s="57">
        <v>0</v>
      </c>
      <c r="W98" s="57">
        <v>0</v>
      </c>
      <c r="X98" s="57">
        <v>0</v>
      </c>
      <c r="Y98" s="57">
        <v>0</v>
      </c>
      <c r="Z98" s="57">
        <v>0</v>
      </c>
      <c r="AA98" s="57">
        <v>0</v>
      </c>
      <c r="AB98" s="57">
        <v>0</v>
      </c>
      <c r="AC98" s="57">
        <v>0</v>
      </c>
      <c r="AD98" s="57">
        <v>0</v>
      </c>
      <c r="AE98" s="57">
        <v>0</v>
      </c>
      <c r="AF98" s="57">
        <v>0</v>
      </c>
      <c r="AG98" s="57">
        <v>0</v>
      </c>
      <c r="AH98" s="57">
        <v>0</v>
      </c>
      <c r="AI98" s="57">
        <v>0</v>
      </c>
      <c r="AJ98" s="57">
        <v>0</v>
      </c>
      <c r="AK98" s="57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S98" s="57">
        <v>0</v>
      </c>
      <c r="AT98" s="57">
        <v>0</v>
      </c>
      <c r="AU98" s="57">
        <v>0</v>
      </c>
      <c r="AV98" s="57">
        <v>0</v>
      </c>
      <c r="AW98" s="57">
        <v>0</v>
      </c>
      <c r="AX98" s="57">
        <v>0</v>
      </c>
      <c r="AY98" s="57">
        <v>0</v>
      </c>
      <c r="AZ98" s="57">
        <v>0</v>
      </c>
      <c r="BA98" s="57">
        <v>0</v>
      </c>
      <c r="BB98" s="57">
        <v>0</v>
      </c>
      <c r="BC98" s="57">
        <v>0</v>
      </c>
      <c r="BD98" s="57">
        <v>0</v>
      </c>
      <c r="BE98" s="57">
        <v>0</v>
      </c>
      <c r="BF98" s="57">
        <v>0</v>
      </c>
      <c r="BG98" s="57">
        <v>0</v>
      </c>
      <c r="BH98" s="57">
        <v>0</v>
      </c>
      <c r="BI98" s="57">
        <v>0</v>
      </c>
      <c r="BJ98" s="57">
        <v>0</v>
      </c>
      <c r="BK98" s="57">
        <v>0</v>
      </c>
      <c r="BL98" s="57">
        <v>0</v>
      </c>
      <c r="BM98" s="57">
        <v>0</v>
      </c>
      <c r="BN98" s="57">
        <v>0</v>
      </c>
      <c r="BO98" s="57">
        <v>0</v>
      </c>
      <c r="BP98" s="57">
        <v>0</v>
      </c>
      <c r="BQ98" s="57">
        <v>0</v>
      </c>
      <c r="BR98" s="57">
        <v>0</v>
      </c>
      <c r="BS98" s="57">
        <v>0</v>
      </c>
      <c r="BT98" s="57">
        <v>0</v>
      </c>
      <c r="BU98" s="57">
        <v>0</v>
      </c>
      <c r="BV98" s="57">
        <v>0</v>
      </c>
      <c r="BW98" s="57">
        <v>0</v>
      </c>
      <c r="BX98" s="57">
        <v>0</v>
      </c>
      <c r="BY98" s="57">
        <v>0</v>
      </c>
      <c r="BZ98" s="57">
        <v>0</v>
      </c>
      <c r="CA98" s="57">
        <v>0</v>
      </c>
      <c r="CB98" s="57">
        <v>0</v>
      </c>
      <c r="CC98" s="57">
        <v>0</v>
      </c>
      <c r="CD98" s="57">
        <v>0</v>
      </c>
      <c r="CE98" s="57">
        <v>0</v>
      </c>
      <c r="CF98" s="57">
        <v>0</v>
      </c>
      <c r="CG98" s="57">
        <v>0</v>
      </c>
      <c r="CH98" s="57">
        <v>0</v>
      </c>
      <c r="CI98" s="57">
        <v>0</v>
      </c>
      <c r="CJ98" s="57">
        <v>0</v>
      </c>
      <c r="CK98" s="57">
        <v>0</v>
      </c>
      <c r="CL98" s="57">
        <v>0</v>
      </c>
      <c r="CM98" s="57">
        <v>0</v>
      </c>
      <c r="CN98" s="57">
        <v>0</v>
      </c>
      <c r="CO98" s="57">
        <v>0</v>
      </c>
      <c r="CP98" s="57">
        <v>0</v>
      </c>
      <c r="CQ98" s="57">
        <v>0</v>
      </c>
      <c r="CR98" s="57">
        <v>0.55831386226129376</v>
      </c>
      <c r="CS98" s="57">
        <v>0</v>
      </c>
      <c r="CT98" s="57">
        <v>0</v>
      </c>
      <c r="CU98" s="57">
        <v>0</v>
      </c>
      <c r="CV98" s="57">
        <v>0</v>
      </c>
      <c r="CW98" s="57">
        <v>0</v>
      </c>
      <c r="CX98" s="57">
        <v>0</v>
      </c>
      <c r="CY98" s="57">
        <v>0</v>
      </c>
      <c r="CZ98" s="57">
        <v>0</v>
      </c>
      <c r="DA98" s="57">
        <v>0</v>
      </c>
      <c r="DB98" s="57">
        <v>0</v>
      </c>
      <c r="DC98" s="57">
        <v>0</v>
      </c>
      <c r="DD98" s="57">
        <v>0</v>
      </c>
      <c r="DE98" s="58">
        <v>0</v>
      </c>
    </row>
    <row r="99" spans="1:109" s="92" customFormat="1">
      <c r="A99" s="59" t="s">
        <v>366</v>
      </c>
      <c r="B99" s="60" t="s">
        <v>620</v>
      </c>
      <c r="C99" s="61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0</v>
      </c>
      <c r="BY99" s="62">
        <v>0</v>
      </c>
      <c r="BZ99" s="62">
        <v>0</v>
      </c>
      <c r="CA99" s="62">
        <v>0</v>
      </c>
      <c r="CB99" s="62">
        <v>0</v>
      </c>
      <c r="CC99" s="62">
        <v>0</v>
      </c>
      <c r="CD99" s="62">
        <v>0</v>
      </c>
      <c r="CE99" s="62">
        <v>0</v>
      </c>
      <c r="CF99" s="62">
        <v>0</v>
      </c>
      <c r="CG99" s="62">
        <v>0</v>
      </c>
      <c r="CH99" s="62">
        <v>0</v>
      </c>
      <c r="CI99" s="62">
        <v>0</v>
      </c>
      <c r="CJ99" s="62">
        <v>0</v>
      </c>
      <c r="CK99" s="62">
        <v>0</v>
      </c>
      <c r="CL99" s="62">
        <v>0</v>
      </c>
      <c r="CM99" s="62">
        <v>0</v>
      </c>
      <c r="CN99" s="62">
        <v>0</v>
      </c>
      <c r="CO99" s="62">
        <v>0</v>
      </c>
      <c r="CP99" s="62">
        <v>0</v>
      </c>
      <c r="CQ99" s="62">
        <v>0</v>
      </c>
      <c r="CR99" s="62">
        <v>0</v>
      </c>
      <c r="CS99" s="62">
        <v>0.56215029436092057</v>
      </c>
      <c r="CT99" s="62">
        <v>0</v>
      </c>
      <c r="CU99" s="62">
        <v>0</v>
      </c>
      <c r="CV99" s="62">
        <v>0</v>
      </c>
      <c r="CW99" s="62">
        <v>0</v>
      </c>
      <c r="CX99" s="62">
        <v>0</v>
      </c>
      <c r="CY99" s="62">
        <v>0</v>
      </c>
      <c r="CZ99" s="62">
        <v>0</v>
      </c>
      <c r="DA99" s="62">
        <v>0</v>
      </c>
      <c r="DB99" s="62">
        <v>0</v>
      </c>
      <c r="DC99" s="62">
        <v>0</v>
      </c>
      <c r="DD99" s="62">
        <v>0</v>
      </c>
      <c r="DE99" s="63">
        <v>0</v>
      </c>
    </row>
    <row r="100" spans="1:109" s="92" customFormat="1">
      <c r="A100" s="64" t="s">
        <v>367</v>
      </c>
      <c r="B100" s="65" t="s">
        <v>775</v>
      </c>
      <c r="C100" s="66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0.44609129376167173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8">
        <v>0</v>
      </c>
    </row>
    <row r="101" spans="1:109" s="92" customFormat="1">
      <c r="A101" s="54" t="s">
        <v>368</v>
      </c>
      <c r="B101" s="55" t="s">
        <v>621</v>
      </c>
      <c r="C101" s="56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  <c r="S101" s="57">
        <v>0</v>
      </c>
      <c r="T101" s="57">
        <v>0</v>
      </c>
      <c r="U101" s="57">
        <v>0</v>
      </c>
      <c r="V101" s="57">
        <v>0</v>
      </c>
      <c r="W101" s="57">
        <v>0</v>
      </c>
      <c r="X101" s="57">
        <v>0</v>
      </c>
      <c r="Y101" s="57">
        <v>0</v>
      </c>
      <c r="Z101" s="57">
        <v>0</v>
      </c>
      <c r="AA101" s="57">
        <v>0</v>
      </c>
      <c r="AB101" s="57">
        <v>0</v>
      </c>
      <c r="AC101" s="57">
        <v>0</v>
      </c>
      <c r="AD101" s="57">
        <v>0</v>
      </c>
      <c r="AE101" s="57">
        <v>0</v>
      </c>
      <c r="AF101" s="57">
        <v>0</v>
      </c>
      <c r="AG101" s="57">
        <v>0</v>
      </c>
      <c r="AH101" s="57">
        <v>0</v>
      </c>
      <c r="AI101" s="57">
        <v>0</v>
      </c>
      <c r="AJ101" s="57">
        <v>0</v>
      </c>
      <c r="AK101" s="57">
        <v>0</v>
      </c>
      <c r="AL101" s="57">
        <v>0</v>
      </c>
      <c r="AM101" s="57">
        <v>0</v>
      </c>
      <c r="AN101" s="57">
        <v>0</v>
      </c>
      <c r="AO101" s="57">
        <v>0</v>
      </c>
      <c r="AP101" s="57">
        <v>0</v>
      </c>
      <c r="AQ101" s="57">
        <v>0</v>
      </c>
      <c r="AR101" s="57">
        <v>0</v>
      </c>
      <c r="AS101" s="57">
        <v>0</v>
      </c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0</v>
      </c>
      <c r="AZ101" s="57">
        <v>0</v>
      </c>
      <c r="BA101" s="57">
        <v>0</v>
      </c>
      <c r="BB101" s="57">
        <v>0</v>
      </c>
      <c r="BC101" s="57">
        <v>0</v>
      </c>
      <c r="BD101" s="57">
        <v>0</v>
      </c>
      <c r="BE101" s="57">
        <v>0</v>
      </c>
      <c r="BF101" s="57">
        <v>0</v>
      </c>
      <c r="BG101" s="57">
        <v>0</v>
      </c>
      <c r="BH101" s="57">
        <v>0</v>
      </c>
      <c r="BI101" s="57">
        <v>0</v>
      </c>
      <c r="BJ101" s="57">
        <v>0</v>
      </c>
      <c r="BK101" s="57">
        <v>0</v>
      </c>
      <c r="BL101" s="57">
        <v>0</v>
      </c>
      <c r="BM101" s="57">
        <v>0</v>
      </c>
      <c r="BN101" s="57">
        <v>0</v>
      </c>
      <c r="BO101" s="57">
        <v>0</v>
      </c>
      <c r="BP101" s="57">
        <v>0</v>
      </c>
      <c r="BQ101" s="57">
        <v>0</v>
      </c>
      <c r="BR101" s="57">
        <v>0</v>
      </c>
      <c r="BS101" s="57">
        <v>0</v>
      </c>
      <c r="BT101" s="57">
        <v>0</v>
      </c>
      <c r="BU101" s="57">
        <v>0</v>
      </c>
      <c r="BV101" s="57">
        <v>0</v>
      </c>
      <c r="BW101" s="57">
        <v>0</v>
      </c>
      <c r="BX101" s="57">
        <v>0</v>
      </c>
      <c r="BY101" s="57">
        <v>0</v>
      </c>
      <c r="BZ101" s="57">
        <v>0</v>
      </c>
      <c r="CA101" s="57">
        <v>0</v>
      </c>
      <c r="CB101" s="57">
        <v>0</v>
      </c>
      <c r="CC101" s="57">
        <v>0</v>
      </c>
      <c r="CD101" s="57">
        <v>0</v>
      </c>
      <c r="CE101" s="57">
        <v>0</v>
      </c>
      <c r="CF101" s="57">
        <v>0</v>
      </c>
      <c r="CG101" s="57">
        <v>0</v>
      </c>
      <c r="CH101" s="57">
        <v>0</v>
      </c>
      <c r="CI101" s="57">
        <v>0</v>
      </c>
      <c r="CJ101" s="57">
        <v>0</v>
      </c>
      <c r="CK101" s="57">
        <v>0</v>
      </c>
      <c r="CL101" s="57">
        <v>0</v>
      </c>
      <c r="CM101" s="57">
        <v>0</v>
      </c>
      <c r="CN101" s="57">
        <v>0</v>
      </c>
      <c r="CO101" s="57">
        <v>0</v>
      </c>
      <c r="CP101" s="57">
        <v>0</v>
      </c>
      <c r="CQ101" s="57">
        <v>0</v>
      </c>
      <c r="CR101" s="57">
        <v>0</v>
      </c>
      <c r="CS101" s="57">
        <v>0</v>
      </c>
      <c r="CT101" s="57">
        <v>0</v>
      </c>
      <c r="CU101" s="57">
        <v>0.11383396066373323</v>
      </c>
      <c r="CV101" s="57">
        <v>0</v>
      </c>
      <c r="CW101" s="57">
        <v>0</v>
      </c>
      <c r="CX101" s="57">
        <v>0</v>
      </c>
      <c r="CY101" s="57">
        <v>0</v>
      </c>
      <c r="CZ101" s="57">
        <v>0</v>
      </c>
      <c r="DA101" s="57">
        <v>0</v>
      </c>
      <c r="DB101" s="57">
        <v>0</v>
      </c>
      <c r="DC101" s="57">
        <v>0</v>
      </c>
      <c r="DD101" s="57">
        <v>0</v>
      </c>
      <c r="DE101" s="58">
        <v>0</v>
      </c>
    </row>
    <row r="102" spans="1:109" s="92" customFormat="1">
      <c r="A102" s="54" t="s">
        <v>369</v>
      </c>
      <c r="B102" s="55" t="s">
        <v>622</v>
      </c>
      <c r="C102" s="56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57">
        <v>0</v>
      </c>
      <c r="T102" s="57">
        <v>0</v>
      </c>
      <c r="U102" s="57">
        <v>0</v>
      </c>
      <c r="V102" s="57">
        <v>0</v>
      </c>
      <c r="W102" s="57">
        <v>0</v>
      </c>
      <c r="X102" s="57">
        <v>0</v>
      </c>
      <c r="Y102" s="57">
        <v>0</v>
      </c>
      <c r="Z102" s="57">
        <v>0</v>
      </c>
      <c r="AA102" s="57">
        <v>0</v>
      </c>
      <c r="AB102" s="57">
        <v>0</v>
      </c>
      <c r="AC102" s="57">
        <v>0</v>
      </c>
      <c r="AD102" s="57">
        <v>0</v>
      </c>
      <c r="AE102" s="57">
        <v>0</v>
      </c>
      <c r="AF102" s="57">
        <v>0</v>
      </c>
      <c r="AG102" s="57">
        <v>0</v>
      </c>
      <c r="AH102" s="57">
        <v>0</v>
      </c>
      <c r="AI102" s="57">
        <v>0</v>
      </c>
      <c r="AJ102" s="57">
        <v>0</v>
      </c>
      <c r="AK102" s="57">
        <v>0</v>
      </c>
      <c r="AL102" s="57">
        <v>0</v>
      </c>
      <c r="AM102" s="57">
        <v>0</v>
      </c>
      <c r="AN102" s="57">
        <v>0</v>
      </c>
      <c r="AO102" s="57">
        <v>0</v>
      </c>
      <c r="AP102" s="57">
        <v>0</v>
      </c>
      <c r="AQ102" s="57">
        <v>0</v>
      </c>
      <c r="AR102" s="57">
        <v>0</v>
      </c>
      <c r="AS102" s="57">
        <v>0</v>
      </c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57">
        <v>0</v>
      </c>
      <c r="BV102" s="57">
        <v>0</v>
      </c>
      <c r="BW102" s="57">
        <v>0</v>
      </c>
      <c r="BX102" s="57">
        <v>0</v>
      </c>
      <c r="BY102" s="57">
        <v>0</v>
      </c>
      <c r="BZ102" s="57">
        <v>0</v>
      </c>
      <c r="CA102" s="57">
        <v>0</v>
      </c>
      <c r="CB102" s="57">
        <v>0</v>
      </c>
      <c r="CC102" s="57">
        <v>0</v>
      </c>
      <c r="CD102" s="57">
        <v>0</v>
      </c>
      <c r="CE102" s="57">
        <v>0</v>
      </c>
      <c r="CF102" s="57">
        <v>0</v>
      </c>
      <c r="CG102" s="57">
        <v>0</v>
      </c>
      <c r="CH102" s="57">
        <v>0</v>
      </c>
      <c r="CI102" s="57">
        <v>0</v>
      </c>
      <c r="CJ102" s="57">
        <v>0</v>
      </c>
      <c r="CK102" s="57">
        <v>0</v>
      </c>
      <c r="CL102" s="57">
        <v>0</v>
      </c>
      <c r="CM102" s="57">
        <v>0</v>
      </c>
      <c r="CN102" s="57">
        <v>0</v>
      </c>
      <c r="CO102" s="57">
        <v>0</v>
      </c>
      <c r="CP102" s="57">
        <v>0</v>
      </c>
      <c r="CQ102" s="57">
        <v>0</v>
      </c>
      <c r="CR102" s="57">
        <v>0</v>
      </c>
      <c r="CS102" s="57">
        <v>0</v>
      </c>
      <c r="CT102" s="57">
        <v>0</v>
      </c>
      <c r="CU102" s="57">
        <v>0</v>
      </c>
      <c r="CV102" s="57">
        <v>0.12347360297789278</v>
      </c>
      <c r="CW102" s="57">
        <v>0</v>
      </c>
      <c r="CX102" s="57">
        <v>0</v>
      </c>
      <c r="CY102" s="57">
        <v>0</v>
      </c>
      <c r="CZ102" s="57">
        <v>0</v>
      </c>
      <c r="DA102" s="57">
        <v>0</v>
      </c>
      <c r="DB102" s="57">
        <v>0</v>
      </c>
      <c r="DC102" s="57">
        <v>0</v>
      </c>
      <c r="DD102" s="57">
        <v>0</v>
      </c>
      <c r="DE102" s="58">
        <v>0</v>
      </c>
    </row>
    <row r="103" spans="1:109" s="92" customFormat="1">
      <c r="A103" s="54" t="s">
        <v>370</v>
      </c>
      <c r="B103" s="55" t="s">
        <v>623</v>
      </c>
      <c r="C103" s="56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  <c r="S103" s="57">
        <v>0</v>
      </c>
      <c r="T103" s="57">
        <v>0</v>
      </c>
      <c r="U103" s="57">
        <v>0</v>
      </c>
      <c r="V103" s="57">
        <v>0</v>
      </c>
      <c r="W103" s="57">
        <v>0</v>
      </c>
      <c r="X103" s="57">
        <v>0</v>
      </c>
      <c r="Y103" s="57">
        <v>0</v>
      </c>
      <c r="Z103" s="57">
        <v>0</v>
      </c>
      <c r="AA103" s="57">
        <v>0</v>
      </c>
      <c r="AB103" s="57">
        <v>0</v>
      </c>
      <c r="AC103" s="57">
        <v>0</v>
      </c>
      <c r="AD103" s="57">
        <v>0</v>
      </c>
      <c r="AE103" s="57">
        <v>0</v>
      </c>
      <c r="AF103" s="57">
        <v>0</v>
      </c>
      <c r="AG103" s="57">
        <v>0</v>
      </c>
      <c r="AH103" s="57">
        <v>0</v>
      </c>
      <c r="AI103" s="57">
        <v>0</v>
      </c>
      <c r="AJ103" s="57">
        <v>0</v>
      </c>
      <c r="AK103" s="57">
        <v>0</v>
      </c>
      <c r="AL103" s="57">
        <v>0</v>
      </c>
      <c r="AM103" s="57">
        <v>0</v>
      </c>
      <c r="AN103" s="57">
        <v>0</v>
      </c>
      <c r="AO103" s="57">
        <v>0</v>
      </c>
      <c r="AP103" s="57">
        <v>0</v>
      </c>
      <c r="AQ103" s="57">
        <v>0</v>
      </c>
      <c r="AR103" s="57">
        <v>0</v>
      </c>
      <c r="AS103" s="57">
        <v>0</v>
      </c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0</v>
      </c>
      <c r="BH103" s="57">
        <v>0</v>
      </c>
      <c r="BI103" s="57">
        <v>0</v>
      </c>
      <c r="BJ103" s="57">
        <v>0</v>
      </c>
      <c r="BK103" s="57">
        <v>0</v>
      </c>
      <c r="BL103" s="57">
        <v>0</v>
      </c>
      <c r="BM103" s="57">
        <v>0</v>
      </c>
      <c r="BN103" s="57">
        <v>0</v>
      </c>
      <c r="BO103" s="57">
        <v>0</v>
      </c>
      <c r="BP103" s="57">
        <v>0</v>
      </c>
      <c r="BQ103" s="57">
        <v>0</v>
      </c>
      <c r="BR103" s="57">
        <v>0</v>
      </c>
      <c r="BS103" s="57">
        <v>0</v>
      </c>
      <c r="BT103" s="57">
        <v>0</v>
      </c>
      <c r="BU103" s="57">
        <v>0</v>
      </c>
      <c r="BV103" s="57">
        <v>0</v>
      </c>
      <c r="BW103" s="57">
        <v>0</v>
      </c>
      <c r="BX103" s="57">
        <v>0</v>
      </c>
      <c r="BY103" s="57">
        <v>0</v>
      </c>
      <c r="BZ103" s="57">
        <v>0</v>
      </c>
      <c r="CA103" s="57">
        <v>0</v>
      </c>
      <c r="CB103" s="57">
        <v>0</v>
      </c>
      <c r="CC103" s="57">
        <v>0</v>
      </c>
      <c r="CD103" s="57">
        <v>0</v>
      </c>
      <c r="CE103" s="57">
        <v>0</v>
      </c>
      <c r="CF103" s="57">
        <v>0</v>
      </c>
      <c r="CG103" s="57">
        <v>0</v>
      </c>
      <c r="CH103" s="57">
        <v>0</v>
      </c>
      <c r="CI103" s="57">
        <v>0</v>
      </c>
      <c r="CJ103" s="57">
        <v>0</v>
      </c>
      <c r="CK103" s="57">
        <v>0</v>
      </c>
      <c r="CL103" s="57">
        <v>0</v>
      </c>
      <c r="CM103" s="57">
        <v>0</v>
      </c>
      <c r="CN103" s="57">
        <v>0</v>
      </c>
      <c r="CO103" s="57">
        <v>0</v>
      </c>
      <c r="CP103" s="57">
        <v>0</v>
      </c>
      <c r="CQ103" s="57">
        <v>0</v>
      </c>
      <c r="CR103" s="57">
        <v>0</v>
      </c>
      <c r="CS103" s="57">
        <v>0</v>
      </c>
      <c r="CT103" s="57">
        <v>0</v>
      </c>
      <c r="CU103" s="57">
        <v>0</v>
      </c>
      <c r="CV103" s="57">
        <v>0</v>
      </c>
      <c r="CW103" s="57">
        <v>0.26231306795143938</v>
      </c>
      <c r="CX103" s="57">
        <v>0</v>
      </c>
      <c r="CY103" s="57">
        <v>0</v>
      </c>
      <c r="CZ103" s="57">
        <v>0</v>
      </c>
      <c r="DA103" s="57">
        <v>0</v>
      </c>
      <c r="DB103" s="57">
        <v>0</v>
      </c>
      <c r="DC103" s="57">
        <v>0</v>
      </c>
      <c r="DD103" s="57">
        <v>0</v>
      </c>
      <c r="DE103" s="58">
        <v>0</v>
      </c>
    </row>
    <row r="104" spans="1:109" s="92" customFormat="1">
      <c r="A104" s="59" t="s">
        <v>371</v>
      </c>
      <c r="B104" s="60" t="s">
        <v>624</v>
      </c>
      <c r="C104" s="61">
        <v>0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0</v>
      </c>
      <c r="CO104" s="62">
        <v>0</v>
      </c>
      <c r="CP104" s="62">
        <v>0</v>
      </c>
      <c r="CQ104" s="62">
        <v>0</v>
      </c>
      <c r="CR104" s="62">
        <v>0</v>
      </c>
      <c r="CS104" s="62">
        <v>0</v>
      </c>
      <c r="CT104" s="62">
        <v>0</v>
      </c>
      <c r="CU104" s="62">
        <v>0</v>
      </c>
      <c r="CV104" s="62">
        <v>0</v>
      </c>
      <c r="CW104" s="62">
        <v>0</v>
      </c>
      <c r="CX104" s="62">
        <v>0.37978914235429501</v>
      </c>
      <c r="CY104" s="62">
        <v>0</v>
      </c>
      <c r="CZ104" s="62">
        <v>0</v>
      </c>
      <c r="DA104" s="62">
        <v>0</v>
      </c>
      <c r="DB104" s="62">
        <v>0</v>
      </c>
      <c r="DC104" s="62">
        <v>0</v>
      </c>
      <c r="DD104" s="62">
        <v>0</v>
      </c>
      <c r="DE104" s="63">
        <v>0</v>
      </c>
    </row>
    <row r="105" spans="1:109" s="92" customFormat="1">
      <c r="A105" s="64" t="s">
        <v>372</v>
      </c>
      <c r="B105" s="65" t="s">
        <v>625</v>
      </c>
      <c r="C105" s="66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7">
        <v>0</v>
      </c>
      <c r="AV105" s="67">
        <v>0</v>
      </c>
      <c r="AW105" s="67">
        <v>0</v>
      </c>
      <c r="AX105" s="67">
        <v>0</v>
      </c>
      <c r="AY105" s="67">
        <v>0</v>
      </c>
      <c r="AZ105" s="67">
        <v>0</v>
      </c>
      <c r="BA105" s="67">
        <v>0</v>
      </c>
      <c r="BB105" s="67">
        <v>0</v>
      </c>
      <c r="BC105" s="67">
        <v>0</v>
      </c>
      <c r="BD105" s="67">
        <v>0</v>
      </c>
      <c r="BE105" s="67">
        <v>0</v>
      </c>
      <c r="BF105" s="67">
        <v>0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0</v>
      </c>
      <c r="BW105" s="67">
        <v>0</v>
      </c>
      <c r="BX105" s="67">
        <v>0</v>
      </c>
      <c r="BY105" s="67">
        <v>0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0</v>
      </c>
      <c r="CG105" s="67">
        <v>0</v>
      </c>
      <c r="CH105" s="67">
        <v>0</v>
      </c>
      <c r="CI105" s="67">
        <v>0</v>
      </c>
      <c r="CJ105" s="67">
        <v>0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0</v>
      </c>
      <c r="CQ105" s="67">
        <v>0</v>
      </c>
      <c r="CR105" s="67">
        <v>0</v>
      </c>
      <c r="CS105" s="67">
        <v>0</v>
      </c>
      <c r="CT105" s="67">
        <v>0</v>
      </c>
      <c r="CU105" s="67">
        <v>0</v>
      </c>
      <c r="CV105" s="67">
        <v>0</v>
      </c>
      <c r="CW105" s="67">
        <v>0</v>
      </c>
      <c r="CX105" s="67">
        <v>0</v>
      </c>
      <c r="CY105" s="67">
        <v>0.2111517646938921</v>
      </c>
      <c r="CZ105" s="67">
        <v>0</v>
      </c>
      <c r="DA105" s="67">
        <v>0</v>
      </c>
      <c r="DB105" s="67">
        <v>0</v>
      </c>
      <c r="DC105" s="67">
        <v>0</v>
      </c>
      <c r="DD105" s="67">
        <v>0</v>
      </c>
      <c r="DE105" s="68">
        <v>0</v>
      </c>
    </row>
    <row r="106" spans="1:109" s="92" customFormat="1">
      <c r="A106" s="54" t="s">
        <v>373</v>
      </c>
      <c r="B106" s="55" t="s">
        <v>626</v>
      </c>
      <c r="C106" s="56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  <c r="S106" s="57">
        <v>0</v>
      </c>
      <c r="T106" s="57">
        <v>0</v>
      </c>
      <c r="U106" s="57">
        <v>0</v>
      </c>
      <c r="V106" s="57">
        <v>0</v>
      </c>
      <c r="W106" s="57">
        <v>0</v>
      </c>
      <c r="X106" s="57">
        <v>0</v>
      </c>
      <c r="Y106" s="57">
        <v>0</v>
      </c>
      <c r="Z106" s="57">
        <v>0</v>
      </c>
      <c r="AA106" s="57">
        <v>0</v>
      </c>
      <c r="AB106" s="57">
        <v>0</v>
      </c>
      <c r="AC106" s="57">
        <v>0</v>
      </c>
      <c r="AD106" s="57">
        <v>0</v>
      </c>
      <c r="AE106" s="57">
        <v>0</v>
      </c>
      <c r="AF106" s="57">
        <v>0</v>
      </c>
      <c r="AG106" s="57">
        <v>0</v>
      </c>
      <c r="AH106" s="57">
        <v>0</v>
      </c>
      <c r="AI106" s="57">
        <v>0</v>
      </c>
      <c r="AJ106" s="57">
        <v>0</v>
      </c>
      <c r="AK106" s="57">
        <v>0</v>
      </c>
      <c r="AL106" s="57">
        <v>0</v>
      </c>
      <c r="AM106" s="57">
        <v>0</v>
      </c>
      <c r="AN106" s="57">
        <v>0</v>
      </c>
      <c r="AO106" s="57">
        <v>0</v>
      </c>
      <c r="AP106" s="57">
        <v>0</v>
      </c>
      <c r="AQ106" s="57">
        <v>0</v>
      </c>
      <c r="AR106" s="57">
        <v>0</v>
      </c>
      <c r="AS106" s="57">
        <v>0</v>
      </c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0</v>
      </c>
      <c r="AZ106" s="57">
        <v>0</v>
      </c>
      <c r="BA106" s="57">
        <v>0</v>
      </c>
      <c r="BB106" s="57">
        <v>0</v>
      </c>
      <c r="BC106" s="57">
        <v>0</v>
      </c>
      <c r="BD106" s="57">
        <v>0</v>
      </c>
      <c r="BE106" s="57">
        <v>0</v>
      </c>
      <c r="BF106" s="57">
        <v>0</v>
      </c>
      <c r="BG106" s="57">
        <v>0</v>
      </c>
      <c r="BH106" s="57">
        <v>0</v>
      </c>
      <c r="BI106" s="57">
        <v>0</v>
      </c>
      <c r="BJ106" s="57">
        <v>0</v>
      </c>
      <c r="BK106" s="57">
        <v>0</v>
      </c>
      <c r="BL106" s="57">
        <v>0</v>
      </c>
      <c r="BM106" s="57">
        <v>0</v>
      </c>
      <c r="BN106" s="57">
        <v>0</v>
      </c>
      <c r="BO106" s="57">
        <v>0</v>
      </c>
      <c r="BP106" s="57">
        <v>0</v>
      </c>
      <c r="BQ106" s="57">
        <v>0</v>
      </c>
      <c r="BR106" s="57">
        <v>0</v>
      </c>
      <c r="BS106" s="57">
        <v>0</v>
      </c>
      <c r="BT106" s="57">
        <v>0</v>
      </c>
      <c r="BU106" s="57">
        <v>0</v>
      </c>
      <c r="BV106" s="57">
        <v>0</v>
      </c>
      <c r="BW106" s="57">
        <v>0</v>
      </c>
      <c r="BX106" s="57">
        <v>0</v>
      </c>
      <c r="BY106" s="57">
        <v>0</v>
      </c>
      <c r="BZ106" s="57">
        <v>0</v>
      </c>
      <c r="CA106" s="57">
        <v>0</v>
      </c>
      <c r="CB106" s="57">
        <v>0</v>
      </c>
      <c r="CC106" s="57">
        <v>0</v>
      </c>
      <c r="CD106" s="57">
        <v>0</v>
      </c>
      <c r="CE106" s="57">
        <v>0</v>
      </c>
      <c r="CF106" s="57">
        <v>0</v>
      </c>
      <c r="CG106" s="57">
        <v>0</v>
      </c>
      <c r="CH106" s="57">
        <v>0</v>
      </c>
      <c r="CI106" s="57">
        <v>0</v>
      </c>
      <c r="CJ106" s="57">
        <v>0</v>
      </c>
      <c r="CK106" s="57">
        <v>0</v>
      </c>
      <c r="CL106" s="57">
        <v>0</v>
      </c>
      <c r="CM106" s="57">
        <v>0</v>
      </c>
      <c r="CN106" s="57">
        <v>0</v>
      </c>
      <c r="CO106" s="57">
        <v>0</v>
      </c>
      <c r="CP106" s="57">
        <v>0</v>
      </c>
      <c r="CQ106" s="57">
        <v>0</v>
      </c>
      <c r="CR106" s="57">
        <v>0</v>
      </c>
      <c r="CS106" s="57">
        <v>0</v>
      </c>
      <c r="CT106" s="57">
        <v>0</v>
      </c>
      <c r="CU106" s="57">
        <v>0</v>
      </c>
      <c r="CV106" s="57">
        <v>0</v>
      </c>
      <c r="CW106" s="57">
        <v>0</v>
      </c>
      <c r="CX106" s="57">
        <v>0</v>
      </c>
      <c r="CY106" s="57">
        <v>0</v>
      </c>
      <c r="CZ106" s="57">
        <v>0.25864002827146754</v>
      </c>
      <c r="DA106" s="57">
        <v>0</v>
      </c>
      <c r="DB106" s="57">
        <v>0</v>
      </c>
      <c r="DC106" s="57">
        <v>0</v>
      </c>
      <c r="DD106" s="57">
        <v>0</v>
      </c>
      <c r="DE106" s="58">
        <v>0</v>
      </c>
    </row>
    <row r="107" spans="1:109" s="92" customFormat="1">
      <c r="A107" s="54" t="s">
        <v>374</v>
      </c>
      <c r="B107" s="55" t="s">
        <v>627</v>
      </c>
      <c r="C107" s="56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7">
        <v>0</v>
      </c>
      <c r="T107" s="57">
        <v>0</v>
      </c>
      <c r="U107" s="57">
        <v>0</v>
      </c>
      <c r="V107" s="57">
        <v>0</v>
      </c>
      <c r="W107" s="57">
        <v>0</v>
      </c>
      <c r="X107" s="57">
        <v>0</v>
      </c>
      <c r="Y107" s="57">
        <v>0</v>
      </c>
      <c r="Z107" s="57">
        <v>0</v>
      </c>
      <c r="AA107" s="57">
        <v>0</v>
      </c>
      <c r="AB107" s="57">
        <v>0</v>
      </c>
      <c r="AC107" s="57">
        <v>0</v>
      </c>
      <c r="AD107" s="57">
        <v>0</v>
      </c>
      <c r="AE107" s="57">
        <v>0</v>
      </c>
      <c r="AF107" s="57">
        <v>0</v>
      </c>
      <c r="AG107" s="57">
        <v>0</v>
      </c>
      <c r="AH107" s="57">
        <v>0</v>
      </c>
      <c r="AI107" s="57">
        <v>0</v>
      </c>
      <c r="AJ107" s="57">
        <v>0</v>
      </c>
      <c r="AK107" s="57">
        <v>0</v>
      </c>
      <c r="AL107" s="57">
        <v>0</v>
      </c>
      <c r="AM107" s="57">
        <v>0</v>
      </c>
      <c r="AN107" s="57">
        <v>0</v>
      </c>
      <c r="AO107" s="57">
        <v>0</v>
      </c>
      <c r="AP107" s="57">
        <v>0</v>
      </c>
      <c r="AQ107" s="57">
        <v>0</v>
      </c>
      <c r="AR107" s="57">
        <v>0</v>
      </c>
      <c r="AS107" s="57">
        <v>0</v>
      </c>
      <c r="AT107" s="57">
        <v>0</v>
      </c>
      <c r="AU107" s="57">
        <v>0</v>
      </c>
      <c r="AV107" s="57">
        <v>0</v>
      </c>
      <c r="AW107" s="57">
        <v>0</v>
      </c>
      <c r="AX107" s="57">
        <v>0</v>
      </c>
      <c r="AY107" s="57">
        <v>0</v>
      </c>
      <c r="AZ107" s="57">
        <v>0</v>
      </c>
      <c r="BA107" s="57">
        <v>0</v>
      </c>
      <c r="BB107" s="57">
        <v>0</v>
      </c>
      <c r="BC107" s="57">
        <v>0</v>
      </c>
      <c r="BD107" s="57">
        <v>0</v>
      </c>
      <c r="BE107" s="57">
        <v>0</v>
      </c>
      <c r="BF107" s="57">
        <v>0</v>
      </c>
      <c r="BG107" s="57">
        <v>0</v>
      </c>
      <c r="BH107" s="57">
        <v>0</v>
      </c>
      <c r="BI107" s="57">
        <v>0</v>
      </c>
      <c r="BJ107" s="57">
        <v>0</v>
      </c>
      <c r="BK107" s="57">
        <v>0</v>
      </c>
      <c r="BL107" s="57">
        <v>0</v>
      </c>
      <c r="BM107" s="57">
        <v>0</v>
      </c>
      <c r="BN107" s="57">
        <v>0</v>
      </c>
      <c r="BO107" s="57">
        <v>0</v>
      </c>
      <c r="BP107" s="57">
        <v>0</v>
      </c>
      <c r="BQ107" s="57">
        <v>0</v>
      </c>
      <c r="BR107" s="57">
        <v>0</v>
      </c>
      <c r="BS107" s="57">
        <v>0</v>
      </c>
      <c r="BT107" s="57">
        <v>0</v>
      </c>
      <c r="BU107" s="57">
        <v>0</v>
      </c>
      <c r="BV107" s="57">
        <v>0</v>
      </c>
      <c r="BW107" s="57">
        <v>0</v>
      </c>
      <c r="BX107" s="57">
        <v>0</v>
      </c>
      <c r="BY107" s="57">
        <v>0</v>
      </c>
      <c r="BZ107" s="57">
        <v>0</v>
      </c>
      <c r="CA107" s="57">
        <v>0</v>
      </c>
      <c r="CB107" s="57">
        <v>0</v>
      </c>
      <c r="CC107" s="57">
        <v>0</v>
      </c>
      <c r="CD107" s="57">
        <v>0</v>
      </c>
      <c r="CE107" s="57">
        <v>0</v>
      </c>
      <c r="CF107" s="57">
        <v>0</v>
      </c>
      <c r="CG107" s="57">
        <v>0</v>
      </c>
      <c r="CH107" s="57">
        <v>0</v>
      </c>
      <c r="CI107" s="57">
        <v>0</v>
      </c>
      <c r="CJ107" s="57">
        <v>0</v>
      </c>
      <c r="CK107" s="57">
        <v>0</v>
      </c>
      <c r="CL107" s="57">
        <v>0</v>
      </c>
      <c r="CM107" s="57">
        <v>0</v>
      </c>
      <c r="CN107" s="57">
        <v>0</v>
      </c>
      <c r="CO107" s="57">
        <v>0</v>
      </c>
      <c r="CP107" s="57">
        <v>0</v>
      </c>
      <c r="CQ107" s="57">
        <v>0</v>
      </c>
      <c r="CR107" s="57">
        <v>0</v>
      </c>
      <c r="CS107" s="57">
        <v>0</v>
      </c>
      <c r="CT107" s="57">
        <v>0</v>
      </c>
      <c r="CU107" s="57">
        <v>0</v>
      </c>
      <c r="CV107" s="57">
        <v>0</v>
      </c>
      <c r="CW107" s="57">
        <v>0</v>
      </c>
      <c r="CX107" s="57">
        <v>0</v>
      </c>
      <c r="CY107" s="57">
        <v>0</v>
      </c>
      <c r="CZ107" s="57">
        <v>0</v>
      </c>
      <c r="DA107" s="57">
        <v>0.24751340646625575</v>
      </c>
      <c r="DB107" s="57">
        <v>0</v>
      </c>
      <c r="DC107" s="57">
        <v>0</v>
      </c>
      <c r="DD107" s="57">
        <v>0</v>
      </c>
      <c r="DE107" s="58">
        <v>0</v>
      </c>
    </row>
    <row r="108" spans="1:109" s="92" customFormat="1">
      <c r="A108" s="54" t="s">
        <v>375</v>
      </c>
      <c r="B108" s="55" t="s">
        <v>628</v>
      </c>
      <c r="C108" s="56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0</v>
      </c>
      <c r="T108" s="57">
        <v>0</v>
      </c>
      <c r="U108" s="57">
        <v>0</v>
      </c>
      <c r="V108" s="57">
        <v>0</v>
      </c>
      <c r="W108" s="57">
        <v>0</v>
      </c>
      <c r="X108" s="57">
        <v>0</v>
      </c>
      <c r="Y108" s="57">
        <v>0</v>
      </c>
      <c r="Z108" s="57">
        <v>0</v>
      </c>
      <c r="AA108" s="57">
        <v>0</v>
      </c>
      <c r="AB108" s="57">
        <v>0</v>
      </c>
      <c r="AC108" s="57">
        <v>0</v>
      </c>
      <c r="AD108" s="57">
        <v>0</v>
      </c>
      <c r="AE108" s="57">
        <v>0</v>
      </c>
      <c r="AF108" s="57">
        <v>0</v>
      </c>
      <c r="AG108" s="57">
        <v>0</v>
      </c>
      <c r="AH108" s="57">
        <v>0</v>
      </c>
      <c r="AI108" s="57">
        <v>0</v>
      </c>
      <c r="AJ108" s="57">
        <v>0</v>
      </c>
      <c r="AK108" s="57">
        <v>0</v>
      </c>
      <c r="AL108" s="57">
        <v>0</v>
      </c>
      <c r="AM108" s="57">
        <v>0</v>
      </c>
      <c r="AN108" s="57">
        <v>0</v>
      </c>
      <c r="AO108" s="57">
        <v>0</v>
      </c>
      <c r="AP108" s="57">
        <v>0</v>
      </c>
      <c r="AQ108" s="57">
        <v>0</v>
      </c>
      <c r="AR108" s="57">
        <v>0</v>
      </c>
      <c r="AS108" s="57">
        <v>0</v>
      </c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57">
        <v>0</v>
      </c>
      <c r="BV108" s="57">
        <v>0</v>
      </c>
      <c r="BW108" s="57">
        <v>0</v>
      </c>
      <c r="BX108" s="57">
        <v>0</v>
      </c>
      <c r="BY108" s="57">
        <v>0</v>
      </c>
      <c r="BZ108" s="57">
        <v>0</v>
      </c>
      <c r="CA108" s="57">
        <v>0</v>
      </c>
      <c r="CB108" s="57">
        <v>0</v>
      </c>
      <c r="CC108" s="57">
        <v>0</v>
      </c>
      <c r="CD108" s="57">
        <v>0</v>
      </c>
      <c r="CE108" s="57">
        <v>0</v>
      </c>
      <c r="CF108" s="57">
        <v>0</v>
      </c>
      <c r="CG108" s="57">
        <v>0</v>
      </c>
      <c r="CH108" s="57">
        <v>0</v>
      </c>
      <c r="CI108" s="57">
        <v>0</v>
      </c>
      <c r="CJ108" s="57">
        <v>0</v>
      </c>
      <c r="CK108" s="57">
        <v>0</v>
      </c>
      <c r="CL108" s="57">
        <v>0</v>
      </c>
      <c r="CM108" s="57">
        <v>0</v>
      </c>
      <c r="CN108" s="57">
        <v>0</v>
      </c>
      <c r="CO108" s="57">
        <v>0</v>
      </c>
      <c r="CP108" s="57">
        <v>0</v>
      </c>
      <c r="CQ108" s="57">
        <v>0</v>
      </c>
      <c r="CR108" s="57">
        <v>0</v>
      </c>
      <c r="CS108" s="57">
        <v>0</v>
      </c>
      <c r="CT108" s="57">
        <v>0</v>
      </c>
      <c r="CU108" s="57">
        <v>0</v>
      </c>
      <c r="CV108" s="57">
        <v>0</v>
      </c>
      <c r="CW108" s="57">
        <v>0</v>
      </c>
      <c r="CX108" s="57">
        <v>0</v>
      </c>
      <c r="CY108" s="57">
        <v>0</v>
      </c>
      <c r="CZ108" s="57">
        <v>0</v>
      </c>
      <c r="DA108" s="57">
        <v>0</v>
      </c>
      <c r="DB108" s="57">
        <v>0.21474926253687315</v>
      </c>
      <c r="DC108" s="57">
        <v>0</v>
      </c>
      <c r="DD108" s="57">
        <v>0</v>
      </c>
      <c r="DE108" s="58">
        <v>0</v>
      </c>
    </row>
    <row r="109" spans="1:109" s="92" customFormat="1">
      <c r="A109" s="54" t="s">
        <v>376</v>
      </c>
      <c r="B109" s="55" t="s">
        <v>629</v>
      </c>
      <c r="C109" s="56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7">
        <v>0</v>
      </c>
      <c r="T109" s="57">
        <v>0</v>
      </c>
      <c r="U109" s="57">
        <v>0</v>
      </c>
      <c r="V109" s="57">
        <v>0</v>
      </c>
      <c r="W109" s="57">
        <v>0</v>
      </c>
      <c r="X109" s="57">
        <v>0</v>
      </c>
      <c r="Y109" s="57">
        <v>0</v>
      </c>
      <c r="Z109" s="57">
        <v>0</v>
      </c>
      <c r="AA109" s="57">
        <v>0</v>
      </c>
      <c r="AB109" s="57">
        <v>0</v>
      </c>
      <c r="AC109" s="57">
        <v>0</v>
      </c>
      <c r="AD109" s="57">
        <v>0</v>
      </c>
      <c r="AE109" s="57">
        <v>0</v>
      </c>
      <c r="AF109" s="57">
        <v>0</v>
      </c>
      <c r="AG109" s="57">
        <v>0</v>
      </c>
      <c r="AH109" s="57">
        <v>0</v>
      </c>
      <c r="AI109" s="57">
        <v>0</v>
      </c>
      <c r="AJ109" s="57">
        <v>0</v>
      </c>
      <c r="AK109" s="57">
        <v>0</v>
      </c>
      <c r="AL109" s="57">
        <v>0</v>
      </c>
      <c r="AM109" s="57">
        <v>0</v>
      </c>
      <c r="AN109" s="57">
        <v>0</v>
      </c>
      <c r="AO109" s="57">
        <v>0</v>
      </c>
      <c r="AP109" s="57">
        <v>0</v>
      </c>
      <c r="AQ109" s="57">
        <v>0</v>
      </c>
      <c r="AR109" s="57">
        <v>0</v>
      </c>
      <c r="AS109" s="57">
        <v>0</v>
      </c>
      <c r="AT109" s="57">
        <v>0</v>
      </c>
      <c r="AU109" s="57">
        <v>0</v>
      </c>
      <c r="AV109" s="57">
        <v>0</v>
      </c>
      <c r="AW109" s="57">
        <v>0</v>
      </c>
      <c r="AX109" s="57">
        <v>0</v>
      </c>
      <c r="AY109" s="57">
        <v>0</v>
      </c>
      <c r="AZ109" s="57">
        <v>0</v>
      </c>
      <c r="BA109" s="57">
        <v>0</v>
      </c>
      <c r="BB109" s="57">
        <v>0</v>
      </c>
      <c r="BC109" s="57">
        <v>0</v>
      </c>
      <c r="BD109" s="57">
        <v>0</v>
      </c>
      <c r="BE109" s="57">
        <v>0</v>
      </c>
      <c r="BF109" s="57">
        <v>0</v>
      </c>
      <c r="BG109" s="57">
        <v>0</v>
      </c>
      <c r="BH109" s="57">
        <v>0</v>
      </c>
      <c r="BI109" s="57">
        <v>0</v>
      </c>
      <c r="BJ109" s="57">
        <v>0</v>
      </c>
      <c r="BK109" s="57">
        <v>0</v>
      </c>
      <c r="BL109" s="57">
        <v>0</v>
      </c>
      <c r="BM109" s="57">
        <v>0</v>
      </c>
      <c r="BN109" s="57">
        <v>0</v>
      </c>
      <c r="BO109" s="57">
        <v>0</v>
      </c>
      <c r="BP109" s="57">
        <v>0</v>
      </c>
      <c r="BQ109" s="57">
        <v>0</v>
      </c>
      <c r="BR109" s="57">
        <v>0</v>
      </c>
      <c r="BS109" s="57">
        <v>0</v>
      </c>
      <c r="BT109" s="57">
        <v>0</v>
      </c>
      <c r="BU109" s="57">
        <v>0</v>
      </c>
      <c r="BV109" s="57">
        <v>0</v>
      </c>
      <c r="BW109" s="57">
        <v>0</v>
      </c>
      <c r="BX109" s="57">
        <v>0</v>
      </c>
      <c r="BY109" s="57">
        <v>0</v>
      </c>
      <c r="BZ109" s="57">
        <v>0</v>
      </c>
      <c r="CA109" s="57">
        <v>0</v>
      </c>
      <c r="CB109" s="57">
        <v>0</v>
      </c>
      <c r="CC109" s="57">
        <v>0</v>
      </c>
      <c r="CD109" s="57">
        <v>0</v>
      </c>
      <c r="CE109" s="57">
        <v>0</v>
      </c>
      <c r="CF109" s="57">
        <v>0</v>
      </c>
      <c r="CG109" s="57">
        <v>0</v>
      </c>
      <c r="CH109" s="57">
        <v>0</v>
      </c>
      <c r="CI109" s="57">
        <v>0</v>
      </c>
      <c r="CJ109" s="57">
        <v>0</v>
      </c>
      <c r="CK109" s="57">
        <v>0</v>
      </c>
      <c r="CL109" s="57">
        <v>0</v>
      </c>
      <c r="CM109" s="57">
        <v>0</v>
      </c>
      <c r="CN109" s="57">
        <v>0</v>
      </c>
      <c r="CO109" s="57">
        <v>0</v>
      </c>
      <c r="CP109" s="57">
        <v>0</v>
      </c>
      <c r="CQ109" s="57">
        <v>0</v>
      </c>
      <c r="CR109" s="57">
        <v>0</v>
      </c>
      <c r="CS109" s="57">
        <v>0</v>
      </c>
      <c r="CT109" s="57">
        <v>0</v>
      </c>
      <c r="CU109" s="57">
        <v>0</v>
      </c>
      <c r="CV109" s="57">
        <v>0</v>
      </c>
      <c r="CW109" s="57">
        <v>0</v>
      </c>
      <c r="CX109" s="57">
        <v>0</v>
      </c>
      <c r="CY109" s="57">
        <v>0</v>
      </c>
      <c r="CZ109" s="57">
        <v>0</v>
      </c>
      <c r="DA109" s="57">
        <v>0</v>
      </c>
      <c r="DB109" s="57">
        <v>0</v>
      </c>
      <c r="DC109" s="57">
        <v>0.24862210540256935</v>
      </c>
      <c r="DD109" s="57">
        <v>0</v>
      </c>
      <c r="DE109" s="58">
        <v>0</v>
      </c>
    </row>
    <row r="110" spans="1:109" s="92" customFormat="1">
      <c r="A110" s="184" t="s">
        <v>377</v>
      </c>
      <c r="B110" s="185" t="s">
        <v>630</v>
      </c>
      <c r="C110" s="66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0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8">
        <v>0</v>
      </c>
    </row>
    <row r="111" spans="1:109" s="92" customFormat="1">
      <c r="A111" s="187" t="s">
        <v>378</v>
      </c>
      <c r="B111" s="188" t="s">
        <v>631</v>
      </c>
      <c r="C111" s="69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v>0</v>
      </c>
      <c r="S111" s="70">
        <v>0</v>
      </c>
      <c r="T111" s="70">
        <v>0</v>
      </c>
      <c r="U111" s="70">
        <v>0</v>
      </c>
      <c r="V111" s="70">
        <v>0</v>
      </c>
      <c r="W111" s="70">
        <v>0</v>
      </c>
      <c r="X111" s="70">
        <v>0</v>
      </c>
      <c r="Y111" s="70">
        <v>0</v>
      </c>
      <c r="Z111" s="70">
        <v>0</v>
      </c>
      <c r="AA111" s="70">
        <v>0</v>
      </c>
      <c r="AB111" s="70">
        <v>0</v>
      </c>
      <c r="AC111" s="70">
        <v>0</v>
      </c>
      <c r="AD111" s="70">
        <v>0</v>
      </c>
      <c r="AE111" s="70">
        <v>0</v>
      </c>
      <c r="AF111" s="70">
        <v>0</v>
      </c>
      <c r="AG111" s="70">
        <v>0</v>
      </c>
      <c r="AH111" s="70">
        <v>0</v>
      </c>
      <c r="AI111" s="70">
        <v>0</v>
      </c>
      <c r="AJ111" s="70">
        <v>0</v>
      </c>
      <c r="AK111" s="70">
        <v>0</v>
      </c>
      <c r="AL111" s="70">
        <v>0</v>
      </c>
      <c r="AM111" s="70">
        <v>0</v>
      </c>
      <c r="AN111" s="70">
        <v>0</v>
      </c>
      <c r="AO111" s="70">
        <v>0</v>
      </c>
      <c r="AP111" s="70">
        <v>0</v>
      </c>
      <c r="AQ111" s="70">
        <v>0</v>
      </c>
      <c r="AR111" s="70">
        <v>0</v>
      </c>
      <c r="AS111" s="70">
        <v>0</v>
      </c>
      <c r="AT111" s="70">
        <v>0</v>
      </c>
      <c r="AU111" s="70">
        <v>0</v>
      </c>
      <c r="AV111" s="70">
        <v>0</v>
      </c>
      <c r="AW111" s="70">
        <v>0</v>
      </c>
      <c r="AX111" s="70">
        <v>0</v>
      </c>
      <c r="AY111" s="70">
        <v>0</v>
      </c>
      <c r="AZ111" s="70">
        <v>0</v>
      </c>
      <c r="BA111" s="70">
        <v>0</v>
      </c>
      <c r="BB111" s="70">
        <v>0</v>
      </c>
      <c r="BC111" s="70">
        <v>0</v>
      </c>
      <c r="BD111" s="70">
        <v>0</v>
      </c>
      <c r="BE111" s="70">
        <v>0</v>
      </c>
      <c r="BF111" s="70">
        <v>0</v>
      </c>
      <c r="BG111" s="70">
        <v>0</v>
      </c>
      <c r="BH111" s="70">
        <v>0</v>
      </c>
      <c r="BI111" s="70">
        <v>0</v>
      </c>
      <c r="BJ111" s="70">
        <v>0</v>
      </c>
      <c r="BK111" s="70">
        <v>0</v>
      </c>
      <c r="BL111" s="70">
        <v>0</v>
      </c>
      <c r="BM111" s="70">
        <v>0</v>
      </c>
      <c r="BN111" s="70">
        <v>0</v>
      </c>
      <c r="BO111" s="70">
        <v>0</v>
      </c>
      <c r="BP111" s="70">
        <v>0</v>
      </c>
      <c r="BQ111" s="70">
        <v>0</v>
      </c>
      <c r="BR111" s="70">
        <v>0</v>
      </c>
      <c r="BS111" s="70">
        <v>0</v>
      </c>
      <c r="BT111" s="70">
        <v>0</v>
      </c>
      <c r="BU111" s="70">
        <v>0</v>
      </c>
      <c r="BV111" s="70">
        <v>0</v>
      </c>
      <c r="BW111" s="70">
        <v>0</v>
      </c>
      <c r="BX111" s="70">
        <v>0</v>
      </c>
      <c r="BY111" s="70">
        <v>0</v>
      </c>
      <c r="BZ111" s="70">
        <v>0</v>
      </c>
      <c r="CA111" s="70">
        <v>0</v>
      </c>
      <c r="CB111" s="70">
        <v>0</v>
      </c>
      <c r="CC111" s="70">
        <v>0</v>
      </c>
      <c r="CD111" s="70">
        <v>0</v>
      </c>
      <c r="CE111" s="70">
        <v>0</v>
      </c>
      <c r="CF111" s="70">
        <v>0</v>
      </c>
      <c r="CG111" s="70">
        <v>0</v>
      </c>
      <c r="CH111" s="70">
        <v>0</v>
      </c>
      <c r="CI111" s="70">
        <v>0</v>
      </c>
      <c r="CJ111" s="70">
        <v>0</v>
      </c>
      <c r="CK111" s="70">
        <v>0</v>
      </c>
      <c r="CL111" s="70">
        <v>0</v>
      </c>
      <c r="CM111" s="70">
        <v>0</v>
      </c>
      <c r="CN111" s="70">
        <v>0</v>
      </c>
      <c r="CO111" s="70">
        <v>0</v>
      </c>
      <c r="CP111" s="70">
        <v>0</v>
      </c>
      <c r="CQ111" s="70">
        <v>0</v>
      </c>
      <c r="CR111" s="70">
        <v>0</v>
      </c>
      <c r="CS111" s="70">
        <v>0</v>
      </c>
      <c r="CT111" s="70">
        <v>0</v>
      </c>
      <c r="CU111" s="70">
        <v>0</v>
      </c>
      <c r="CV111" s="70">
        <v>0</v>
      </c>
      <c r="CW111" s="70">
        <v>0</v>
      </c>
      <c r="CX111" s="70">
        <v>0</v>
      </c>
      <c r="CY111" s="70">
        <v>0</v>
      </c>
      <c r="CZ111" s="70">
        <v>0</v>
      </c>
      <c r="DA111" s="70">
        <v>0</v>
      </c>
      <c r="DB111" s="70">
        <v>0</v>
      </c>
      <c r="DC111" s="70">
        <v>0</v>
      </c>
      <c r="DD111" s="70">
        <v>0</v>
      </c>
      <c r="DE111" s="71">
        <v>1.0001751899218016E-2</v>
      </c>
    </row>
    <row r="112" spans="1:109"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  <c r="AE112" s="470"/>
      <c r="AF112" s="470"/>
      <c r="AG112" s="470"/>
      <c r="AH112" s="470"/>
      <c r="AI112" s="470"/>
      <c r="AJ112" s="470"/>
      <c r="AK112" s="470"/>
      <c r="AL112" s="470"/>
      <c r="AM112" s="470"/>
      <c r="AN112" s="470"/>
      <c r="AO112" s="470"/>
      <c r="AP112" s="470"/>
      <c r="AQ112" s="470"/>
      <c r="AR112" s="470"/>
      <c r="AS112" s="470"/>
      <c r="AT112" s="470"/>
      <c r="AU112" s="470"/>
      <c r="AV112" s="470"/>
      <c r="AW112" s="470"/>
      <c r="AX112" s="470"/>
      <c r="AY112" s="470"/>
      <c r="AZ112" s="470"/>
      <c r="BA112" s="470"/>
      <c r="BB112" s="470"/>
      <c r="BC112" s="470"/>
      <c r="BD112" s="470"/>
      <c r="BE112" s="470"/>
      <c r="BF112" s="470"/>
      <c r="BG112" s="470"/>
      <c r="BH112" s="470"/>
      <c r="BI112" s="470"/>
      <c r="BJ112" s="470"/>
      <c r="BK112" s="470"/>
      <c r="BL112" s="470"/>
      <c r="BM112" s="470"/>
      <c r="BN112" s="470"/>
      <c r="BO112" s="470"/>
      <c r="BP112" s="470"/>
      <c r="BQ112" s="470"/>
      <c r="BR112" s="470"/>
      <c r="BS112" s="470"/>
      <c r="BT112" s="470"/>
      <c r="BU112" s="470"/>
      <c r="BV112" s="470"/>
      <c r="BW112" s="470"/>
      <c r="BX112" s="470"/>
      <c r="BY112" s="470"/>
      <c r="BZ112" s="470"/>
      <c r="CA112" s="470"/>
      <c r="CB112" s="470"/>
      <c r="CC112" s="470"/>
      <c r="CD112" s="470"/>
      <c r="CE112" s="470"/>
      <c r="CF112" s="470"/>
      <c r="CG112" s="470"/>
      <c r="CH112" s="470"/>
      <c r="CI112" s="470"/>
      <c r="CJ112" s="470"/>
      <c r="CK112" s="470"/>
      <c r="CL112" s="470"/>
      <c r="CM112" s="470"/>
      <c r="CN112" s="470"/>
      <c r="CO112" s="470"/>
      <c r="CP112" s="470"/>
      <c r="CQ112" s="470"/>
      <c r="CR112" s="470"/>
      <c r="CS112" s="470"/>
      <c r="CT112" s="470"/>
      <c r="CU112" s="470"/>
      <c r="CV112" s="470"/>
      <c r="CW112" s="470"/>
      <c r="CX112" s="470"/>
      <c r="CY112" s="470"/>
      <c r="CZ112" s="470"/>
      <c r="DA112" s="470"/>
      <c r="DB112" s="470"/>
      <c r="DC112" s="470"/>
      <c r="DD112" s="470"/>
      <c r="DE112" s="470"/>
    </row>
  </sheetData>
  <phoneticPr fontId="3"/>
  <pageMargins left="0.70866141732283472" right="0.70866141732283472" top="0.74803149606299213" bottom="0.74803149606299213" header="0.31496062992125984" footer="0.31496062992125984"/>
  <pageSetup paperSize="8" scale="48" fitToWidth="0" orientation="landscape" cellComments="asDisplayed" r:id="rId1"/>
  <headerFooter scaleWithDoc="0">
    <oddHeader>&amp;L&amp;A</oddHeader>
    <oddFooter>&amp;R&amp;F&amp;A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zoomScaleSheetLayoutView="100" workbookViewId="0"/>
  </sheetViews>
  <sheetFormatPr defaultColWidth="9.140625" defaultRowHeight="13.5"/>
  <cols>
    <col min="1" max="1" width="31.5703125" style="3" customWidth="1"/>
    <col min="2" max="6" width="19.7109375" style="3" customWidth="1"/>
    <col min="7" max="7" width="20" style="3" customWidth="1"/>
    <col min="8" max="8" width="18.7109375" style="3" bestFit="1" customWidth="1"/>
    <col min="9" max="16384" width="9.140625" style="3"/>
  </cols>
  <sheetData>
    <row r="1" spans="1:8" s="1" customFormat="1" ht="17.25">
      <c r="A1" s="46" t="str">
        <f>与件データ!$A$1</f>
        <v>平成２７年（２０１５年）岐阜県産業連関表による経済波及効果分析システム（Ripple2022）</v>
      </c>
      <c r="B1" s="46"/>
    </row>
    <row r="2" spans="1:8" s="1" customFormat="1" ht="17.25">
      <c r="A2" s="46" t="s">
        <v>103</v>
      </c>
      <c r="B2" s="46"/>
    </row>
    <row r="3" spans="1:8">
      <c r="A3" s="3" t="s">
        <v>251</v>
      </c>
    </row>
    <row r="4" spans="1:8">
      <c r="G4" s="6"/>
      <c r="H4" s="6" t="s">
        <v>210</v>
      </c>
    </row>
    <row r="5" spans="1:8">
      <c r="B5" s="3">
        <v>2015</v>
      </c>
      <c r="C5" s="3">
        <v>2016</v>
      </c>
      <c r="D5" s="3">
        <v>2017</v>
      </c>
      <c r="E5" s="3">
        <v>2018</v>
      </c>
      <c r="F5" s="3">
        <v>2019</v>
      </c>
      <c r="G5" s="3">
        <v>2020</v>
      </c>
      <c r="H5" s="3">
        <v>2021</v>
      </c>
    </row>
    <row r="6" spans="1:8">
      <c r="A6" s="223" t="s">
        <v>101</v>
      </c>
      <c r="B6" s="172" t="s">
        <v>689</v>
      </c>
      <c r="C6" s="172" t="s">
        <v>652</v>
      </c>
      <c r="D6" s="172" t="s">
        <v>653</v>
      </c>
      <c r="E6" s="172" t="s">
        <v>654</v>
      </c>
      <c r="F6" s="172" t="s">
        <v>812</v>
      </c>
      <c r="G6" s="172" t="s">
        <v>814</v>
      </c>
      <c r="H6" s="172" t="s">
        <v>817</v>
      </c>
    </row>
    <row r="7" spans="1:8">
      <c r="A7" s="223" t="s">
        <v>247</v>
      </c>
      <c r="B7" s="231">
        <v>469200</v>
      </c>
      <c r="C7" s="231">
        <v>461577</v>
      </c>
      <c r="D7" s="231">
        <v>469722</v>
      </c>
      <c r="E7" s="231">
        <v>492594</v>
      </c>
      <c r="F7" s="231">
        <v>512534</v>
      </c>
      <c r="G7" s="231">
        <v>529956</v>
      </c>
      <c r="H7" s="523">
        <v>522572</v>
      </c>
    </row>
    <row r="8" spans="1:8">
      <c r="A8" s="223" t="s">
        <v>102</v>
      </c>
      <c r="B8" s="231">
        <v>276567</v>
      </c>
      <c r="C8" s="231">
        <v>268289</v>
      </c>
      <c r="D8" s="231">
        <v>271136</v>
      </c>
      <c r="E8" s="231">
        <v>275706</v>
      </c>
      <c r="F8" s="231">
        <v>280531</v>
      </c>
      <c r="G8" s="231">
        <v>262359</v>
      </c>
      <c r="H8" s="523">
        <v>263907</v>
      </c>
    </row>
    <row r="9" spans="1:8">
      <c r="A9" s="223" t="s">
        <v>248</v>
      </c>
      <c r="B9" s="505">
        <v>0.58944373401534522</v>
      </c>
      <c r="C9" s="505">
        <v>0.58124429943433054</v>
      </c>
      <c r="D9" s="505">
        <v>0.57722652973460897</v>
      </c>
      <c r="E9" s="505">
        <v>0.55970231062497711</v>
      </c>
      <c r="F9" s="505">
        <v>0.54734124955612706</v>
      </c>
      <c r="G9" s="505">
        <v>0.49505808029345832</v>
      </c>
      <c r="H9" s="522">
        <v>0.50501557680090015</v>
      </c>
    </row>
  </sheetData>
  <phoneticPr fontId="3"/>
  <pageMargins left="0.7" right="0.7" top="0.75" bottom="0.75" header="0.3" footer="0.3"/>
  <pageSetup paperSize="9" scale="46" orientation="portrait" cellComments="asDisplayed" r:id="rId1"/>
  <headerFooter scaleWithDoc="0">
    <oddHeader>&amp;L&amp;A</oddHeader>
    <oddFooter>&amp;R&amp;F&amp;A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view="pageBreakPreview" zoomScaleNormal="100" zoomScaleSheetLayoutView="100" workbookViewId="0">
      <pane xSplit="2" ySplit="4" topLeftCell="C5" activePane="bottomRight" state="frozen"/>
      <selection activeCell="R48" sqref="R48"/>
      <selection pane="topRight" activeCell="R48" sqref="R48"/>
      <selection pane="bottomLeft" activeCell="R48" sqref="R48"/>
      <selection pane="bottomRight"/>
    </sheetView>
  </sheetViews>
  <sheetFormatPr defaultColWidth="9.140625" defaultRowHeight="13.5"/>
  <cols>
    <col min="1" max="1" width="5.140625" style="461" bestFit="1" customWidth="1"/>
    <col min="2" max="2" width="35.7109375" style="5" customWidth="1"/>
    <col min="3" max="3" width="10.85546875" style="3" customWidth="1"/>
    <col min="4" max="4" width="12.28515625" style="3" bestFit="1" customWidth="1"/>
    <col min="5" max="8" width="24.42578125" style="3" customWidth="1"/>
    <col min="9" max="9" width="10.85546875" style="3" customWidth="1"/>
    <col min="10" max="16384" width="9.140625" style="3"/>
  </cols>
  <sheetData>
    <row r="1" spans="1:8" s="1" customFormat="1" ht="17.25">
      <c r="A1" s="460"/>
      <c r="B1" s="2"/>
      <c r="C1" s="46" t="str">
        <f>与件データ!$A$1</f>
        <v>平成２７年（２０１５年）岐阜県産業連関表による経済波及効果分析システム（Ripple2022）</v>
      </c>
    </row>
    <row r="2" spans="1:8" ht="17.25">
      <c r="C2" s="46" t="s">
        <v>655</v>
      </c>
      <c r="H2" s="6" t="s">
        <v>153</v>
      </c>
    </row>
    <row r="3" spans="1:8" s="80" customFormat="1">
      <c r="A3" s="462"/>
      <c r="B3" s="83"/>
      <c r="C3" s="200" t="s">
        <v>158</v>
      </c>
      <c r="D3" s="201"/>
    </row>
    <row r="4" spans="1:8" s="91" customFormat="1">
      <c r="A4" s="450"/>
      <c r="B4" s="86"/>
      <c r="C4" s="197" t="s">
        <v>159</v>
      </c>
      <c r="D4" s="199" t="s">
        <v>160</v>
      </c>
    </row>
    <row r="5" spans="1:8" s="92" customFormat="1">
      <c r="A5" s="463" t="s">
        <v>682</v>
      </c>
      <c r="B5" s="49" t="s">
        <v>527</v>
      </c>
      <c r="C5" s="72">
        <v>21742</v>
      </c>
      <c r="D5" s="402">
        <f t="shared" ref="D5:D36" si="0">C5/$C$112</f>
        <v>5.3362484470098406E-3</v>
      </c>
      <c r="F5" s="285"/>
    </row>
    <row r="6" spans="1:8" s="92" customFormat="1">
      <c r="A6" s="464" t="s">
        <v>674</v>
      </c>
      <c r="B6" s="55" t="s">
        <v>528</v>
      </c>
      <c r="C6" s="73">
        <v>2384</v>
      </c>
      <c r="D6" s="403">
        <f t="shared" si="0"/>
        <v>5.851171142338083E-4</v>
      </c>
      <c r="F6" s="285"/>
    </row>
    <row r="7" spans="1:8" s="92" customFormat="1">
      <c r="A7" s="464" t="s">
        <v>675</v>
      </c>
      <c r="B7" s="55" t="s">
        <v>529</v>
      </c>
      <c r="C7" s="73">
        <v>4017</v>
      </c>
      <c r="D7" s="403">
        <f t="shared" si="0"/>
        <v>9.8591252008272149E-4</v>
      </c>
      <c r="F7" s="285"/>
    </row>
    <row r="8" spans="1:8" s="92" customFormat="1">
      <c r="A8" s="464" t="s">
        <v>683</v>
      </c>
      <c r="B8" s="55" t="s">
        <v>530</v>
      </c>
      <c r="C8" s="73">
        <v>1615</v>
      </c>
      <c r="D8" s="403">
        <f t="shared" si="0"/>
        <v>3.9637757528842297E-4</v>
      </c>
      <c r="F8" s="285"/>
    </row>
    <row r="9" spans="1:8" s="92" customFormat="1">
      <c r="A9" s="465" t="s">
        <v>677</v>
      </c>
      <c r="B9" s="60" t="s">
        <v>531</v>
      </c>
      <c r="C9" s="75">
        <v>1680</v>
      </c>
      <c r="D9" s="404">
        <f t="shared" si="0"/>
        <v>4.1233085231241523E-4</v>
      </c>
      <c r="F9" s="285"/>
    </row>
    <row r="10" spans="1:8" s="92" customFormat="1">
      <c r="A10" s="464" t="s">
        <v>678</v>
      </c>
      <c r="B10" s="55" t="s">
        <v>532</v>
      </c>
      <c r="C10" s="73">
        <v>0</v>
      </c>
      <c r="D10" s="403">
        <f t="shared" si="0"/>
        <v>0</v>
      </c>
      <c r="F10" s="285"/>
    </row>
    <row r="11" spans="1:8" s="92" customFormat="1">
      <c r="A11" s="464" t="s">
        <v>684</v>
      </c>
      <c r="B11" s="55" t="s">
        <v>533</v>
      </c>
      <c r="C11" s="73">
        <v>-123</v>
      </c>
      <c r="D11" s="403">
        <f t="shared" si="0"/>
        <v>-3.0188508830016116E-5</v>
      </c>
      <c r="F11" s="285"/>
    </row>
    <row r="12" spans="1:8" s="92" customFormat="1">
      <c r="A12" s="464" t="s">
        <v>680</v>
      </c>
      <c r="B12" s="55" t="s">
        <v>534</v>
      </c>
      <c r="C12" s="73">
        <v>206010</v>
      </c>
      <c r="D12" s="403">
        <f t="shared" si="0"/>
        <v>5.0562070764809917E-2</v>
      </c>
      <c r="F12" s="285"/>
    </row>
    <row r="13" spans="1:8" s="92" customFormat="1">
      <c r="A13" s="464" t="s">
        <v>681</v>
      </c>
      <c r="B13" s="55" t="s">
        <v>535</v>
      </c>
      <c r="C13" s="73">
        <v>43084</v>
      </c>
      <c r="D13" s="403">
        <f t="shared" si="0"/>
        <v>1.0574322881564345E-2</v>
      </c>
      <c r="F13" s="285"/>
    </row>
    <row r="14" spans="1:8" s="92" customFormat="1">
      <c r="A14" s="465" t="s">
        <v>807</v>
      </c>
      <c r="B14" s="60" t="s">
        <v>536</v>
      </c>
      <c r="C14" s="75">
        <v>-2134</v>
      </c>
      <c r="D14" s="404">
        <f t="shared" si="0"/>
        <v>-5.2375835644922271E-4</v>
      </c>
      <c r="F14" s="285"/>
    </row>
    <row r="15" spans="1:8" s="92" customFormat="1">
      <c r="A15" s="466" t="s">
        <v>685</v>
      </c>
      <c r="B15" s="65" t="s">
        <v>798</v>
      </c>
      <c r="C15" s="76">
        <v>47703</v>
      </c>
      <c r="D15" s="405">
        <f t="shared" si="0"/>
        <v>1.1707987290392347E-2</v>
      </c>
      <c r="F15" s="285"/>
    </row>
    <row r="16" spans="1:8" s="92" customFormat="1">
      <c r="A16" s="464" t="s">
        <v>806</v>
      </c>
      <c r="B16" s="55" t="s">
        <v>537</v>
      </c>
      <c r="C16" s="73">
        <v>621</v>
      </c>
      <c r="D16" s="403">
        <f t="shared" si="0"/>
        <v>1.5241515433691064E-4</v>
      </c>
      <c r="F16" s="285"/>
    </row>
    <row r="17" spans="1:6" s="92" customFormat="1">
      <c r="A17" s="464" t="s">
        <v>686</v>
      </c>
      <c r="B17" s="55" t="s">
        <v>538</v>
      </c>
      <c r="C17" s="73">
        <v>29395</v>
      </c>
      <c r="D17" s="403">
        <f t="shared" si="0"/>
        <v>7.2145627403115749E-3</v>
      </c>
      <c r="F17" s="285"/>
    </row>
    <row r="18" spans="1:6" s="92" customFormat="1">
      <c r="A18" s="464" t="s">
        <v>805</v>
      </c>
      <c r="B18" s="55" t="s">
        <v>539</v>
      </c>
      <c r="C18" s="73">
        <v>289</v>
      </c>
      <c r="D18" s="403">
        <f t="shared" si="0"/>
        <v>7.0930723998980952E-5</v>
      </c>
      <c r="F18" s="285"/>
    </row>
    <row r="19" spans="1:6" s="92" customFormat="1">
      <c r="A19" s="465" t="s">
        <v>804</v>
      </c>
      <c r="B19" s="60" t="s">
        <v>540</v>
      </c>
      <c r="C19" s="75">
        <v>252</v>
      </c>
      <c r="D19" s="404">
        <f t="shared" si="0"/>
        <v>6.1849627846862279E-5</v>
      </c>
      <c r="F19" s="285"/>
    </row>
    <row r="20" spans="1:6" s="92" customFormat="1">
      <c r="A20" s="466" t="s">
        <v>803</v>
      </c>
      <c r="B20" s="65" t="s">
        <v>541</v>
      </c>
      <c r="C20" s="76">
        <v>-3498</v>
      </c>
      <c r="D20" s="405">
        <f t="shared" si="0"/>
        <v>-8.5853173892192175E-4</v>
      </c>
      <c r="F20" s="285"/>
    </row>
    <row r="21" spans="1:6" s="92" customFormat="1">
      <c r="A21" s="464" t="s">
        <v>802</v>
      </c>
      <c r="B21" s="55" t="s">
        <v>542</v>
      </c>
      <c r="C21" s="73">
        <v>2388</v>
      </c>
      <c r="D21" s="403">
        <f t="shared" si="0"/>
        <v>5.8609885435836168E-4</v>
      </c>
      <c r="F21" s="285"/>
    </row>
    <row r="22" spans="1:6" s="92" customFormat="1">
      <c r="A22" s="464" t="s">
        <v>801</v>
      </c>
      <c r="B22" s="55" t="s">
        <v>543</v>
      </c>
      <c r="C22" s="73">
        <v>378</v>
      </c>
      <c r="D22" s="403">
        <f t="shared" si="0"/>
        <v>9.2774441770293432E-5</v>
      </c>
      <c r="F22" s="285"/>
    </row>
    <row r="23" spans="1:6" s="92" customFormat="1">
      <c r="A23" s="464" t="s">
        <v>800</v>
      </c>
      <c r="B23" s="55" t="s">
        <v>544</v>
      </c>
      <c r="C23" s="73">
        <v>86</v>
      </c>
      <c r="D23" s="403">
        <f t="shared" si="0"/>
        <v>2.1107412677897446E-5</v>
      </c>
      <c r="F23" s="285"/>
    </row>
    <row r="24" spans="1:6" s="92" customFormat="1">
      <c r="A24" s="465" t="s">
        <v>291</v>
      </c>
      <c r="B24" s="60" t="s">
        <v>545</v>
      </c>
      <c r="C24" s="75">
        <v>76</v>
      </c>
      <c r="D24" s="404">
        <f t="shared" si="0"/>
        <v>1.8653062366514021E-5</v>
      </c>
      <c r="F24" s="285"/>
    </row>
    <row r="25" spans="1:6" s="92" customFormat="1">
      <c r="A25" s="466" t="s">
        <v>292</v>
      </c>
      <c r="B25" s="65" t="s">
        <v>785</v>
      </c>
      <c r="C25" s="76">
        <v>0</v>
      </c>
      <c r="D25" s="405">
        <f t="shared" si="0"/>
        <v>0</v>
      </c>
      <c r="F25" s="285"/>
    </row>
    <row r="26" spans="1:6" s="92" customFormat="1">
      <c r="A26" s="464" t="s">
        <v>293</v>
      </c>
      <c r="B26" s="55" t="s">
        <v>547</v>
      </c>
      <c r="C26" s="73">
        <v>2</v>
      </c>
      <c r="D26" s="403">
        <f t="shared" si="0"/>
        <v>4.9087006227668476E-7</v>
      </c>
      <c r="F26" s="285"/>
    </row>
    <row r="27" spans="1:6" s="92" customFormat="1">
      <c r="A27" s="464" t="s">
        <v>294</v>
      </c>
      <c r="B27" s="55" t="s">
        <v>784</v>
      </c>
      <c r="C27" s="73">
        <v>0</v>
      </c>
      <c r="D27" s="403">
        <f t="shared" si="0"/>
        <v>0</v>
      </c>
      <c r="F27" s="285"/>
    </row>
    <row r="28" spans="1:6" s="92" customFormat="1">
      <c r="A28" s="464" t="s">
        <v>295</v>
      </c>
      <c r="B28" s="55" t="s">
        <v>549</v>
      </c>
      <c r="C28" s="73">
        <v>0</v>
      </c>
      <c r="D28" s="403">
        <f t="shared" si="0"/>
        <v>0</v>
      </c>
      <c r="F28" s="285"/>
    </row>
    <row r="29" spans="1:6" s="92" customFormat="1">
      <c r="A29" s="465" t="s">
        <v>296</v>
      </c>
      <c r="B29" s="60" t="s">
        <v>550</v>
      </c>
      <c r="C29" s="75">
        <v>4546</v>
      </c>
      <c r="D29" s="404">
        <f t="shared" si="0"/>
        <v>1.1157476515549045E-3</v>
      </c>
      <c r="F29" s="285"/>
    </row>
    <row r="30" spans="1:6" s="92" customFormat="1">
      <c r="A30" s="466" t="s">
        <v>297</v>
      </c>
      <c r="B30" s="65" t="s">
        <v>551</v>
      </c>
      <c r="C30" s="76">
        <v>17470</v>
      </c>
      <c r="D30" s="405">
        <f t="shared" si="0"/>
        <v>4.287749993986842E-3</v>
      </c>
      <c r="F30" s="285"/>
    </row>
    <row r="31" spans="1:6" s="92" customFormat="1">
      <c r="A31" s="464" t="s">
        <v>298</v>
      </c>
      <c r="B31" s="55" t="s">
        <v>552</v>
      </c>
      <c r="C31" s="73">
        <v>72283</v>
      </c>
      <c r="D31" s="403">
        <f t="shared" si="0"/>
        <v>1.7740780355772805E-2</v>
      </c>
      <c r="F31" s="285"/>
    </row>
    <row r="32" spans="1:6" s="92" customFormat="1">
      <c r="A32" s="464" t="s">
        <v>299</v>
      </c>
      <c r="B32" s="55" t="s">
        <v>553</v>
      </c>
      <c r="C32" s="73">
        <v>0</v>
      </c>
      <c r="D32" s="403">
        <f t="shared" si="0"/>
        <v>0</v>
      </c>
      <c r="F32" s="285"/>
    </row>
    <row r="33" spans="1:6" s="92" customFormat="1">
      <c r="A33" s="464" t="s">
        <v>300</v>
      </c>
      <c r="B33" s="55" t="s">
        <v>554</v>
      </c>
      <c r="C33" s="73">
        <v>2229</v>
      </c>
      <c r="D33" s="403">
        <f t="shared" si="0"/>
        <v>5.4707468440736524E-4</v>
      </c>
      <c r="F33" s="285"/>
    </row>
    <row r="34" spans="1:6" s="92" customFormat="1">
      <c r="A34" s="465" t="s">
        <v>301</v>
      </c>
      <c r="B34" s="60" t="s">
        <v>555</v>
      </c>
      <c r="C34" s="75">
        <v>4252</v>
      </c>
      <c r="D34" s="404">
        <f t="shared" si="0"/>
        <v>1.0435897524002319E-3</v>
      </c>
      <c r="F34" s="285"/>
    </row>
    <row r="35" spans="1:6" s="92" customFormat="1">
      <c r="A35" s="466" t="s">
        <v>302</v>
      </c>
      <c r="B35" s="65" t="s">
        <v>783</v>
      </c>
      <c r="C35" s="76">
        <v>10749</v>
      </c>
      <c r="D35" s="405">
        <f t="shared" si="0"/>
        <v>2.6381811497060426E-3</v>
      </c>
      <c r="F35" s="285"/>
    </row>
    <row r="36" spans="1:6" s="92" customFormat="1">
      <c r="A36" s="464" t="s">
        <v>303</v>
      </c>
      <c r="B36" s="55" t="s">
        <v>782</v>
      </c>
      <c r="C36" s="73">
        <v>98</v>
      </c>
      <c r="D36" s="403">
        <f t="shared" si="0"/>
        <v>2.4052633051557555E-5</v>
      </c>
      <c r="F36" s="285"/>
    </row>
    <row r="37" spans="1:6" s="92" customFormat="1">
      <c r="A37" s="464" t="s">
        <v>304</v>
      </c>
      <c r="B37" s="55" t="s">
        <v>558</v>
      </c>
      <c r="C37" s="73">
        <v>20</v>
      </c>
      <c r="D37" s="403">
        <f t="shared" ref="D37:D68" si="1">C37/$C$112</f>
        <v>4.9087006227668478E-6</v>
      </c>
      <c r="F37" s="285"/>
    </row>
    <row r="38" spans="1:6" s="92" customFormat="1">
      <c r="A38" s="464" t="s">
        <v>305</v>
      </c>
      <c r="B38" s="55" t="s">
        <v>559</v>
      </c>
      <c r="C38" s="73">
        <v>56</v>
      </c>
      <c r="D38" s="403">
        <f t="shared" si="1"/>
        <v>1.3744361743747174E-5</v>
      </c>
      <c r="F38" s="285"/>
    </row>
    <row r="39" spans="1:6" s="92" customFormat="1">
      <c r="A39" s="465" t="s">
        <v>306</v>
      </c>
      <c r="B39" s="60" t="s">
        <v>560</v>
      </c>
      <c r="C39" s="75">
        <v>2282</v>
      </c>
      <c r="D39" s="404">
        <f t="shared" si="1"/>
        <v>5.6008274105769735E-4</v>
      </c>
      <c r="F39" s="285"/>
    </row>
    <row r="40" spans="1:6" s="92" customFormat="1">
      <c r="A40" s="466" t="s">
        <v>307</v>
      </c>
      <c r="B40" s="65" t="s">
        <v>561</v>
      </c>
      <c r="C40" s="76">
        <v>-545</v>
      </c>
      <c r="D40" s="405">
        <f t="shared" si="1"/>
        <v>-1.337620919703966E-4</v>
      </c>
      <c r="F40" s="285"/>
    </row>
    <row r="41" spans="1:6" s="92" customFormat="1">
      <c r="A41" s="464" t="s">
        <v>308</v>
      </c>
      <c r="B41" s="55" t="s">
        <v>562</v>
      </c>
      <c r="C41" s="73">
        <v>0</v>
      </c>
      <c r="D41" s="403">
        <f t="shared" si="1"/>
        <v>0</v>
      </c>
      <c r="F41" s="285"/>
    </row>
    <row r="42" spans="1:6" s="92" customFormat="1">
      <c r="A42" s="464" t="s">
        <v>309</v>
      </c>
      <c r="B42" s="55" t="s">
        <v>781</v>
      </c>
      <c r="C42" s="73">
        <v>1</v>
      </c>
      <c r="D42" s="403">
        <f t="shared" si="1"/>
        <v>2.4543503113834238E-7</v>
      </c>
      <c r="F42" s="285"/>
    </row>
    <row r="43" spans="1:6" s="92" customFormat="1">
      <c r="A43" s="464" t="s">
        <v>310</v>
      </c>
      <c r="B43" s="55" t="s">
        <v>780</v>
      </c>
      <c r="C43" s="73">
        <v>0</v>
      </c>
      <c r="D43" s="403">
        <f t="shared" si="1"/>
        <v>0</v>
      </c>
      <c r="F43" s="285"/>
    </row>
    <row r="44" spans="1:6" s="92" customFormat="1">
      <c r="A44" s="465" t="s">
        <v>311</v>
      </c>
      <c r="B44" s="60" t="s">
        <v>565</v>
      </c>
      <c r="C44" s="75">
        <v>1883</v>
      </c>
      <c r="D44" s="404">
        <f t="shared" si="1"/>
        <v>4.6215416363349873E-4</v>
      </c>
      <c r="F44" s="285"/>
    </row>
    <row r="45" spans="1:6" s="92" customFormat="1">
      <c r="A45" s="466" t="s">
        <v>312</v>
      </c>
      <c r="B45" s="65" t="s">
        <v>566</v>
      </c>
      <c r="C45" s="76">
        <v>79</v>
      </c>
      <c r="D45" s="405">
        <f t="shared" si="1"/>
        <v>1.9389367459929049E-5</v>
      </c>
      <c r="F45" s="285"/>
    </row>
    <row r="46" spans="1:6" s="92" customFormat="1">
      <c r="A46" s="464" t="s">
        <v>313</v>
      </c>
      <c r="B46" s="55" t="s">
        <v>779</v>
      </c>
      <c r="C46" s="73">
        <v>222</v>
      </c>
      <c r="D46" s="403">
        <f t="shared" si="1"/>
        <v>5.4486576912712013E-5</v>
      </c>
      <c r="F46" s="285"/>
    </row>
    <row r="47" spans="1:6" s="92" customFormat="1">
      <c r="A47" s="464" t="s">
        <v>314</v>
      </c>
      <c r="B47" s="55" t="s">
        <v>778</v>
      </c>
      <c r="C47" s="73">
        <v>2283</v>
      </c>
      <c r="D47" s="403">
        <f t="shared" si="1"/>
        <v>5.603281760888357E-4</v>
      </c>
      <c r="F47" s="285"/>
    </row>
    <row r="48" spans="1:6" s="92" customFormat="1">
      <c r="A48" s="464" t="s">
        <v>315</v>
      </c>
      <c r="B48" s="55" t="s">
        <v>569</v>
      </c>
      <c r="C48" s="73">
        <v>93</v>
      </c>
      <c r="D48" s="403">
        <f t="shared" si="1"/>
        <v>2.2825457895865843E-5</v>
      </c>
      <c r="F48" s="285"/>
    </row>
    <row r="49" spans="1:6" s="92" customFormat="1">
      <c r="A49" s="465" t="s">
        <v>316</v>
      </c>
      <c r="B49" s="60" t="s">
        <v>570</v>
      </c>
      <c r="C49" s="75">
        <v>271</v>
      </c>
      <c r="D49" s="404">
        <f t="shared" si="1"/>
        <v>6.6512893438490795E-5</v>
      </c>
      <c r="F49" s="285"/>
    </row>
    <row r="50" spans="1:6" s="92" customFormat="1">
      <c r="A50" s="466" t="s">
        <v>317</v>
      </c>
      <c r="B50" s="65" t="s">
        <v>571</v>
      </c>
      <c r="C50" s="76">
        <v>1144</v>
      </c>
      <c r="D50" s="405">
        <f t="shared" si="1"/>
        <v>2.8077767562226371E-4</v>
      </c>
      <c r="F50" s="285"/>
    </row>
    <row r="51" spans="1:6" s="92" customFormat="1">
      <c r="A51" s="464" t="s">
        <v>318</v>
      </c>
      <c r="B51" s="55" t="s">
        <v>572</v>
      </c>
      <c r="C51" s="73">
        <v>11</v>
      </c>
      <c r="D51" s="403">
        <f t="shared" si="1"/>
        <v>2.6997853425217663E-6</v>
      </c>
      <c r="F51" s="285"/>
    </row>
    <row r="52" spans="1:6" s="92" customFormat="1">
      <c r="A52" s="464" t="s">
        <v>319</v>
      </c>
      <c r="B52" s="55" t="s">
        <v>573</v>
      </c>
      <c r="C52" s="73">
        <v>942</v>
      </c>
      <c r="D52" s="403">
        <f t="shared" si="1"/>
        <v>2.3119979933231854E-4</v>
      </c>
      <c r="F52" s="285"/>
    </row>
    <row r="53" spans="1:6" s="92" customFormat="1">
      <c r="A53" s="464" t="s">
        <v>320</v>
      </c>
      <c r="B53" s="55" t="s">
        <v>574</v>
      </c>
      <c r="C53" s="73">
        <v>7</v>
      </c>
      <c r="D53" s="403">
        <f t="shared" si="1"/>
        <v>1.7180452179683968E-6</v>
      </c>
      <c r="F53" s="285"/>
    </row>
    <row r="54" spans="1:6" s="92" customFormat="1">
      <c r="A54" s="465" t="s">
        <v>321</v>
      </c>
      <c r="B54" s="60" t="s">
        <v>575</v>
      </c>
      <c r="C54" s="75">
        <v>18098</v>
      </c>
      <c r="D54" s="404">
        <f t="shared" si="1"/>
        <v>4.4418831935417206E-3</v>
      </c>
      <c r="F54" s="285"/>
    </row>
    <row r="55" spans="1:6" s="92" customFormat="1">
      <c r="A55" s="466" t="s">
        <v>322</v>
      </c>
      <c r="B55" s="65" t="s">
        <v>576</v>
      </c>
      <c r="C55" s="76">
        <v>1</v>
      </c>
      <c r="D55" s="405">
        <f t="shared" si="1"/>
        <v>2.4543503113834238E-7</v>
      </c>
      <c r="F55" s="285"/>
    </row>
    <row r="56" spans="1:6" s="92" customFormat="1">
      <c r="A56" s="464" t="s">
        <v>323</v>
      </c>
      <c r="B56" s="55" t="s">
        <v>577</v>
      </c>
      <c r="C56" s="73">
        <v>7694</v>
      </c>
      <c r="D56" s="403">
        <f t="shared" si="1"/>
        <v>1.8883771295784065E-3</v>
      </c>
      <c r="F56" s="285"/>
    </row>
    <row r="57" spans="1:6" s="92" customFormat="1">
      <c r="A57" s="464" t="s">
        <v>324</v>
      </c>
      <c r="B57" s="55" t="s">
        <v>578</v>
      </c>
      <c r="C57" s="73">
        <v>25418</v>
      </c>
      <c r="D57" s="403">
        <f t="shared" si="1"/>
        <v>6.2384676214743869E-3</v>
      </c>
      <c r="F57" s="285"/>
    </row>
    <row r="58" spans="1:6" s="92" customFormat="1">
      <c r="A58" s="464" t="s">
        <v>325</v>
      </c>
      <c r="B58" s="55" t="s">
        <v>579</v>
      </c>
      <c r="C58" s="73">
        <v>2994</v>
      </c>
      <c r="D58" s="403">
        <f t="shared" si="1"/>
        <v>7.3483248322819719E-4</v>
      </c>
      <c r="F58" s="285"/>
    </row>
    <row r="59" spans="1:6" s="92" customFormat="1">
      <c r="A59" s="465" t="s">
        <v>326</v>
      </c>
      <c r="B59" s="60" t="s">
        <v>580</v>
      </c>
      <c r="C59" s="75">
        <v>85505</v>
      </c>
      <c r="D59" s="404">
        <f t="shared" si="1"/>
        <v>2.0985922337483968E-2</v>
      </c>
      <c r="F59" s="285"/>
    </row>
    <row r="60" spans="1:6" s="92" customFormat="1">
      <c r="A60" s="466" t="s">
        <v>327</v>
      </c>
      <c r="B60" s="65" t="s">
        <v>581</v>
      </c>
      <c r="C60" s="76">
        <v>1164</v>
      </c>
      <c r="D60" s="405">
        <f t="shared" si="1"/>
        <v>2.8568637624503058E-4</v>
      </c>
      <c r="F60" s="285"/>
    </row>
    <row r="61" spans="1:6" s="92" customFormat="1">
      <c r="A61" s="464" t="s">
        <v>328</v>
      </c>
      <c r="B61" s="55" t="s">
        <v>582</v>
      </c>
      <c r="C61" s="73">
        <v>138</v>
      </c>
      <c r="D61" s="403">
        <f t="shared" si="1"/>
        <v>3.3870034297091249E-5</v>
      </c>
      <c r="F61" s="285"/>
    </row>
    <row r="62" spans="1:6" s="92" customFormat="1">
      <c r="A62" s="464" t="s">
        <v>329</v>
      </c>
      <c r="B62" s="55" t="s">
        <v>583</v>
      </c>
      <c r="C62" s="73">
        <v>101</v>
      </c>
      <c r="D62" s="403">
        <f t="shared" si="1"/>
        <v>2.4788938144972582E-5</v>
      </c>
      <c r="F62" s="285"/>
    </row>
    <row r="63" spans="1:6" s="92" customFormat="1">
      <c r="A63" s="464" t="s">
        <v>330</v>
      </c>
      <c r="B63" s="55" t="s">
        <v>584</v>
      </c>
      <c r="C63" s="73">
        <v>1507</v>
      </c>
      <c r="D63" s="403">
        <f t="shared" si="1"/>
        <v>3.69870591925482E-4</v>
      </c>
      <c r="F63" s="285"/>
    </row>
    <row r="64" spans="1:6" s="92" customFormat="1">
      <c r="A64" s="465" t="s">
        <v>331</v>
      </c>
      <c r="B64" s="60" t="s">
        <v>585</v>
      </c>
      <c r="C64" s="75">
        <v>13302</v>
      </c>
      <c r="D64" s="404">
        <f t="shared" si="1"/>
        <v>3.2647767842022305E-3</v>
      </c>
      <c r="F64" s="285"/>
    </row>
    <row r="65" spans="1:6" s="92" customFormat="1">
      <c r="A65" s="466" t="s">
        <v>332</v>
      </c>
      <c r="B65" s="65" t="s">
        <v>586</v>
      </c>
      <c r="C65" s="76">
        <v>1700</v>
      </c>
      <c r="D65" s="405">
        <f t="shared" si="1"/>
        <v>4.1723955293518209E-4</v>
      </c>
      <c r="F65" s="285"/>
    </row>
    <row r="66" spans="1:6" s="92" customFormat="1">
      <c r="A66" s="464" t="s">
        <v>333</v>
      </c>
      <c r="B66" s="55" t="s">
        <v>587</v>
      </c>
      <c r="C66" s="73">
        <v>0</v>
      </c>
      <c r="D66" s="403">
        <f t="shared" si="1"/>
        <v>0</v>
      </c>
      <c r="F66" s="285"/>
    </row>
    <row r="67" spans="1:6" s="92" customFormat="1">
      <c r="A67" s="464" t="s">
        <v>334</v>
      </c>
      <c r="B67" s="55" t="s">
        <v>588</v>
      </c>
      <c r="C67" s="73">
        <v>0</v>
      </c>
      <c r="D67" s="403">
        <f t="shared" si="1"/>
        <v>0</v>
      </c>
      <c r="F67" s="285"/>
    </row>
    <row r="68" spans="1:6" s="92" customFormat="1">
      <c r="A68" s="464" t="s">
        <v>335</v>
      </c>
      <c r="B68" s="55" t="s">
        <v>589</v>
      </c>
      <c r="C68" s="73">
        <v>0</v>
      </c>
      <c r="D68" s="403">
        <f t="shared" si="1"/>
        <v>0</v>
      </c>
      <c r="F68" s="285"/>
    </row>
    <row r="69" spans="1:6" s="92" customFormat="1">
      <c r="A69" s="465" t="s">
        <v>336</v>
      </c>
      <c r="B69" s="60" t="s">
        <v>590</v>
      </c>
      <c r="C69" s="75">
        <v>0</v>
      </c>
      <c r="D69" s="404">
        <f t="shared" ref="D69:D111" si="2">C69/$C$112</f>
        <v>0</v>
      </c>
      <c r="F69" s="285"/>
    </row>
    <row r="70" spans="1:6" s="92" customFormat="1">
      <c r="A70" s="466" t="s">
        <v>337</v>
      </c>
      <c r="B70" s="65" t="s">
        <v>591</v>
      </c>
      <c r="C70" s="76">
        <v>65521</v>
      </c>
      <c r="D70" s="405">
        <f t="shared" si="2"/>
        <v>1.6081148675215332E-2</v>
      </c>
      <c r="F70" s="285"/>
    </row>
    <row r="71" spans="1:6" s="92" customFormat="1">
      <c r="A71" s="464" t="s">
        <v>338</v>
      </c>
      <c r="B71" s="55" t="s">
        <v>592</v>
      </c>
      <c r="C71" s="73">
        <v>10618</v>
      </c>
      <c r="D71" s="403">
        <f t="shared" si="2"/>
        <v>2.6060291606269195E-3</v>
      </c>
      <c r="F71" s="285"/>
    </row>
    <row r="72" spans="1:6" s="92" customFormat="1">
      <c r="A72" s="464" t="s">
        <v>339</v>
      </c>
      <c r="B72" s="55" t="s">
        <v>593</v>
      </c>
      <c r="C72" s="73">
        <v>23973</v>
      </c>
      <c r="D72" s="403">
        <f t="shared" si="2"/>
        <v>5.8838140014794826E-3</v>
      </c>
      <c r="F72" s="285"/>
    </row>
    <row r="73" spans="1:6" s="92" customFormat="1">
      <c r="A73" s="464" t="s">
        <v>340</v>
      </c>
      <c r="B73" s="55" t="s">
        <v>594</v>
      </c>
      <c r="C73" s="73">
        <v>5051</v>
      </c>
      <c r="D73" s="403">
        <f t="shared" si="2"/>
        <v>1.2396923422797674E-3</v>
      </c>
      <c r="F73" s="285"/>
    </row>
    <row r="74" spans="1:6" s="92" customFormat="1">
      <c r="A74" s="465" t="s">
        <v>341</v>
      </c>
      <c r="B74" s="60" t="s">
        <v>595</v>
      </c>
      <c r="C74" s="75">
        <v>848525</v>
      </c>
      <c r="D74" s="404">
        <f t="shared" si="2"/>
        <v>0.20825775979666197</v>
      </c>
      <c r="F74" s="285"/>
    </row>
    <row r="75" spans="1:6" s="92" customFormat="1">
      <c r="A75" s="466" t="s">
        <v>342</v>
      </c>
      <c r="B75" s="65" t="s">
        <v>596</v>
      </c>
      <c r="C75" s="76">
        <v>302674</v>
      </c>
      <c r="D75" s="405">
        <f t="shared" si="2"/>
        <v>7.4286802614766653E-2</v>
      </c>
      <c r="F75" s="285"/>
    </row>
    <row r="76" spans="1:6" s="92" customFormat="1">
      <c r="A76" s="464" t="s">
        <v>343</v>
      </c>
      <c r="B76" s="55" t="s">
        <v>597</v>
      </c>
      <c r="C76" s="73">
        <v>3410</v>
      </c>
      <c r="D76" s="403">
        <f t="shared" si="2"/>
        <v>8.3693345618174753E-4</v>
      </c>
      <c r="F76" s="285"/>
    </row>
    <row r="77" spans="1:6" s="92" customFormat="1">
      <c r="A77" s="464" t="s">
        <v>344</v>
      </c>
      <c r="B77" s="55" t="s">
        <v>598</v>
      </c>
      <c r="C77" s="73">
        <v>91806</v>
      </c>
      <c r="D77" s="403">
        <f t="shared" si="2"/>
        <v>2.2532408468686663E-2</v>
      </c>
      <c r="F77" s="285"/>
    </row>
    <row r="78" spans="1:6" s="92" customFormat="1">
      <c r="A78" s="464" t="s">
        <v>345</v>
      </c>
      <c r="B78" s="55" t="s">
        <v>599</v>
      </c>
      <c r="C78" s="73">
        <v>833098</v>
      </c>
      <c r="D78" s="403">
        <f t="shared" si="2"/>
        <v>0.20447143357129077</v>
      </c>
      <c r="F78" s="285"/>
    </row>
    <row r="79" spans="1:6" s="92" customFormat="1">
      <c r="A79" s="465" t="s">
        <v>346</v>
      </c>
      <c r="B79" s="60" t="s">
        <v>600</v>
      </c>
      <c r="C79" s="75">
        <v>38910</v>
      </c>
      <c r="D79" s="404">
        <f t="shared" si="2"/>
        <v>9.5498770615929027E-3</v>
      </c>
      <c r="F79" s="285"/>
    </row>
    <row r="80" spans="1:6" s="92" customFormat="1">
      <c r="A80" s="466" t="s">
        <v>347</v>
      </c>
      <c r="B80" s="65" t="s">
        <v>601</v>
      </c>
      <c r="C80" s="76">
        <v>74175</v>
      </c>
      <c r="D80" s="405">
        <f t="shared" si="2"/>
        <v>1.8205143434686547E-2</v>
      </c>
      <c r="F80" s="285"/>
    </row>
    <row r="81" spans="1:6" s="92" customFormat="1">
      <c r="A81" s="464" t="s">
        <v>348</v>
      </c>
      <c r="B81" s="55" t="s">
        <v>602</v>
      </c>
      <c r="C81" s="73">
        <v>0</v>
      </c>
      <c r="D81" s="403">
        <f t="shared" si="2"/>
        <v>0</v>
      </c>
      <c r="F81" s="285"/>
    </row>
    <row r="82" spans="1:6" s="92" customFormat="1">
      <c r="A82" s="464" t="s">
        <v>349</v>
      </c>
      <c r="B82" s="55" t="s">
        <v>603</v>
      </c>
      <c r="C82" s="73">
        <v>3585</v>
      </c>
      <c r="D82" s="403">
        <f t="shared" si="2"/>
        <v>8.7988458663095751E-4</v>
      </c>
      <c r="F82" s="285"/>
    </row>
    <row r="83" spans="1:6" s="92" customFormat="1">
      <c r="A83" s="464" t="s">
        <v>350</v>
      </c>
      <c r="B83" s="55" t="s">
        <v>604</v>
      </c>
      <c r="C83" s="73">
        <v>21652</v>
      </c>
      <c r="D83" s="403">
        <f t="shared" si="2"/>
        <v>5.3141592942073899E-3</v>
      </c>
      <c r="F83" s="285"/>
    </row>
    <row r="84" spans="1:6" s="92" customFormat="1">
      <c r="A84" s="465" t="s">
        <v>351</v>
      </c>
      <c r="B84" s="60" t="s">
        <v>605</v>
      </c>
      <c r="C84" s="75">
        <v>4090</v>
      </c>
      <c r="D84" s="404">
        <f t="shared" si="2"/>
        <v>1.0038292773558205E-3</v>
      </c>
      <c r="F84" s="285"/>
    </row>
    <row r="85" spans="1:6" s="92" customFormat="1">
      <c r="A85" s="466" t="s">
        <v>352</v>
      </c>
      <c r="B85" s="65" t="s">
        <v>606</v>
      </c>
      <c r="C85" s="76">
        <v>5496</v>
      </c>
      <c r="D85" s="405">
        <f t="shared" si="2"/>
        <v>1.3489109311363298E-3</v>
      </c>
      <c r="F85" s="285"/>
    </row>
    <row r="86" spans="1:6" s="92" customFormat="1">
      <c r="A86" s="464" t="s">
        <v>353</v>
      </c>
      <c r="B86" s="55" t="s">
        <v>607</v>
      </c>
      <c r="C86" s="73">
        <v>31666</v>
      </c>
      <c r="D86" s="403">
        <f t="shared" si="2"/>
        <v>7.7719456960267507E-3</v>
      </c>
      <c r="F86" s="285"/>
    </row>
    <row r="87" spans="1:6" s="92" customFormat="1">
      <c r="A87" s="464" t="s">
        <v>354</v>
      </c>
      <c r="B87" s="55" t="s">
        <v>608</v>
      </c>
      <c r="C87" s="73">
        <v>2288</v>
      </c>
      <c r="D87" s="403">
        <f t="shared" si="2"/>
        <v>5.6155535124452743E-4</v>
      </c>
      <c r="F87" s="285"/>
    </row>
    <row r="88" spans="1:6" s="92" customFormat="1">
      <c r="A88" s="464" t="s">
        <v>355</v>
      </c>
      <c r="B88" s="55" t="s">
        <v>609</v>
      </c>
      <c r="C88" s="73">
        <v>115319</v>
      </c>
      <c r="D88" s="403">
        <f t="shared" si="2"/>
        <v>2.8303322355842507E-2</v>
      </c>
      <c r="F88" s="285"/>
    </row>
    <row r="89" spans="1:6" s="92" customFormat="1">
      <c r="A89" s="465" t="s">
        <v>356</v>
      </c>
      <c r="B89" s="60" t="s">
        <v>610</v>
      </c>
      <c r="C89" s="75">
        <v>15563</v>
      </c>
      <c r="D89" s="404">
        <f t="shared" si="2"/>
        <v>3.8197053896060229E-3</v>
      </c>
      <c r="F89" s="285"/>
    </row>
    <row r="90" spans="1:6" s="92" customFormat="1">
      <c r="A90" s="466" t="s">
        <v>357</v>
      </c>
      <c r="B90" s="65" t="s">
        <v>611</v>
      </c>
      <c r="C90" s="76">
        <v>3660</v>
      </c>
      <c r="D90" s="405">
        <f t="shared" si="2"/>
        <v>8.9829221396633323E-4</v>
      </c>
      <c r="F90" s="285"/>
    </row>
    <row r="91" spans="1:6" s="92" customFormat="1">
      <c r="A91" s="464" t="s">
        <v>358</v>
      </c>
      <c r="B91" s="55" t="s">
        <v>612</v>
      </c>
      <c r="C91" s="73">
        <v>9698</v>
      </c>
      <c r="D91" s="403">
        <f t="shared" si="2"/>
        <v>2.3802289319796448E-3</v>
      </c>
      <c r="F91" s="285"/>
    </row>
    <row r="92" spans="1:6" s="92" customFormat="1">
      <c r="A92" s="464" t="s">
        <v>359</v>
      </c>
      <c r="B92" s="55" t="s">
        <v>613</v>
      </c>
      <c r="C92" s="73">
        <v>10809</v>
      </c>
      <c r="D92" s="403">
        <f t="shared" si="2"/>
        <v>2.6529072515743429E-3</v>
      </c>
      <c r="F92" s="285"/>
    </row>
    <row r="93" spans="1:6" s="92" customFormat="1">
      <c r="A93" s="464" t="s">
        <v>360</v>
      </c>
      <c r="B93" s="55" t="s">
        <v>614</v>
      </c>
      <c r="C93" s="73">
        <v>16570</v>
      </c>
      <c r="D93" s="403">
        <f t="shared" si="2"/>
        <v>4.0668584659623334E-3</v>
      </c>
      <c r="F93" s="285"/>
    </row>
    <row r="94" spans="1:6" s="92" customFormat="1">
      <c r="A94" s="465" t="s">
        <v>361</v>
      </c>
      <c r="B94" s="60" t="s">
        <v>615</v>
      </c>
      <c r="C94" s="75">
        <v>59774</v>
      </c>
      <c r="D94" s="404">
        <f t="shared" si="2"/>
        <v>1.4670633551263279E-2</v>
      </c>
      <c r="F94" s="285"/>
    </row>
    <row r="95" spans="1:6" s="92" customFormat="1">
      <c r="A95" s="466" t="s">
        <v>362</v>
      </c>
      <c r="B95" s="65" t="s">
        <v>777</v>
      </c>
      <c r="C95" s="76">
        <v>0</v>
      </c>
      <c r="D95" s="405">
        <f t="shared" si="2"/>
        <v>0</v>
      </c>
      <c r="F95" s="285"/>
    </row>
    <row r="96" spans="1:6" s="92" customFormat="1">
      <c r="A96" s="464" t="s">
        <v>363</v>
      </c>
      <c r="B96" s="55" t="s">
        <v>776</v>
      </c>
      <c r="C96" s="73">
        <v>135453</v>
      </c>
      <c r="D96" s="403">
        <f t="shared" si="2"/>
        <v>3.3244911272781896E-2</v>
      </c>
      <c r="F96" s="285"/>
    </row>
    <row r="97" spans="1:6" s="92" customFormat="1">
      <c r="A97" s="464" t="s">
        <v>364</v>
      </c>
      <c r="B97" s="55" t="s">
        <v>618</v>
      </c>
      <c r="C97" s="73">
        <v>2755</v>
      </c>
      <c r="D97" s="403">
        <f t="shared" si="2"/>
        <v>6.761735107861333E-4</v>
      </c>
      <c r="F97" s="285"/>
    </row>
    <row r="98" spans="1:6" s="92" customFormat="1">
      <c r="A98" s="464" t="s">
        <v>365</v>
      </c>
      <c r="B98" s="55" t="s">
        <v>619</v>
      </c>
      <c r="C98" s="73">
        <v>25652</v>
      </c>
      <c r="D98" s="403">
        <f t="shared" si="2"/>
        <v>6.2958994187607593E-3</v>
      </c>
      <c r="F98" s="285"/>
    </row>
    <row r="99" spans="1:6" s="92" customFormat="1">
      <c r="A99" s="465" t="s">
        <v>366</v>
      </c>
      <c r="B99" s="60" t="s">
        <v>620</v>
      </c>
      <c r="C99" s="75">
        <v>15276</v>
      </c>
      <c r="D99" s="404">
        <f t="shared" si="2"/>
        <v>3.7492655356693187E-3</v>
      </c>
      <c r="F99" s="285"/>
    </row>
    <row r="100" spans="1:6" s="92" customFormat="1">
      <c r="A100" s="466" t="s">
        <v>367</v>
      </c>
      <c r="B100" s="65" t="s">
        <v>775</v>
      </c>
      <c r="C100" s="76">
        <v>29556</v>
      </c>
      <c r="D100" s="405">
        <f t="shared" si="2"/>
        <v>7.2540777803248484E-3</v>
      </c>
      <c r="F100" s="285"/>
    </row>
    <row r="101" spans="1:6" s="92" customFormat="1">
      <c r="A101" s="464" t="s">
        <v>368</v>
      </c>
      <c r="B101" s="55" t="s">
        <v>621</v>
      </c>
      <c r="C101" s="73">
        <v>6136</v>
      </c>
      <c r="D101" s="403">
        <f t="shared" si="2"/>
        <v>1.5059893510648689E-3</v>
      </c>
      <c r="F101" s="285"/>
    </row>
    <row r="102" spans="1:6" s="92" customFormat="1">
      <c r="A102" s="464" t="s">
        <v>369</v>
      </c>
      <c r="B102" s="55" t="s">
        <v>622</v>
      </c>
      <c r="C102" s="73">
        <v>40</v>
      </c>
      <c r="D102" s="403">
        <f t="shared" si="2"/>
        <v>9.8174012455336955E-6</v>
      </c>
      <c r="F102" s="285"/>
    </row>
    <row r="103" spans="1:6" s="92" customFormat="1">
      <c r="A103" s="464" t="s">
        <v>370</v>
      </c>
      <c r="B103" s="55" t="s">
        <v>623</v>
      </c>
      <c r="C103" s="73">
        <v>41730</v>
      </c>
      <c r="D103" s="403">
        <f t="shared" si="2"/>
        <v>1.0242003849403028E-2</v>
      </c>
      <c r="F103" s="285"/>
    </row>
    <row r="104" spans="1:6" s="92" customFormat="1">
      <c r="A104" s="465" t="s">
        <v>371</v>
      </c>
      <c r="B104" s="60" t="s">
        <v>624</v>
      </c>
      <c r="C104" s="75">
        <v>6199</v>
      </c>
      <c r="D104" s="404">
        <f t="shared" si="2"/>
        <v>1.5214517580265845E-3</v>
      </c>
      <c r="F104" s="285"/>
    </row>
    <row r="105" spans="1:6" s="92" customFormat="1">
      <c r="A105" s="466" t="s">
        <v>372</v>
      </c>
      <c r="B105" s="65" t="s">
        <v>625</v>
      </c>
      <c r="C105" s="76">
        <v>28201</v>
      </c>
      <c r="D105" s="405">
        <f t="shared" si="2"/>
        <v>6.9215133131323939E-3</v>
      </c>
      <c r="F105" s="285"/>
    </row>
    <row r="106" spans="1:6" s="92" customFormat="1">
      <c r="A106" s="464" t="s">
        <v>373</v>
      </c>
      <c r="B106" s="55" t="s">
        <v>626</v>
      </c>
      <c r="C106" s="73">
        <v>269985</v>
      </c>
      <c r="D106" s="403">
        <f t="shared" si="2"/>
        <v>6.6263776881885367E-2</v>
      </c>
      <c r="F106" s="285"/>
    </row>
    <row r="107" spans="1:6" s="92" customFormat="1">
      <c r="A107" s="464" t="s">
        <v>374</v>
      </c>
      <c r="B107" s="55" t="s">
        <v>627</v>
      </c>
      <c r="C107" s="73">
        <v>58858</v>
      </c>
      <c r="D107" s="403">
        <f t="shared" si="2"/>
        <v>1.4445815062740557E-2</v>
      </c>
      <c r="F107" s="285"/>
    </row>
    <row r="108" spans="1:6" s="92" customFormat="1">
      <c r="A108" s="464" t="s">
        <v>375</v>
      </c>
      <c r="B108" s="55" t="s">
        <v>628</v>
      </c>
      <c r="C108" s="73">
        <v>140226</v>
      </c>
      <c r="D108" s="403">
        <f t="shared" si="2"/>
        <v>3.4416372676405203E-2</v>
      </c>
      <c r="F108" s="285"/>
    </row>
    <row r="109" spans="1:6" s="92" customFormat="1">
      <c r="A109" s="464" t="s">
        <v>376</v>
      </c>
      <c r="B109" s="55" t="s">
        <v>629</v>
      </c>
      <c r="C109" s="73">
        <v>82339</v>
      </c>
      <c r="D109" s="403">
        <f t="shared" si="2"/>
        <v>2.0208875028899974E-2</v>
      </c>
      <c r="F109" s="285"/>
    </row>
    <row r="110" spans="1:6" s="92" customFormat="1">
      <c r="A110" s="467" t="s">
        <v>377</v>
      </c>
      <c r="B110" s="185" t="s">
        <v>630</v>
      </c>
      <c r="C110" s="76">
        <v>0</v>
      </c>
      <c r="D110" s="405">
        <f t="shared" si="2"/>
        <v>0</v>
      </c>
      <c r="F110" s="285"/>
    </row>
    <row r="111" spans="1:6" s="92" customFormat="1">
      <c r="A111" s="468" t="s">
        <v>378</v>
      </c>
      <c r="B111" s="188" t="s">
        <v>631</v>
      </c>
      <c r="C111" s="77">
        <v>96</v>
      </c>
      <c r="D111" s="406">
        <f t="shared" si="2"/>
        <v>2.356176298928087E-5</v>
      </c>
      <c r="F111" s="285"/>
    </row>
    <row r="112" spans="1:6" s="92" customFormat="1">
      <c r="A112" s="469" t="s">
        <v>379</v>
      </c>
      <c r="B112" s="191" t="s">
        <v>111</v>
      </c>
      <c r="C112" s="78">
        <v>4074398</v>
      </c>
      <c r="D112" s="407">
        <f>SUM(D5:D111)</f>
        <v>0.99999999999999989</v>
      </c>
      <c r="F112" s="285"/>
    </row>
  </sheetData>
  <phoneticPr fontId="3"/>
  <pageMargins left="0.70866141732283472" right="0.70866141732283472" top="0.74803149606299213" bottom="0.74803149606299213" header="0.31496062992125984" footer="0.31496062992125984"/>
  <pageSetup paperSize="9" scale="50" fitToWidth="0" orientation="portrait" cellComments="asDisplayed" r:id="rId1"/>
  <headerFooter scaleWithDoc="0">
    <oddHeader>&amp;L&amp;A</oddHeader>
    <oddFooter>&amp;R&amp;F&amp;A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0"/>
  <sheetViews>
    <sheetView view="pageBreakPreview" zoomScaleNormal="100" zoomScaleSheetLayoutView="100" workbookViewId="0">
      <pane xSplit="2" ySplit="6" topLeftCell="C7" activePane="bottomRight" state="frozen"/>
      <selection activeCell="R48" sqref="R48"/>
      <selection pane="topRight" activeCell="R48" sqref="R48"/>
      <selection pane="bottomLeft" activeCell="R48" sqref="R48"/>
      <selection pane="bottomRight"/>
    </sheetView>
  </sheetViews>
  <sheetFormatPr defaultColWidth="9.140625" defaultRowHeight="13.5"/>
  <cols>
    <col min="1" max="1" width="11" style="32" customWidth="1"/>
    <col min="2" max="2" width="31" style="24" customWidth="1"/>
    <col min="3" max="14" width="11.7109375" style="11" customWidth="1"/>
    <col min="15" max="23" width="15.7109375" style="11" customWidth="1"/>
    <col min="24" max="16384" width="9.140625" style="11"/>
  </cols>
  <sheetData>
    <row r="1" spans="1:23" s="7" customFormat="1" ht="17.25">
      <c r="B1" s="8"/>
      <c r="C1" s="9" t="s">
        <v>687</v>
      </c>
      <c r="D1" s="10"/>
      <c r="E1" s="10"/>
      <c r="F1" s="10"/>
      <c r="G1" s="10"/>
      <c r="H1" s="10"/>
      <c r="I1" s="10"/>
      <c r="J1" s="11"/>
      <c r="K1" s="11"/>
      <c r="L1" s="11"/>
      <c r="M1" s="12"/>
      <c r="N1" s="12"/>
      <c r="O1" s="165" t="str">
        <f>与件データ!$A$1</f>
        <v>平成２７年（２０１５年）岐阜県産業連関表による経済波及効果分析システム（Ripple2022）</v>
      </c>
    </row>
    <row r="2" spans="1:23" s="7" customFormat="1" ht="18.75" customHeight="1">
      <c r="B2" s="8"/>
      <c r="C2" s="9" t="s">
        <v>656</v>
      </c>
      <c r="D2" s="10"/>
      <c r="E2" s="9"/>
      <c r="G2" s="10"/>
      <c r="H2" s="10"/>
      <c r="I2" s="10"/>
      <c r="J2" s="13"/>
      <c r="K2" s="31"/>
      <c r="L2" s="31"/>
      <c r="M2" s="14"/>
      <c r="N2" s="408" t="s">
        <v>93</v>
      </c>
      <c r="O2" s="9" t="s">
        <v>774</v>
      </c>
      <c r="P2" s="33"/>
      <c r="W2" s="408" t="s">
        <v>211</v>
      </c>
    </row>
    <row r="3" spans="1:23">
      <c r="A3" s="308"/>
      <c r="B3" s="309"/>
      <c r="C3" s="15"/>
      <c r="D3" s="15"/>
      <c r="E3" s="15"/>
      <c r="F3" s="16"/>
      <c r="G3" s="17"/>
      <c r="H3" s="18"/>
      <c r="I3" s="18"/>
      <c r="J3" s="19"/>
      <c r="K3" s="18"/>
      <c r="L3" s="18"/>
      <c r="M3" s="20" t="s">
        <v>474</v>
      </c>
      <c r="N3" s="310"/>
      <c r="O3" s="277"/>
      <c r="P3" s="277" t="s">
        <v>238</v>
      </c>
      <c r="Q3" s="278"/>
      <c r="R3" s="278"/>
      <c r="S3" s="279" t="s">
        <v>240</v>
      </c>
      <c r="T3" s="280"/>
      <c r="U3" s="281"/>
      <c r="V3" s="281"/>
      <c r="W3" s="282"/>
    </row>
    <row r="4" spans="1:23" ht="13.5" customHeight="1">
      <c r="A4" s="311"/>
      <c r="B4" s="21"/>
      <c r="C4" s="22" t="s">
        <v>475</v>
      </c>
      <c r="D4" s="22" t="s">
        <v>476</v>
      </c>
      <c r="E4" s="22" t="s">
        <v>477</v>
      </c>
      <c r="F4" s="23" t="s">
        <v>478</v>
      </c>
      <c r="G4" s="15" t="s">
        <v>479</v>
      </c>
      <c r="H4" s="24" t="s">
        <v>480</v>
      </c>
      <c r="I4" s="18"/>
      <c r="J4" s="19"/>
      <c r="K4" s="21"/>
      <c r="L4" s="21"/>
      <c r="M4" s="409"/>
      <c r="N4" s="409"/>
      <c r="O4" s="491" t="s">
        <v>212</v>
      </c>
      <c r="P4" s="565" t="s">
        <v>239</v>
      </c>
      <c r="Q4" s="565" t="s">
        <v>241</v>
      </c>
      <c r="R4" s="565" t="s">
        <v>242</v>
      </c>
      <c r="S4" s="565" t="s">
        <v>243</v>
      </c>
      <c r="T4" s="278"/>
      <c r="U4" s="283"/>
      <c r="V4" s="281"/>
      <c r="W4" s="282"/>
    </row>
    <row r="5" spans="1:23" ht="13.5" customHeight="1">
      <c r="A5" s="312"/>
      <c r="B5" s="21"/>
      <c r="C5" s="25"/>
      <c r="D5" s="25"/>
      <c r="E5" s="25"/>
      <c r="F5" s="23" t="s">
        <v>481</v>
      </c>
      <c r="G5" s="22"/>
      <c r="H5" s="22"/>
      <c r="I5" s="15" t="s">
        <v>482</v>
      </c>
      <c r="J5" s="21"/>
      <c r="K5" s="21"/>
      <c r="L5" s="21" t="s">
        <v>483</v>
      </c>
      <c r="M5" s="22" t="s">
        <v>484</v>
      </c>
      <c r="N5" s="22" t="s">
        <v>485</v>
      </c>
      <c r="O5" s="284"/>
      <c r="P5" s="565"/>
      <c r="Q5" s="565"/>
      <c r="R5" s="565"/>
      <c r="S5" s="565"/>
      <c r="T5" s="565" t="s">
        <v>244</v>
      </c>
      <c r="U5" s="565" t="s">
        <v>245</v>
      </c>
      <c r="V5" s="567" t="s">
        <v>246</v>
      </c>
      <c r="W5" s="567" t="s">
        <v>488</v>
      </c>
    </row>
    <row r="6" spans="1:23">
      <c r="A6" s="312"/>
      <c r="B6" s="21"/>
      <c r="C6" s="25"/>
      <c r="D6" s="25"/>
      <c r="E6" s="25"/>
      <c r="F6" s="24"/>
      <c r="G6" s="25"/>
      <c r="H6" s="25"/>
      <c r="I6" s="26"/>
      <c r="J6" s="27" t="s">
        <v>486</v>
      </c>
      <c r="K6" s="27" t="s">
        <v>487</v>
      </c>
      <c r="L6" s="27"/>
      <c r="M6" s="409"/>
      <c r="N6" s="409"/>
      <c r="O6" s="284"/>
      <c r="P6" s="284"/>
      <c r="Q6" s="284"/>
      <c r="R6" s="284"/>
      <c r="S6" s="568"/>
      <c r="T6" s="568"/>
      <c r="U6" s="566"/>
      <c r="V6" s="566"/>
      <c r="W6" s="566"/>
    </row>
    <row r="7" spans="1:23">
      <c r="A7" s="313" t="s">
        <v>272</v>
      </c>
      <c r="B7" s="17" t="s">
        <v>527</v>
      </c>
      <c r="C7" s="15">
        <v>25840</v>
      </c>
      <c r="D7" s="15">
        <v>13076</v>
      </c>
      <c r="E7" s="15">
        <v>9315</v>
      </c>
      <c r="F7" s="15">
        <v>3449</v>
      </c>
      <c r="G7" s="15">
        <v>734</v>
      </c>
      <c r="H7" s="15">
        <v>2715</v>
      </c>
      <c r="I7" s="15">
        <v>2241</v>
      </c>
      <c r="J7" s="15">
        <v>942</v>
      </c>
      <c r="K7" s="15">
        <v>1299</v>
      </c>
      <c r="L7" s="15">
        <v>474</v>
      </c>
      <c r="M7" s="314">
        <v>0.36844281579285071</v>
      </c>
      <c r="N7" s="314">
        <v>4.9177990389688161E-2</v>
      </c>
      <c r="O7" s="15">
        <v>70133</v>
      </c>
      <c r="P7" s="98">
        <f>IF(ISERROR(C7/$O7),0,C7/$O7)</f>
        <v>0.36844281579285071</v>
      </c>
      <c r="Q7" s="98">
        <f t="shared" ref="Q7:Q37" si="0">IF(ISERROR(D7/$O7),0,D7/$O7)</f>
        <v>0.18644575306916858</v>
      </c>
      <c r="R7" s="98">
        <f t="shared" ref="R7:R37" si="1">IF(ISERROR(E7/$O7),0,E7/$O7)</f>
        <v>0.13281907233399398</v>
      </c>
      <c r="S7" s="98">
        <f t="shared" ref="S7:S37" si="2">IF(ISERROR(F7/$O7),0,F7/$O7)</f>
        <v>4.9177990389688161E-2</v>
      </c>
      <c r="T7" s="98">
        <f t="shared" ref="T7:T37" si="3">IF(ISERROR(G7/$O7),0,G7/$O7)</f>
        <v>1.0465829210214878E-2</v>
      </c>
      <c r="U7" s="98">
        <f t="shared" ref="U7:U37" si="4">IF(ISERROR(H7/$O7),0,H7/$O7)</f>
        <v>3.8712161179473285E-2</v>
      </c>
      <c r="V7" s="98">
        <f t="shared" ref="V7:V37" si="5">IF(ISERROR(I7/$O7),0,I7/$O7)</f>
        <v>3.1953573923830435E-2</v>
      </c>
      <c r="W7" s="98">
        <f>IF(ISERROR(L7/$O7),0,L7/$O7)</f>
        <v>6.7585872556428497E-3</v>
      </c>
    </row>
    <row r="8" spans="1:23">
      <c r="A8" s="315" t="s">
        <v>273</v>
      </c>
      <c r="B8" s="28" t="s">
        <v>528</v>
      </c>
      <c r="C8" s="25">
        <v>912</v>
      </c>
      <c r="D8" s="25">
        <v>116</v>
      </c>
      <c r="E8" s="25">
        <v>83</v>
      </c>
      <c r="F8" s="25">
        <v>713</v>
      </c>
      <c r="G8" s="25">
        <v>99</v>
      </c>
      <c r="H8" s="25">
        <v>614</v>
      </c>
      <c r="I8" s="25">
        <v>590</v>
      </c>
      <c r="J8" s="25">
        <v>230</v>
      </c>
      <c r="K8" s="25">
        <v>360</v>
      </c>
      <c r="L8" s="25">
        <v>24</v>
      </c>
      <c r="M8" s="316">
        <v>2.0590625846654022E-2</v>
      </c>
      <c r="N8" s="316">
        <v>1.6097715163009122E-2</v>
      </c>
      <c r="O8" s="25">
        <v>44292</v>
      </c>
      <c r="P8" s="99">
        <f t="shared" ref="P8:P37" si="6">IF(ISERROR(C8/$O8),0,C8/$O8)</f>
        <v>2.0590625846654022E-2</v>
      </c>
      <c r="Q8" s="99">
        <f t="shared" si="0"/>
        <v>2.6189831120744154E-3</v>
      </c>
      <c r="R8" s="99">
        <f t="shared" si="1"/>
        <v>1.8739275715704867E-3</v>
      </c>
      <c r="S8" s="99">
        <f t="shared" si="2"/>
        <v>1.6097715163009122E-2</v>
      </c>
      <c r="T8" s="99">
        <f t="shared" si="3"/>
        <v>2.2351666215117854E-3</v>
      </c>
      <c r="U8" s="99">
        <f t="shared" si="4"/>
        <v>1.3862548541497335E-2</v>
      </c>
      <c r="V8" s="99">
        <f t="shared" si="5"/>
        <v>1.3320689966585388E-2</v>
      </c>
      <c r="W8" s="99">
        <f t="shared" ref="W8:W70" si="7">IF(ISERROR(L8/$O8),0,L8/$O8)</f>
        <v>5.4185857491194801E-4</v>
      </c>
    </row>
    <row r="9" spans="1:23">
      <c r="A9" s="315" t="s">
        <v>274</v>
      </c>
      <c r="B9" s="28" t="s">
        <v>529</v>
      </c>
      <c r="C9" s="25">
        <v>1775</v>
      </c>
      <c r="D9" s="25">
        <v>469</v>
      </c>
      <c r="E9" s="25">
        <v>233</v>
      </c>
      <c r="F9" s="25">
        <v>1073</v>
      </c>
      <c r="G9" s="25">
        <v>177</v>
      </c>
      <c r="H9" s="25">
        <v>896</v>
      </c>
      <c r="I9" s="25">
        <v>744</v>
      </c>
      <c r="J9" s="25">
        <v>525</v>
      </c>
      <c r="K9" s="25">
        <v>219</v>
      </c>
      <c r="L9" s="25">
        <v>152</v>
      </c>
      <c r="M9" s="316">
        <v>0.15389283856424485</v>
      </c>
      <c r="N9" s="316">
        <v>9.3029304664470264E-2</v>
      </c>
      <c r="O9" s="25">
        <v>11534</v>
      </c>
      <c r="P9" s="99">
        <f t="shared" si="6"/>
        <v>0.15389283856424485</v>
      </c>
      <c r="Q9" s="99">
        <f t="shared" si="0"/>
        <v>4.0662389457256809E-2</v>
      </c>
      <c r="R9" s="99">
        <f t="shared" si="1"/>
        <v>2.0201144442517773E-2</v>
      </c>
      <c r="S9" s="99">
        <f t="shared" si="2"/>
        <v>9.3029304664470264E-2</v>
      </c>
      <c r="T9" s="99">
        <f t="shared" si="3"/>
        <v>1.5345933761054274E-2</v>
      </c>
      <c r="U9" s="99">
        <f t="shared" si="4"/>
        <v>7.7683370903415983E-2</v>
      </c>
      <c r="V9" s="99">
        <f t="shared" si="5"/>
        <v>6.4504941910872207E-2</v>
      </c>
      <c r="W9" s="99">
        <f t="shared" si="7"/>
        <v>1.3178428992543784E-2</v>
      </c>
    </row>
    <row r="10" spans="1:23">
      <c r="A10" s="315" t="s">
        <v>275</v>
      </c>
      <c r="B10" s="28" t="s">
        <v>530</v>
      </c>
      <c r="C10" s="25">
        <v>2110</v>
      </c>
      <c r="D10" s="25">
        <v>236</v>
      </c>
      <c r="E10" s="25">
        <v>62</v>
      </c>
      <c r="F10" s="25">
        <v>1812</v>
      </c>
      <c r="G10" s="25">
        <v>224</v>
      </c>
      <c r="H10" s="25">
        <v>1588</v>
      </c>
      <c r="I10" s="25">
        <v>1533</v>
      </c>
      <c r="J10" s="25">
        <v>1185</v>
      </c>
      <c r="K10" s="25">
        <v>348</v>
      </c>
      <c r="L10" s="25">
        <v>55</v>
      </c>
      <c r="M10" s="316">
        <v>0.10885827787236238</v>
      </c>
      <c r="N10" s="316">
        <v>9.3483980807924472E-2</v>
      </c>
      <c r="O10" s="25">
        <v>19383</v>
      </c>
      <c r="P10" s="99">
        <f t="shared" si="6"/>
        <v>0.10885827787236238</v>
      </c>
      <c r="Q10" s="99">
        <f t="shared" si="0"/>
        <v>1.2175617809420626E-2</v>
      </c>
      <c r="R10" s="99">
        <f t="shared" si="1"/>
        <v>3.1986792550172832E-3</v>
      </c>
      <c r="S10" s="99">
        <f t="shared" si="2"/>
        <v>9.3483980807924472E-2</v>
      </c>
      <c r="T10" s="99">
        <f t="shared" si="3"/>
        <v>1.155651859877212E-2</v>
      </c>
      <c r="U10" s="99">
        <f t="shared" si="4"/>
        <v>8.1927462209152355E-2</v>
      </c>
      <c r="V10" s="99">
        <f t="shared" si="5"/>
        <v>7.90899241603467E-2</v>
      </c>
      <c r="W10" s="99">
        <f t="shared" si="7"/>
        <v>2.8375380488056545E-3</v>
      </c>
    </row>
    <row r="11" spans="1:23">
      <c r="A11" s="317" t="s">
        <v>276</v>
      </c>
      <c r="B11" s="410" t="s">
        <v>531</v>
      </c>
      <c r="C11" s="318">
        <v>295</v>
      </c>
      <c r="D11" s="318">
        <v>38</v>
      </c>
      <c r="E11" s="318">
        <v>13</v>
      </c>
      <c r="F11" s="318">
        <v>244</v>
      </c>
      <c r="G11" s="318">
        <v>102</v>
      </c>
      <c r="H11" s="318">
        <v>142</v>
      </c>
      <c r="I11" s="318">
        <v>92</v>
      </c>
      <c r="J11" s="318">
        <v>58</v>
      </c>
      <c r="K11" s="318">
        <v>34</v>
      </c>
      <c r="L11" s="318">
        <v>50</v>
      </c>
      <c r="M11" s="319">
        <v>5.8648111332007952E-2</v>
      </c>
      <c r="N11" s="319">
        <v>4.8508946322067592E-2</v>
      </c>
      <c r="O11" s="318">
        <v>5030</v>
      </c>
      <c r="P11" s="100">
        <f t="shared" si="6"/>
        <v>5.8648111332007952E-2</v>
      </c>
      <c r="Q11" s="100">
        <f t="shared" si="0"/>
        <v>7.5546719681908545E-3</v>
      </c>
      <c r="R11" s="100">
        <f t="shared" si="1"/>
        <v>2.5844930417495029E-3</v>
      </c>
      <c r="S11" s="100">
        <f t="shared" si="2"/>
        <v>4.8508946322067592E-2</v>
      </c>
      <c r="T11" s="100">
        <f t="shared" si="3"/>
        <v>2.0278330019880716E-2</v>
      </c>
      <c r="U11" s="100">
        <f t="shared" si="4"/>
        <v>2.823061630218688E-2</v>
      </c>
      <c r="V11" s="100">
        <f t="shared" si="5"/>
        <v>1.8290258449304174E-2</v>
      </c>
      <c r="W11" s="100">
        <f t="shared" si="7"/>
        <v>9.9403578528827041E-3</v>
      </c>
    </row>
    <row r="12" spans="1:23">
      <c r="A12" s="315" t="s">
        <v>277</v>
      </c>
      <c r="B12" s="28" t="s">
        <v>532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316">
        <v>0</v>
      </c>
      <c r="N12" s="316">
        <v>0</v>
      </c>
      <c r="O12" s="25">
        <v>0</v>
      </c>
      <c r="P12" s="99">
        <f t="shared" si="6"/>
        <v>0</v>
      </c>
      <c r="Q12" s="99">
        <f t="shared" si="0"/>
        <v>0</v>
      </c>
      <c r="R12" s="99">
        <f t="shared" si="1"/>
        <v>0</v>
      </c>
      <c r="S12" s="99">
        <f t="shared" si="2"/>
        <v>0</v>
      </c>
      <c r="T12" s="99">
        <f t="shared" si="3"/>
        <v>0</v>
      </c>
      <c r="U12" s="99">
        <f t="shared" si="4"/>
        <v>0</v>
      </c>
      <c r="V12" s="99">
        <f t="shared" si="5"/>
        <v>0</v>
      </c>
      <c r="W12" s="99">
        <f t="shared" si="7"/>
        <v>0</v>
      </c>
    </row>
    <row r="13" spans="1:23">
      <c r="A13" s="315" t="s">
        <v>278</v>
      </c>
      <c r="B13" s="28" t="s">
        <v>533</v>
      </c>
      <c r="C13" s="25">
        <v>478</v>
      </c>
      <c r="D13" s="25">
        <v>9</v>
      </c>
      <c r="E13" s="25">
        <v>2</v>
      </c>
      <c r="F13" s="25">
        <v>467</v>
      </c>
      <c r="G13" s="25">
        <v>83</v>
      </c>
      <c r="H13" s="25">
        <v>384</v>
      </c>
      <c r="I13" s="25">
        <v>370</v>
      </c>
      <c r="J13" s="25">
        <v>317</v>
      </c>
      <c r="K13" s="25">
        <v>53</v>
      </c>
      <c r="L13" s="25">
        <v>14</v>
      </c>
      <c r="M13" s="316">
        <v>3.5629099582587954E-2</v>
      </c>
      <c r="N13" s="316">
        <v>3.4809183064997015E-2</v>
      </c>
      <c r="O13" s="25">
        <v>13416</v>
      </c>
      <c r="P13" s="99">
        <f t="shared" si="6"/>
        <v>3.5629099582587954E-2</v>
      </c>
      <c r="Q13" s="99">
        <f t="shared" si="0"/>
        <v>6.7084078711985684E-4</v>
      </c>
      <c r="R13" s="99">
        <f t="shared" si="1"/>
        <v>1.490757304710793E-4</v>
      </c>
      <c r="S13" s="99">
        <f t="shared" si="2"/>
        <v>3.4809183064997015E-2</v>
      </c>
      <c r="T13" s="99">
        <f t="shared" si="3"/>
        <v>6.1866428145497913E-3</v>
      </c>
      <c r="U13" s="99">
        <f t="shared" si="4"/>
        <v>2.8622540250447227E-2</v>
      </c>
      <c r="V13" s="99">
        <f t="shared" si="5"/>
        <v>2.7579010137149671E-2</v>
      </c>
      <c r="W13" s="99">
        <f t="shared" si="7"/>
        <v>1.0435301132975551E-3</v>
      </c>
    </row>
    <row r="14" spans="1:23">
      <c r="A14" s="315" t="s">
        <v>279</v>
      </c>
      <c r="B14" s="28" t="s">
        <v>534</v>
      </c>
      <c r="C14" s="25">
        <v>18945</v>
      </c>
      <c r="D14" s="25">
        <v>347</v>
      </c>
      <c r="E14" s="25">
        <v>174</v>
      </c>
      <c r="F14" s="25">
        <v>18424</v>
      </c>
      <c r="G14" s="25">
        <v>1188</v>
      </c>
      <c r="H14" s="25">
        <v>17236</v>
      </c>
      <c r="I14" s="25">
        <v>16823</v>
      </c>
      <c r="J14" s="25">
        <v>7455</v>
      </c>
      <c r="K14" s="25">
        <v>9368</v>
      </c>
      <c r="L14" s="25">
        <v>413</v>
      </c>
      <c r="M14" s="316">
        <v>5.1505891436618802E-2</v>
      </c>
      <c r="N14" s="316">
        <v>5.008944543828265E-2</v>
      </c>
      <c r="O14" s="25">
        <v>367822</v>
      </c>
      <c r="P14" s="99">
        <f t="shared" si="6"/>
        <v>5.1505891436618802E-2</v>
      </c>
      <c r="Q14" s="99">
        <f t="shared" si="0"/>
        <v>9.43391096780508E-4</v>
      </c>
      <c r="R14" s="99">
        <f t="shared" si="1"/>
        <v>4.7305490155564377E-4</v>
      </c>
      <c r="S14" s="99">
        <f t="shared" si="2"/>
        <v>5.008944543828265E-2</v>
      </c>
      <c r="T14" s="99">
        <f t="shared" si="3"/>
        <v>3.2298231209661197E-3</v>
      </c>
      <c r="U14" s="99">
        <f t="shared" si="4"/>
        <v>4.6859622317316531E-2</v>
      </c>
      <c r="V14" s="99">
        <f t="shared" si="5"/>
        <v>4.573679660270457E-2</v>
      </c>
      <c r="W14" s="99">
        <f t="shared" si="7"/>
        <v>1.1228257146119591E-3</v>
      </c>
    </row>
    <row r="15" spans="1:23">
      <c r="A15" s="315" t="s">
        <v>280</v>
      </c>
      <c r="B15" s="28" t="s">
        <v>535</v>
      </c>
      <c r="C15" s="25">
        <v>1589</v>
      </c>
      <c r="D15" s="25">
        <v>25</v>
      </c>
      <c r="E15" s="25">
        <v>23</v>
      </c>
      <c r="F15" s="25">
        <v>1541</v>
      </c>
      <c r="G15" s="25">
        <v>222</v>
      </c>
      <c r="H15" s="25">
        <v>1319</v>
      </c>
      <c r="I15" s="25">
        <v>1203</v>
      </c>
      <c r="J15" s="25">
        <v>833</v>
      </c>
      <c r="K15" s="25">
        <v>370</v>
      </c>
      <c r="L15" s="25">
        <v>116</v>
      </c>
      <c r="M15" s="316">
        <v>2.6734189141443883E-2</v>
      </c>
      <c r="N15" s="316">
        <v>2.5926611370022039E-2</v>
      </c>
      <c r="O15" s="25">
        <v>59437</v>
      </c>
      <c r="P15" s="99">
        <f t="shared" si="6"/>
        <v>2.6734189141443883E-2</v>
      </c>
      <c r="Q15" s="99">
        <f t="shared" si="0"/>
        <v>4.2061342261554252E-4</v>
      </c>
      <c r="R15" s="99">
        <f t="shared" si="1"/>
        <v>3.8696434880629911E-4</v>
      </c>
      <c r="S15" s="99">
        <f t="shared" si="2"/>
        <v>2.5926611370022039E-2</v>
      </c>
      <c r="T15" s="99">
        <f t="shared" si="3"/>
        <v>3.7350471928260173E-3</v>
      </c>
      <c r="U15" s="99">
        <f t="shared" si="4"/>
        <v>2.2191564177196022E-2</v>
      </c>
      <c r="V15" s="99">
        <f t="shared" si="5"/>
        <v>2.0239917896259906E-2</v>
      </c>
      <c r="W15" s="99">
        <f t="shared" si="7"/>
        <v>1.9516462809361173E-3</v>
      </c>
    </row>
    <row r="16" spans="1:23">
      <c r="A16" s="317" t="s">
        <v>281</v>
      </c>
      <c r="B16" s="410" t="s">
        <v>536</v>
      </c>
      <c r="C16" s="318">
        <v>395</v>
      </c>
      <c r="D16" s="318">
        <v>7</v>
      </c>
      <c r="E16" s="318">
        <v>2</v>
      </c>
      <c r="F16" s="318">
        <v>386</v>
      </c>
      <c r="G16" s="318">
        <v>35</v>
      </c>
      <c r="H16" s="318">
        <v>351</v>
      </c>
      <c r="I16" s="318">
        <v>326</v>
      </c>
      <c r="J16" s="318">
        <v>196</v>
      </c>
      <c r="K16" s="318">
        <v>130</v>
      </c>
      <c r="L16" s="318">
        <v>25</v>
      </c>
      <c r="M16" s="319">
        <v>1.50965029619721E-2</v>
      </c>
      <c r="N16" s="319">
        <v>1.4752532008408179E-2</v>
      </c>
      <c r="O16" s="318">
        <v>26165</v>
      </c>
      <c r="P16" s="100">
        <f t="shared" si="6"/>
        <v>1.50965029619721E-2</v>
      </c>
      <c r="Q16" s="100">
        <f t="shared" si="0"/>
        <v>2.6753296388304989E-4</v>
      </c>
      <c r="R16" s="100">
        <f t="shared" si="1"/>
        <v>7.6437989680871394E-5</v>
      </c>
      <c r="S16" s="100">
        <f t="shared" si="2"/>
        <v>1.4752532008408179E-2</v>
      </c>
      <c r="T16" s="100">
        <f t="shared" si="3"/>
        <v>1.3376648194152493E-3</v>
      </c>
      <c r="U16" s="100">
        <f t="shared" si="4"/>
        <v>1.3414867188992929E-2</v>
      </c>
      <c r="V16" s="100">
        <f t="shared" si="5"/>
        <v>1.2459392317982036E-2</v>
      </c>
      <c r="W16" s="100">
        <f t="shared" si="7"/>
        <v>9.5547487101089242E-4</v>
      </c>
    </row>
    <row r="17" spans="1:23">
      <c r="A17" s="315" t="s">
        <v>282</v>
      </c>
      <c r="B17" s="28" t="s">
        <v>809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16">
        <v>0</v>
      </c>
      <c r="N17" s="316">
        <v>0</v>
      </c>
      <c r="O17" s="25">
        <v>0</v>
      </c>
      <c r="P17" s="99">
        <f t="shared" si="6"/>
        <v>0</v>
      </c>
      <c r="Q17" s="99">
        <f t="shared" si="0"/>
        <v>0</v>
      </c>
      <c r="R17" s="99">
        <f t="shared" si="1"/>
        <v>0</v>
      </c>
      <c r="S17" s="99">
        <f t="shared" si="2"/>
        <v>0</v>
      </c>
      <c r="T17" s="99">
        <f t="shared" si="3"/>
        <v>0</v>
      </c>
      <c r="U17" s="99">
        <f t="shared" si="4"/>
        <v>0</v>
      </c>
      <c r="V17" s="99">
        <f t="shared" si="5"/>
        <v>0</v>
      </c>
      <c r="W17" s="99">
        <f t="shared" si="7"/>
        <v>0</v>
      </c>
    </row>
    <row r="18" spans="1:23">
      <c r="A18" s="315" t="s">
        <v>283</v>
      </c>
      <c r="B18" s="28" t="s">
        <v>537</v>
      </c>
      <c r="C18" s="25">
        <v>5106</v>
      </c>
      <c r="D18" s="25">
        <v>281</v>
      </c>
      <c r="E18" s="25">
        <v>168</v>
      </c>
      <c r="F18" s="25">
        <v>4657</v>
      </c>
      <c r="G18" s="25">
        <v>417</v>
      </c>
      <c r="H18" s="25">
        <v>4240</v>
      </c>
      <c r="I18" s="25">
        <v>4136</v>
      </c>
      <c r="J18" s="25">
        <v>2901</v>
      </c>
      <c r="K18" s="25">
        <v>1235</v>
      </c>
      <c r="L18" s="25">
        <v>104</v>
      </c>
      <c r="M18" s="316">
        <v>5.6448581599487034E-2</v>
      </c>
      <c r="N18" s="316">
        <v>5.1484732571251683E-2</v>
      </c>
      <c r="O18" s="25">
        <v>90454</v>
      </c>
      <c r="P18" s="99">
        <f t="shared" si="6"/>
        <v>5.6448581599487034E-2</v>
      </c>
      <c r="Q18" s="99">
        <f t="shared" si="0"/>
        <v>3.1065513962898268E-3</v>
      </c>
      <c r="R18" s="99">
        <f t="shared" si="1"/>
        <v>1.8572976319455193E-3</v>
      </c>
      <c r="S18" s="99">
        <f t="shared" si="2"/>
        <v>5.1484732571251683E-2</v>
      </c>
      <c r="T18" s="99">
        <f t="shared" si="3"/>
        <v>4.6100780507219137E-3</v>
      </c>
      <c r="U18" s="99">
        <f t="shared" si="4"/>
        <v>4.6874654520529774E-2</v>
      </c>
      <c r="V18" s="99">
        <f t="shared" si="5"/>
        <v>4.5724898843611118E-2</v>
      </c>
      <c r="W18" s="99">
        <f t="shared" si="7"/>
        <v>1.1497556769186547E-3</v>
      </c>
    </row>
    <row r="19" spans="1:23">
      <c r="A19" s="315" t="s">
        <v>284</v>
      </c>
      <c r="B19" s="28" t="s">
        <v>538</v>
      </c>
      <c r="C19" s="25">
        <v>9032</v>
      </c>
      <c r="D19" s="25">
        <v>882</v>
      </c>
      <c r="E19" s="25">
        <v>465</v>
      </c>
      <c r="F19" s="25">
        <v>7685</v>
      </c>
      <c r="G19" s="25">
        <v>1033</v>
      </c>
      <c r="H19" s="25">
        <v>6652</v>
      </c>
      <c r="I19" s="25">
        <v>6478</v>
      </c>
      <c r="J19" s="25">
        <v>4497</v>
      </c>
      <c r="K19" s="25">
        <v>1981</v>
      </c>
      <c r="L19" s="25">
        <v>174</v>
      </c>
      <c r="M19" s="316">
        <v>0.15243367312495781</v>
      </c>
      <c r="N19" s="316">
        <v>0.12970026328225207</v>
      </c>
      <c r="O19" s="25">
        <v>59252</v>
      </c>
      <c r="P19" s="99">
        <f t="shared" si="6"/>
        <v>0.15243367312495781</v>
      </c>
      <c r="Q19" s="99">
        <f t="shared" si="0"/>
        <v>1.4885573482751636E-2</v>
      </c>
      <c r="R19" s="99">
        <f t="shared" si="1"/>
        <v>7.8478363599540947E-3</v>
      </c>
      <c r="S19" s="99">
        <f t="shared" si="2"/>
        <v>0.12970026328225207</v>
      </c>
      <c r="T19" s="99">
        <f t="shared" si="3"/>
        <v>1.7434010666306624E-2</v>
      </c>
      <c r="U19" s="99">
        <f t="shared" si="4"/>
        <v>0.11226625261594546</v>
      </c>
      <c r="V19" s="99">
        <f t="shared" si="5"/>
        <v>0.10932964288125295</v>
      </c>
      <c r="W19" s="99">
        <f t="shared" si="7"/>
        <v>2.9366097346924997E-3</v>
      </c>
    </row>
    <row r="20" spans="1:23">
      <c r="A20" s="315" t="s">
        <v>285</v>
      </c>
      <c r="B20" s="28" t="s">
        <v>539</v>
      </c>
      <c r="C20" s="25">
        <v>4673</v>
      </c>
      <c r="D20" s="25">
        <v>298</v>
      </c>
      <c r="E20" s="25">
        <v>108</v>
      </c>
      <c r="F20" s="25">
        <v>4267</v>
      </c>
      <c r="G20" s="25">
        <v>532</v>
      </c>
      <c r="H20" s="25">
        <v>3735</v>
      </c>
      <c r="I20" s="25">
        <v>3668</v>
      </c>
      <c r="J20" s="25">
        <v>2917</v>
      </c>
      <c r="K20" s="25">
        <v>751</v>
      </c>
      <c r="L20" s="25">
        <v>67</v>
      </c>
      <c r="M20" s="316">
        <v>7.0298161687276234E-2</v>
      </c>
      <c r="N20" s="316">
        <v>6.4190510575563381E-2</v>
      </c>
      <c r="O20" s="25">
        <v>66474</v>
      </c>
      <c r="P20" s="99">
        <f t="shared" si="6"/>
        <v>7.0298161687276234E-2</v>
      </c>
      <c r="Q20" s="99">
        <f t="shared" si="0"/>
        <v>4.4829557420946534E-3</v>
      </c>
      <c r="R20" s="99">
        <f t="shared" si="1"/>
        <v>1.6246953696181965E-3</v>
      </c>
      <c r="S20" s="99">
        <f t="shared" si="2"/>
        <v>6.4190510575563381E-2</v>
      </c>
      <c r="T20" s="99">
        <f t="shared" si="3"/>
        <v>8.0031290429340794E-3</v>
      </c>
      <c r="U20" s="99">
        <f t="shared" si="4"/>
        <v>5.6187381532629296E-2</v>
      </c>
      <c r="V20" s="99">
        <f t="shared" si="5"/>
        <v>5.5179468664440234E-2</v>
      </c>
      <c r="W20" s="99">
        <f t="shared" si="7"/>
        <v>1.0079128681890663E-3</v>
      </c>
    </row>
    <row r="21" spans="1:23">
      <c r="A21" s="317" t="s">
        <v>286</v>
      </c>
      <c r="B21" s="410" t="s">
        <v>540</v>
      </c>
      <c r="C21" s="318">
        <v>7651</v>
      </c>
      <c r="D21" s="318">
        <v>565</v>
      </c>
      <c r="E21" s="318">
        <v>160</v>
      </c>
      <c r="F21" s="318">
        <v>6926</v>
      </c>
      <c r="G21" s="318">
        <v>592</v>
      </c>
      <c r="H21" s="318">
        <v>6334</v>
      </c>
      <c r="I21" s="318">
        <v>6270</v>
      </c>
      <c r="J21" s="318">
        <v>4949</v>
      </c>
      <c r="K21" s="318">
        <v>1321</v>
      </c>
      <c r="L21" s="318">
        <v>64</v>
      </c>
      <c r="M21" s="319">
        <v>6.6637054069119281E-2</v>
      </c>
      <c r="N21" s="319">
        <v>6.0322603121516168E-2</v>
      </c>
      <c r="O21" s="318">
        <v>114816</v>
      </c>
      <c r="P21" s="100">
        <f t="shared" si="6"/>
        <v>6.6637054069119281E-2</v>
      </c>
      <c r="Q21" s="100">
        <f t="shared" si="0"/>
        <v>4.920916945373467E-3</v>
      </c>
      <c r="R21" s="100">
        <f t="shared" si="1"/>
        <v>1.3935340022296545E-3</v>
      </c>
      <c r="S21" s="100">
        <f t="shared" si="2"/>
        <v>6.0322603121516168E-2</v>
      </c>
      <c r="T21" s="100">
        <f t="shared" si="3"/>
        <v>5.156075808249721E-3</v>
      </c>
      <c r="U21" s="100">
        <f t="shared" si="4"/>
        <v>5.516652731326644E-2</v>
      </c>
      <c r="V21" s="100">
        <f t="shared" si="5"/>
        <v>5.4609113712374584E-2</v>
      </c>
      <c r="W21" s="100">
        <f t="shared" si="7"/>
        <v>5.5741360089186175E-4</v>
      </c>
    </row>
    <row r="22" spans="1:23">
      <c r="A22" s="315" t="s">
        <v>287</v>
      </c>
      <c r="B22" s="28" t="s">
        <v>541</v>
      </c>
      <c r="C22" s="25">
        <v>2798</v>
      </c>
      <c r="D22" s="25">
        <v>47</v>
      </c>
      <c r="E22" s="25">
        <v>19</v>
      </c>
      <c r="F22" s="25">
        <v>2732</v>
      </c>
      <c r="G22" s="25">
        <v>107</v>
      </c>
      <c r="H22" s="25">
        <v>2625</v>
      </c>
      <c r="I22" s="25">
        <v>2603</v>
      </c>
      <c r="J22" s="25">
        <v>2069</v>
      </c>
      <c r="K22" s="25">
        <v>534</v>
      </c>
      <c r="L22" s="25">
        <v>22</v>
      </c>
      <c r="M22" s="316">
        <v>2.6275507808464882E-2</v>
      </c>
      <c r="N22" s="316">
        <v>2.5655713843004309E-2</v>
      </c>
      <c r="O22" s="25">
        <v>106487</v>
      </c>
      <c r="P22" s="99">
        <f t="shared" si="6"/>
        <v>2.6275507808464882E-2</v>
      </c>
      <c r="Q22" s="99">
        <f t="shared" si="0"/>
        <v>4.4136842994919569E-4</v>
      </c>
      <c r="R22" s="99">
        <f t="shared" si="1"/>
        <v>1.7842553551137698E-4</v>
      </c>
      <c r="S22" s="99">
        <f t="shared" si="2"/>
        <v>2.5655713843004309E-2</v>
      </c>
      <c r="T22" s="99">
        <f t="shared" si="3"/>
        <v>1.0048174894588071E-3</v>
      </c>
      <c r="U22" s="99">
        <f t="shared" si="4"/>
        <v>2.4650896353545504E-2</v>
      </c>
      <c r="V22" s="99">
        <f t="shared" si="5"/>
        <v>2.4444298365058646E-2</v>
      </c>
      <c r="W22" s="99">
        <f t="shared" si="7"/>
        <v>2.0659798848685754E-4</v>
      </c>
    </row>
    <row r="23" spans="1:23">
      <c r="A23" s="315" t="s">
        <v>288</v>
      </c>
      <c r="B23" s="28" t="s">
        <v>542</v>
      </c>
      <c r="C23" s="25">
        <v>4875</v>
      </c>
      <c r="D23" s="25">
        <v>87</v>
      </c>
      <c r="E23" s="25">
        <v>36</v>
      </c>
      <c r="F23" s="25">
        <v>4752</v>
      </c>
      <c r="G23" s="25">
        <v>431</v>
      </c>
      <c r="H23" s="25">
        <v>4321</v>
      </c>
      <c r="I23" s="25">
        <v>4138</v>
      </c>
      <c r="J23" s="25">
        <v>3216</v>
      </c>
      <c r="K23" s="25">
        <v>922</v>
      </c>
      <c r="L23" s="25">
        <v>183</v>
      </c>
      <c r="M23" s="316">
        <v>4.5293642166290379E-2</v>
      </c>
      <c r="N23" s="316">
        <v>4.4150848733171669E-2</v>
      </c>
      <c r="O23" s="25">
        <v>107631</v>
      </c>
      <c r="P23" s="99">
        <f t="shared" si="6"/>
        <v>4.5293642166290379E-2</v>
      </c>
      <c r="Q23" s="99">
        <f t="shared" si="0"/>
        <v>8.0831730635225912E-4</v>
      </c>
      <c r="R23" s="99">
        <f t="shared" si="1"/>
        <v>3.3447612676645205E-4</v>
      </c>
      <c r="S23" s="99">
        <f t="shared" si="2"/>
        <v>4.4150848733171669E-2</v>
      </c>
      <c r="T23" s="99">
        <f t="shared" si="3"/>
        <v>4.0044225176761343E-3</v>
      </c>
      <c r="U23" s="99">
        <f t="shared" si="4"/>
        <v>4.0146426215495537E-2</v>
      </c>
      <c r="V23" s="99">
        <f t="shared" si="5"/>
        <v>3.8446172571099405E-2</v>
      </c>
      <c r="W23" s="99">
        <f t="shared" si="7"/>
        <v>1.7002536443961312E-3</v>
      </c>
    </row>
    <row r="24" spans="1:23">
      <c r="A24" s="315" t="s">
        <v>289</v>
      </c>
      <c r="B24" s="28" t="s">
        <v>543</v>
      </c>
      <c r="C24" s="25">
        <v>6859</v>
      </c>
      <c r="D24" s="25">
        <v>278</v>
      </c>
      <c r="E24" s="25">
        <v>97</v>
      </c>
      <c r="F24" s="25">
        <v>6484</v>
      </c>
      <c r="G24" s="25">
        <v>583</v>
      </c>
      <c r="H24" s="25">
        <v>5901</v>
      </c>
      <c r="I24" s="25">
        <v>5808</v>
      </c>
      <c r="J24" s="25">
        <v>4477</v>
      </c>
      <c r="K24" s="25">
        <v>1331</v>
      </c>
      <c r="L24" s="25">
        <v>93</v>
      </c>
      <c r="M24" s="316">
        <v>8.0168776371308023E-2</v>
      </c>
      <c r="N24" s="316">
        <v>7.5785733487616441E-2</v>
      </c>
      <c r="O24" s="25">
        <v>85557</v>
      </c>
      <c r="P24" s="99">
        <f t="shared" si="6"/>
        <v>8.0168776371308023E-2</v>
      </c>
      <c r="Q24" s="99">
        <f t="shared" si="0"/>
        <v>3.2492957911100201E-3</v>
      </c>
      <c r="R24" s="99">
        <f t="shared" si="1"/>
        <v>1.1337470925815538E-3</v>
      </c>
      <c r="S24" s="99">
        <f t="shared" si="2"/>
        <v>7.5785733487616441E-2</v>
      </c>
      <c r="T24" s="99">
        <f t="shared" si="3"/>
        <v>6.8141706698458338E-3</v>
      </c>
      <c r="U24" s="99">
        <f t="shared" si="4"/>
        <v>6.8971562817770615E-2</v>
      </c>
      <c r="V24" s="99">
        <f t="shared" si="5"/>
        <v>6.7884568182615096E-2</v>
      </c>
      <c r="W24" s="99">
        <f t="shared" si="7"/>
        <v>1.0869946351555104E-3</v>
      </c>
    </row>
    <row r="25" spans="1:23">
      <c r="A25" s="315" t="s">
        <v>290</v>
      </c>
      <c r="B25" s="28" t="s">
        <v>544</v>
      </c>
      <c r="C25" s="25">
        <v>25</v>
      </c>
      <c r="D25" s="25">
        <v>0</v>
      </c>
      <c r="E25" s="25">
        <v>0</v>
      </c>
      <c r="F25" s="25">
        <v>25</v>
      </c>
      <c r="G25" s="25">
        <v>2</v>
      </c>
      <c r="H25" s="25">
        <v>23</v>
      </c>
      <c r="I25" s="25">
        <v>19</v>
      </c>
      <c r="J25" s="25">
        <v>19</v>
      </c>
      <c r="K25" s="25">
        <v>0</v>
      </c>
      <c r="L25" s="25">
        <v>4</v>
      </c>
      <c r="M25" s="316">
        <v>0.1111111111111111</v>
      </c>
      <c r="N25" s="316">
        <v>0.1111111111111111</v>
      </c>
      <c r="O25" s="25">
        <v>225</v>
      </c>
      <c r="P25" s="99">
        <f t="shared" si="6"/>
        <v>0.1111111111111111</v>
      </c>
      <c r="Q25" s="99">
        <f t="shared" si="0"/>
        <v>0</v>
      </c>
      <c r="R25" s="99">
        <f t="shared" si="1"/>
        <v>0</v>
      </c>
      <c r="S25" s="99">
        <f t="shared" si="2"/>
        <v>0.1111111111111111</v>
      </c>
      <c r="T25" s="99">
        <f t="shared" si="3"/>
        <v>8.8888888888888889E-3</v>
      </c>
      <c r="U25" s="99">
        <f t="shared" si="4"/>
        <v>0.10222222222222223</v>
      </c>
      <c r="V25" s="99">
        <f t="shared" si="5"/>
        <v>8.4444444444444447E-2</v>
      </c>
      <c r="W25" s="99">
        <f t="shared" si="7"/>
        <v>1.7777777777777778E-2</v>
      </c>
    </row>
    <row r="26" spans="1:23">
      <c r="A26" s="317" t="s">
        <v>291</v>
      </c>
      <c r="B26" s="410" t="s">
        <v>545</v>
      </c>
      <c r="C26" s="318">
        <v>591</v>
      </c>
      <c r="D26" s="318">
        <v>0</v>
      </c>
      <c r="E26" s="318">
        <v>0</v>
      </c>
      <c r="F26" s="318">
        <v>591</v>
      </c>
      <c r="G26" s="318">
        <v>53</v>
      </c>
      <c r="H26" s="318">
        <v>538</v>
      </c>
      <c r="I26" s="318">
        <v>503</v>
      </c>
      <c r="J26" s="318">
        <v>416</v>
      </c>
      <c r="K26" s="318">
        <v>87</v>
      </c>
      <c r="L26" s="318">
        <v>35</v>
      </c>
      <c r="M26" s="319">
        <v>3.9045983086680759E-2</v>
      </c>
      <c r="N26" s="319">
        <v>3.9045983086680759E-2</v>
      </c>
      <c r="O26" s="318">
        <v>15136</v>
      </c>
      <c r="P26" s="100">
        <f t="shared" si="6"/>
        <v>3.9045983086680759E-2</v>
      </c>
      <c r="Q26" s="100">
        <f t="shared" si="0"/>
        <v>0</v>
      </c>
      <c r="R26" s="100">
        <f t="shared" si="1"/>
        <v>0</v>
      </c>
      <c r="S26" s="100">
        <f t="shared" si="2"/>
        <v>3.9045983086680759E-2</v>
      </c>
      <c r="T26" s="100">
        <f t="shared" si="3"/>
        <v>3.5015856236786471E-3</v>
      </c>
      <c r="U26" s="100">
        <f t="shared" si="4"/>
        <v>3.5544397463002114E-2</v>
      </c>
      <c r="V26" s="100">
        <f t="shared" si="5"/>
        <v>3.323202959830867E-2</v>
      </c>
      <c r="W26" s="100">
        <f t="shared" si="7"/>
        <v>2.3123678646934463E-3</v>
      </c>
    </row>
    <row r="27" spans="1:23">
      <c r="A27" s="315" t="s">
        <v>292</v>
      </c>
      <c r="B27" s="28" t="s">
        <v>785</v>
      </c>
      <c r="C27" s="25">
        <v>10</v>
      </c>
      <c r="D27" s="25">
        <v>0</v>
      </c>
      <c r="E27" s="25">
        <v>0</v>
      </c>
      <c r="F27" s="25">
        <v>10</v>
      </c>
      <c r="G27" s="25">
        <v>1</v>
      </c>
      <c r="H27" s="25">
        <v>9</v>
      </c>
      <c r="I27" s="25">
        <v>8</v>
      </c>
      <c r="J27" s="25">
        <v>6</v>
      </c>
      <c r="K27" s="25">
        <v>2</v>
      </c>
      <c r="L27" s="25">
        <v>1</v>
      </c>
      <c r="M27" s="316">
        <v>5.2356020942408377E-2</v>
      </c>
      <c r="N27" s="316">
        <v>5.2356020942408377E-2</v>
      </c>
      <c r="O27" s="25">
        <v>191</v>
      </c>
      <c r="P27" s="99">
        <f t="shared" si="6"/>
        <v>5.2356020942408377E-2</v>
      </c>
      <c r="Q27" s="99">
        <f t="shared" si="0"/>
        <v>0</v>
      </c>
      <c r="R27" s="99">
        <f t="shared" si="1"/>
        <v>0</v>
      </c>
      <c r="S27" s="99">
        <f t="shared" si="2"/>
        <v>5.2356020942408377E-2</v>
      </c>
      <c r="T27" s="99">
        <f t="shared" si="3"/>
        <v>5.235602094240838E-3</v>
      </c>
      <c r="U27" s="99">
        <f t="shared" si="4"/>
        <v>4.712041884816754E-2</v>
      </c>
      <c r="V27" s="99">
        <f t="shared" si="5"/>
        <v>4.1884816753926704E-2</v>
      </c>
      <c r="W27" s="99">
        <f t="shared" si="7"/>
        <v>5.235602094240838E-3</v>
      </c>
    </row>
    <row r="28" spans="1:23">
      <c r="A28" s="315" t="s">
        <v>293</v>
      </c>
      <c r="B28" s="28" t="s">
        <v>547</v>
      </c>
      <c r="C28" s="25">
        <v>959</v>
      </c>
      <c r="D28" s="25">
        <v>1</v>
      </c>
      <c r="E28" s="25">
        <v>0</v>
      </c>
      <c r="F28" s="25">
        <v>958</v>
      </c>
      <c r="G28" s="25">
        <v>45</v>
      </c>
      <c r="H28" s="25">
        <v>913</v>
      </c>
      <c r="I28" s="25">
        <v>910</v>
      </c>
      <c r="J28" s="25">
        <v>714</v>
      </c>
      <c r="K28" s="25">
        <v>196</v>
      </c>
      <c r="L28" s="25">
        <v>3</v>
      </c>
      <c r="M28" s="316">
        <v>9.7015680323722805E-2</v>
      </c>
      <c r="N28" s="316">
        <v>9.6914516944865955E-2</v>
      </c>
      <c r="O28" s="25">
        <v>9885</v>
      </c>
      <c r="P28" s="99">
        <f t="shared" si="6"/>
        <v>9.7015680323722805E-2</v>
      </c>
      <c r="Q28" s="99">
        <f t="shared" si="0"/>
        <v>1.0116337885685381E-4</v>
      </c>
      <c r="R28" s="99">
        <f t="shared" si="1"/>
        <v>0</v>
      </c>
      <c r="S28" s="99">
        <f t="shared" si="2"/>
        <v>9.6914516944865955E-2</v>
      </c>
      <c r="T28" s="99">
        <f t="shared" si="3"/>
        <v>4.552352048558422E-3</v>
      </c>
      <c r="U28" s="99">
        <f t="shared" si="4"/>
        <v>9.2362164896307539E-2</v>
      </c>
      <c r="V28" s="99">
        <f t="shared" si="5"/>
        <v>9.2058674759736975E-2</v>
      </c>
      <c r="W28" s="99">
        <f t="shared" si="7"/>
        <v>3.0349013657056146E-4</v>
      </c>
    </row>
    <row r="29" spans="1:23">
      <c r="A29" s="315" t="s">
        <v>294</v>
      </c>
      <c r="B29" s="28" t="s">
        <v>784</v>
      </c>
      <c r="C29" s="25">
        <v>321</v>
      </c>
      <c r="D29" s="25">
        <v>1</v>
      </c>
      <c r="E29" s="25">
        <v>0</v>
      </c>
      <c r="F29" s="25">
        <v>320</v>
      </c>
      <c r="G29" s="25">
        <v>18</v>
      </c>
      <c r="H29" s="25">
        <v>302</v>
      </c>
      <c r="I29" s="25">
        <v>296</v>
      </c>
      <c r="J29" s="25">
        <v>204</v>
      </c>
      <c r="K29" s="25">
        <v>92</v>
      </c>
      <c r="L29" s="25">
        <v>6</v>
      </c>
      <c r="M29" s="316">
        <v>2.0996860282574567E-2</v>
      </c>
      <c r="N29" s="316">
        <v>2.0931449502878074E-2</v>
      </c>
      <c r="O29" s="25">
        <v>15288</v>
      </c>
      <c r="P29" s="99">
        <f t="shared" si="6"/>
        <v>2.0996860282574567E-2</v>
      </c>
      <c r="Q29" s="99">
        <f t="shared" si="0"/>
        <v>6.5410779696493986E-5</v>
      </c>
      <c r="R29" s="99">
        <f t="shared" si="1"/>
        <v>0</v>
      </c>
      <c r="S29" s="99">
        <f t="shared" si="2"/>
        <v>2.0931449502878074E-2</v>
      </c>
      <c r="T29" s="99">
        <f t="shared" si="3"/>
        <v>1.1773940345368916E-3</v>
      </c>
      <c r="U29" s="99">
        <f t="shared" si="4"/>
        <v>1.9754055468341181E-2</v>
      </c>
      <c r="V29" s="99">
        <f t="shared" si="5"/>
        <v>1.9361590790162218E-2</v>
      </c>
      <c r="W29" s="99">
        <f t="shared" si="7"/>
        <v>3.9246467817896392E-4</v>
      </c>
    </row>
    <row r="30" spans="1:23">
      <c r="A30" s="315" t="s">
        <v>295</v>
      </c>
      <c r="B30" s="28" t="s">
        <v>549</v>
      </c>
      <c r="C30" s="25">
        <v>72</v>
      </c>
      <c r="D30" s="25">
        <v>0</v>
      </c>
      <c r="E30" s="25">
        <v>0</v>
      </c>
      <c r="F30" s="25">
        <v>72</v>
      </c>
      <c r="G30" s="25">
        <v>8</v>
      </c>
      <c r="H30" s="25">
        <v>64</v>
      </c>
      <c r="I30" s="25">
        <v>62</v>
      </c>
      <c r="J30" s="25">
        <v>48</v>
      </c>
      <c r="K30" s="25">
        <v>14</v>
      </c>
      <c r="L30" s="25">
        <v>2</v>
      </c>
      <c r="M30" s="316">
        <v>2.8582770940849545E-2</v>
      </c>
      <c r="N30" s="316">
        <v>2.8582770940849545E-2</v>
      </c>
      <c r="O30" s="25">
        <v>2519</v>
      </c>
      <c r="P30" s="99">
        <f t="shared" si="6"/>
        <v>2.8582770940849545E-2</v>
      </c>
      <c r="Q30" s="99">
        <f t="shared" si="0"/>
        <v>0</v>
      </c>
      <c r="R30" s="99">
        <f t="shared" si="1"/>
        <v>0</v>
      </c>
      <c r="S30" s="99">
        <f t="shared" si="2"/>
        <v>2.8582770940849545E-2</v>
      </c>
      <c r="T30" s="99">
        <f t="shared" si="3"/>
        <v>3.1758634378721714E-3</v>
      </c>
      <c r="U30" s="99">
        <f t="shared" si="4"/>
        <v>2.5406907502977371E-2</v>
      </c>
      <c r="V30" s="99">
        <f t="shared" si="5"/>
        <v>2.4612941643509328E-2</v>
      </c>
      <c r="W30" s="99">
        <f t="shared" si="7"/>
        <v>7.9396585946804284E-4</v>
      </c>
    </row>
    <row r="31" spans="1:23">
      <c r="A31" s="317" t="s">
        <v>296</v>
      </c>
      <c r="B31" s="410" t="s">
        <v>550</v>
      </c>
      <c r="C31" s="318">
        <v>2931</v>
      </c>
      <c r="D31" s="318">
        <v>1</v>
      </c>
      <c r="E31" s="318">
        <v>0</v>
      </c>
      <c r="F31" s="318">
        <v>2930</v>
      </c>
      <c r="G31" s="318">
        <v>59</v>
      </c>
      <c r="H31" s="318">
        <v>2871</v>
      </c>
      <c r="I31" s="318">
        <v>2832</v>
      </c>
      <c r="J31" s="318">
        <v>2595</v>
      </c>
      <c r="K31" s="318">
        <v>237</v>
      </c>
      <c r="L31" s="318">
        <v>39</v>
      </c>
      <c r="M31" s="319">
        <v>1.3489506627393226E-2</v>
      </c>
      <c r="N31" s="319">
        <v>1.3484904270986746E-2</v>
      </c>
      <c r="O31" s="318">
        <v>217280</v>
      </c>
      <c r="P31" s="100">
        <f t="shared" si="6"/>
        <v>1.3489506627393226E-2</v>
      </c>
      <c r="Q31" s="100">
        <f t="shared" si="0"/>
        <v>4.6023564064801176E-6</v>
      </c>
      <c r="R31" s="100">
        <f t="shared" si="1"/>
        <v>0</v>
      </c>
      <c r="S31" s="100">
        <f t="shared" si="2"/>
        <v>1.3484904270986746E-2</v>
      </c>
      <c r="T31" s="100">
        <f t="shared" si="3"/>
        <v>2.7153902798232696E-4</v>
      </c>
      <c r="U31" s="100">
        <f t="shared" si="4"/>
        <v>1.3213365243004418E-2</v>
      </c>
      <c r="V31" s="100">
        <f t="shared" si="5"/>
        <v>1.3033873343151694E-2</v>
      </c>
      <c r="W31" s="100">
        <f t="shared" si="7"/>
        <v>1.7949189985272461E-4</v>
      </c>
    </row>
    <row r="32" spans="1:23">
      <c r="A32" s="315" t="s">
        <v>297</v>
      </c>
      <c r="B32" s="28" t="s">
        <v>551</v>
      </c>
      <c r="C32" s="25">
        <v>1738</v>
      </c>
      <c r="D32" s="25">
        <v>1</v>
      </c>
      <c r="E32" s="25">
        <v>0</v>
      </c>
      <c r="F32" s="25">
        <v>1737</v>
      </c>
      <c r="G32" s="25">
        <v>103</v>
      </c>
      <c r="H32" s="25">
        <v>1634</v>
      </c>
      <c r="I32" s="25">
        <v>1588</v>
      </c>
      <c r="J32" s="25">
        <v>1158</v>
      </c>
      <c r="K32" s="25">
        <v>430</v>
      </c>
      <c r="L32" s="25">
        <v>46</v>
      </c>
      <c r="M32" s="316">
        <v>2.3777276147479307E-2</v>
      </c>
      <c r="N32" s="316">
        <v>2.3763595321157398E-2</v>
      </c>
      <c r="O32" s="25">
        <v>73095</v>
      </c>
      <c r="P32" s="99">
        <f t="shared" si="6"/>
        <v>2.3777276147479307E-2</v>
      </c>
      <c r="Q32" s="99">
        <f t="shared" si="0"/>
        <v>1.3680826321909843E-5</v>
      </c>
      <c r="R32" s="99">
        <f t="shared" si="1"/>
        <v>0</v>
      </c>
      <c r="S32" s="99">
        <f t="shared" si="2"/>
        <v>2.3763595321157398E-2</v>
      </c>
      <c r="T32" s="99">
        <f t="shared" si="3"/>
        <v>1.4091251111567138E-3</v>
      </c>
      <c r="U32" s="99">
        <f t="shared" si="4"/>
        <v>2.2354470210000685E-2</v>
      </c>
      <c r="V32" s="99">
        <f t="shared" si="5"/>
        <v>2.172515219919283E-2</v>
      </c>
      <c r="W32" s="99">
        <f t="shared" si="7"/>
        <v>6.2931801080785279E-4</v>
      </c>
    </row>
    <row r="33" spans="1:23">
      <c r="A33" s="315" t="s">
        <v>298</v>
      </c>
      <c r="B33" s="28" t="s">
        <v>552</v>
      </c>
      <c r="C33" s="25">
        <v>40</v>
      </c>
      <c r="D33" s="25">
        <v>0</v>
      </c>
      <c r="E33" s="25">
        <v>0</v>
      </c>
      <c r="F33" s="25">
        <v>40</v>
      </c>
      <c r="G33" s="25">
        <v>4</v>
      </c>
      <c r="H33" s="25">
        <v>36</v>
      </c>
      <c r="I33" s="25">
        <v>36</v>
      </c>
      <c r="J33" s="25">
        <v>29</v>
      </c>
      <c r="K33" s="25">
        <v>7</v>
      </c>
      <c r="L33" s="25">
        <v>0</v>
      </c>
      <c r="M33" s="316">
        <v>2.3419203747072601E-2</v>
      </c>
      <c r="N33" s="316">
        <v>2.3419203747072601E-2</v>
      </c>
      <c r="O33" s="25">
        <v>1708</v>
      </c>
      <c r="P33" s="99">
        <f t="shared" si="6"/>
        <v>2.3419203747072601E-2</v>
      </c>
      <c r="Q33" s="99">
        <f t="shared" si="0"/>
        <v>0</v>
      </c>
      <c r="R33" s="99">
        <f t="shared" si="1"/>
        <v>0</v>
      </c>
      <c r="S33" s="99">
        <f t="shared" si="2"/>
        <v>2.3419203747072601E-2</v>
      </c>
      <c r="T33" s="99">
        <f t="shared" si="3"/>
        <v>2.34192037470726E-3</v>
      </c>
      <c r="U33" s="99">
        <f t="shared" si="4"/>
        <v>2.1077283372365339E-2</v>
      </c>
      <c r="V33" s="99">
        <f t="shared" si="5"/>
        <v>2.1077283372365339E-2</v>
      </c>
      <c r="W33" s="99">
        <f t="shared" si="7"/>
        <v>0</v>
      </c>
    </row>
    <row r="34" spans="1:23">
      <c r="A34" s="315" t="s">
        <v>299</v>
      </c>
      <c r="B34" s="28" t="s">
        <v>553</v>
      </c>
      <c r="C34" s="25">
        <v>163</v>
      </c>
      <c r="D34" s="25">
        <v>1</v>
      </c>
      <c r="E34" s="25">
        <v>2</v>
      </c>
      <c r="F34" s="25">
        <v>160</v>
      </c>
      <c r="G34" s="25">
        <v>9</v>
      </c>
      <c r="H34" s="25">
        <v>151</v>
      </c>
      <c r="I34" s="25">
        <v>151</v>
      </c>
      <c r="J34" s="25">
        <v>122</v>
      </c>
      <c r="K34" s="25">
        <v>29</v>
      </c>
      <c r="L34" s="25">
        <v>0</v>
      </c>
      <c r="M34" s="316">
        <v>1.5809893307468476E-2</v>
      </c>
      <c r="N34" s="316">
        <v>1.5518913676042677E-2</v>
      </c>
      <c r="O34" s="25">
        <v>10310</v>
      </c>
      <c r="P34" s="99">
        <f t="shared" si="6"/>
        <v>1.5809893307468476E-2</v>
      </c>
      <c r="Q34" s="99">
        <f t="shared" si="0"/>
        <v>9.699321047526673E-5</v>
      </c>
      <c r="R34" s="99">
        <f t="shared" si="1"/>
        <v>1.9398642095053346E-4</v>
      </c>
      <c r="S34" s="99">
        <f t="shared" si="2"/>
        <v>1.5518913676042677E-2</v>
      </c>
      <c r="T34" s="99">
        <f t="shared" si="3"/>
        <v>8.7293889427740058E-4</v>
      </c>
      <c r="U34" s="99">
        <f t="shared" si="4"/>
        <v>1.4645974781765277E-2</v>
      </c>
      <c r="V34" s="99">
        <f t="shared" si="5"/>
        <v>1.4645974781765277E-2</v>
      </c>
      <c r="W34" s="99">
        <f t="shared" si="7"/>
        <v>0</v>
      </c>
    </row>
    <row r="35" spans="1:23">
      <c r="A35" s="315" t="s">
        <v>300</v>
      </c>
      <c r="B35" s="28" t="s">
        <v>554</v>
      </c>
      <c r="C35" s="25">
        <v>16351</v>
      </c>
      <c r="D35" s="25">
        <v>212</v>
      </c>
      <c r="E35" s="25">
        <v>71</v>
      </c>
      <c r="F35" s="25">
        <v>16068</v>
      </c>
      <c r="G35" s="25">
        <v>929</v>
      </c>
      <c r="H35" s="25">
        <v>15139</v>
      </c>
      <c r="I35" s="25">
        <v>14789</v>
      </c>
      <c r="J35" s="25">
        <v>10638</v>
      </c>
      <c r="K35" s="25">
        <v>4151</v>
      </c>
      <c r="L35" s="25">
        <v>350</v>
      </c>
      <c r="M35" s="316">
        <v>3.6293938506068595E-2</v>
      </c>
      <c r="N35" s="316">
        <v>3.5665769917161652E-2</v>
      </c>
      <c r="O35" s="25">
        <v>450516</v>
      </c>
      <c r="P35" s="99">
        <f t="shared" si="6"/>
        <v>3.6293938506068595E-2</v>
      </c>
      <c r="Q35" s="99">
        <f t="shared" si="0"/>
        <v>4.7057152243205571E-4</v>
      </c>
      <c r="R35" s="99">
        <f t="shared" si="1"/>
        <v>1.5759706647488657E-4</v>
      </c>
      <c r="S35" s="99">
        <f t="shared" si="2"/>
        <v>3.5665769917161652E-2</v>
      </c>
      <c r="T35" s="99">
        <f t="shared" si="3"/>
        <v>2.0620799261291496E-3</v>
      </c>
      <c r="U35" s="99">
        <f t="shared" si="4"/>
        <v>3.3603689991032505E-2</v>
      </c>
      <c r="V35" s="99">
        <f t="shared" si="5"/>
        <v>3.2826803043621094E-2</v>
      </c>
      <c r="W35" s="99">
        <f t="shared" si="7"/>
        <v>7.7688694741141274E-4</v>
      </c>
    </row>
    <row r="36" spans="1:23">
      <c r="A36" s="317" t="s">
        <v>301</v>
      </c>
      <c r="B36" s="410" t="s">
        <v>555</v>
      </c>
      <c r="C36" s="318">
        <v>3401</v>
      </c>
      <c r="D36" s="318">
        <v>63</v>
      </c>
      <c r="E36" s="318">
        <v>27</v>
      </c>
      <c r="F36" s="318">
        <v>3311</v>
      </c>
      <c r="G36" s="318">
        <v>162</v>
      </c>
      <c r="H36" s="318">
        <v>3149</v>
      </c>
      <c r="I36" s="318">
        <v>3097</v>
      </c>
      <c r="J36" s="318">
        <v>2120</v>
      </c>
      <c r="K36" s="318">
        <v>977</v>
      </c>
      <c r="L36" s="318">
        <v>52</v>
      </c>
      <c r="M36" s="319">
        <v>4.4662438114748716E-2</v>
      </c>
      <c r="N36" s="319">
        <v>4.3480544721532788E-2</v>
      </c>
      <c r="O36" s="318">
        <v>76149</v>
      </c>
      <c r="P36" s="100">
        <f t="shared" si="6"/>
        <v>4.4662438114748716E-2</v>
      </c>
      <c r="Q36" s="100">
        <f t="shared" si="0"/>
        <v>8.2732537525115237E-4</v>
      </c>
      <c r="R36" s="100">
        <f t="shared" si="1"/>
        <v>3.5456801796477955E-4</v>
      </c>
      <c r="S36" s="100">
        <f t="shared" si="2"/>
        <v>4.3480544721532788E-2</v>
      </c>
      <c r="T36" s="100">
        <f t="shared" si="3"/>
        <v>2.1274081077886776E-3</v>
      </c>
      <c r="U36" s="100">
        <f t="shared" si="4"/>
        <v>4.135313661374411E-2</v>
      </c>
      <c r="V36" s="100">
        <f t="shared" si="5"/>
        <v>4.0670264875441571E-2</v>
      </c>
      <c r="W36" s="100">
        <f t="shared" si="7"/>
        <v>6.828717383025384E-4</v>
      </c>
    </row>
    <row r="37" spans="1:23">
      <c r="A37" s="315" t="s">
        <v>302</v>
      </c>
      <c r="B37" s="28" t="s">
        <v>783</v>
      </c>
      <c r="C37" s="25">
        <v>140</v>
      </c>
      <c r="D37" s="25">
        <v>26</v>
      </c>
      <c r="E37" s="25">
        <v>10</v>
      </c>
      <c r="F37" s="25">
        <v>104</v>
      </c>
      <c r="G37" s="25">
        <v>13</v>
      </c>
      <c r="H37" s="25">
        <v>91</v>
      </c>
      <c r="I37" s="25">
        <v>83</v>
      </c>
      <c r="J37" s="25">
        <v>38</v>
      </c>
      <c r="K37" s="25">
        <v>45</v>
      </c>
      <c r="L37" s="25">
        <v>8</v>
      </c>
      <c r="M37" s="316">
        <v>0.44025157232704404</v>
      </c>
      <c r="N37" s="316">
        <v>0.32704402515723269</v>
      </c>
      <c r="O37" s="25">
        <v>318</v>
      </c>
      <c r="P37" s="99">
        <f t="shared" si="6"/>
        <v>0.44025157232704404</v>
      </c>
      <c r="Q37" s="99">
        <f t="shared" si="0"/>
        <v>8.1761006289308172E-2</v>
      </c>
      <c r="R37" s="99">
        <f t="shared" si="1"/>
        <v>3.1446540880503145E-2</v>
      </c>
      <c r="S37" s="99">
        <f t="shared" si="2"/>
        <v>0.32704402515723269</v>
      </c>
      <c r="T37" s="99">
        <f t="shared" si="3"/>
        <v>4.0880503144654086E-2</v>
      </c>
      <c r="U37" s="99">
        <f t="shared" si="4"/>
        <v>0.28616352201257861</v>
      </c>
      <c r="V37" s="99">
        <f t="shared" si="5"/>
        <v>0.2610062893081761</v>
      </c>
      <c r="W37" s="99">
        <f t="shared" si="7"/>
        <v>2.5157232704402517E-2</v>
      </c>
    </row>
    <row r="38" spans="1:23">
      <c r="A38" s="315" t="s">
        <v>303</v>
      </c>
      <c r="B38" s="28" t="s">
        <v>782</v>
      </c>
      <c r="C38" s="25">
        <v>1208</v>
      </c>
      <c r="D38" s="25">
        <v>21</v>
      </c>
      <c r="E38" s="25">
        <v>9</v>
      </c>
      <c r="F38" s="25">
        <v>1178</v>
      </c>
      <c r="G38" s="25">
        <v>45</v>
      </c>
      <c r="H38" s="25">
        <v>1133</v>
      </c>
      <c r="I38" s="25">
        <v>1133</v>
      </c>
      <c r="J38" s="25">
        <v>953</v>
      </c>
      <c r="K38" s="25">
        <v>180</v>
      </c>
      <c r="L38" s="25">
        <v>0</v>
      </c>
      <c r="M38" s="316">
        <v>4.0462234131636243E-2</v>
      </c>
      <c r="N38" s="316">
        <v>3.945737732373137E-2</v>
      </c>
      <c r="O38" s="25">
        <v>29855</v>
      </c>
      <c r="P38" s="99">
        <f t="shared" ref="P38:P69" si="8">IF(ISERROR(C38/$O38),0,C38/$O38)</f>
        <v>4.0462234131636243E-2</v>
      </c>
      <c r="Q38" s="99">
        <f t="shared" ref="Q38:Q69" si="9">IF(ISERROR(D38/$O38),0,D38/$O38)</f>
        <v>7.0339976553341146E-4</v>
      </c>
      <c r="R38" s="99">
        <f t="shared" ref="R38:R69" si="10">IF(ISERROR(E38/$O38),0,E38/$O38)</f>
        <v>3.0145704237146206E-4</v>
      </c>
      <c r="S38" s="99">
        <f t="shared" ref="S38:S69" si="11">IF(ISERROR(F38/$O38),0,F38/$O38)</f>
        <v>3.945737732373137E-2</v>
      </c>
      <c r="T38" s="99">
        <f t="shared" ref="T38:T69" si="12">IF(ISERROR(G38/$O38),0,G38/$O38)</f>
        <v>1.5072852118573103E-3</v>
      </c>
      <c r="U38" s="99">
        <f t="shared" ref="U38:U69" si="13">IF(ISERROR(H38/$O38),0,H38/$O38)</f>
        <v>3.7950092111874056E-2</v>
      </c>
      <c r="V38" s="99">
        <f t="shared" ref="V38:V69" si="14">IF(ISERROR(I38/$O38),0,I38/$O38)</f>
        <v>3.7950092111874056E-2</v>
      </c>
      <c r="W38" s="99">
        <f t="shared" si="7"/>
        <v>0</v>
      </c>
    </row>
    <row r="39" spans="1:23">
      <c r="A39" s="315" t="s">
        <v>304</v>
      </c>
      <c r="B39" s="28" t="s">
        <v>558</v>
      </c>
      <c r="C39" s="25">
        <v>3367</v>
      </c>
      <c r="D39" s="25">
        <v>73</v>
      </c>
      <c r="E39" s="25">
        <v>23</v>
      </c>
      <c r="F39" s="25">
        <v>3271</v>
      </c>
      <c r="G39" s="25">
        <v>216</v>
      </c>
      <c r="H39" s="25">
        <v>3055</v>
      </c>
      <c r="I39" s="25">
        <v>2802</v>
      </c>
      <c r="J39" s="25">
        <v>2509</v>
      </c>
      <c r="K39" s="25">
        <v>293</v>
      </c>
      <c r="L39" s="25">
        <v>253</v>
      </c>
      <c r="M39" s="316">
        <v>5.3456323627472775E-2</v>
      </c>
      <c r="N39" s="316">
        <v>5.1932175404058048E-2</v>
      </c>
      <c r="O39" s="25">
        <v>62986</v>
      </c>
      <c r="P39" s="99">
        <f t="shared" si="8"/>
        <v>5.3456323627472775E-2</v>
      </c>
      <c r="Q39" s="99">
        <f t="shared" si="9"/>
        <v>1.1589877115549486E-3</v>
      </c>
      <c r="R39" s="99">
        <f t="shared" si="10"/>
        <v>3.6516051185977837E-4</v>
      </c>
      <c r="S39" s="99">
        <f t="shared" si="11"/>
        <v>5.1932175404058048E-2</v>
      </c>
      <c r="T39" s="99">
        <f t="shared" si="12"/>
        <v>3.4293335026831361E-3</v>
      </c>
      <c r="U39" s="99">
        <f t="shared" si="13"/>
        <v>4.850284190137491E-2</v>
      </c>
      <c r="V39" s="99">
        <f t="shared" si="14"/>
        <v>4.4486076270917344E-2</v>
      </c>
      <c r="W39" s="99">
        <f t="shared" si="7"/>
        <v>4.0167656304575623E-3</v>
      </c>
    </row>
    <row r="40" spans="1:23">
      <c r="A40" s="315" t="s">
        <v>305</v>
      </c>
      <c r="B40" s="28" t="s">
        <v>559</v>
      </c>
      <c r="C40" s="25">
        <v>9891</v>
      </c>
      <c r="D40" s="25">
        <v>479</v>
      </c>
      <c r="E40" s="25">
        <v>182</v>
      </c>
      <c r="F40" s="25">
        <v>9230</v>
      </c>
      <c r="G40" s="25">
        <v>1032</v>
      </c>
      <c r="H40" s="25">
        <v>8198</v>
      </c>
      <c r="I40" s="25">
        <v>8014</v>
      </c>
      <c r="J40" s="25">
        <v>5611</v>
      </c>
      <c r="K40" s="25">
        <v>2403</v>
      </c>
      <c r="L40" s="25">
        <v>184</v>
      </c>
      <c r="M40" s="316">
        <v>8.0368242721680985E-2</v>
      </c>
      <c r="N40" s="316">
        <v>7.49973592479138E-2</v>
      </c>
      <c r="O40" s="25">
        <v>123071</v>
      </c>
      <c r="P40" s="99">
        <f t="shared" si="8"/>
        <v>8.0368242721680985E-2</v>
      </c>
      <c r="Q40" s="99">
        <f t="shared" si="9"/>
        <v>3.892062305498452E-3</v>
      </c>
      <c r="R40" s="99">
        <f t="shared" si="10"/>
        <v>1.4788211682687229E-3</v>
      </c>
      <c r="S40" s="99">
        <f t="shared" si="11"/>
        <v>7.49973592479138E-2</v>
      </c>
      <c r="T40" s="99">
        <f t="shared" si="12"/>
        <v>8.3854035475457254E-3</v>
      </c>
      <c r="U40" s="99">
        <f t="shared" si="13"/>
        <v>6.6611955700368083E-2</v>
      </c>
      <c r="V40" s="99">
        <f t="shared" si="14"/>
        <v>6.5116883750030469E-2</v>
      </c>
      <c r="W40" s="99">
        <f t="shared" si="7"/>
        <v>1.49507195033761E-3</v>
      </c>
    </row>
    <row r="41" spans="1:23">
      <c r="A41" s="317" t="s">
        <v>306</v>
      </c>
      <c r="B41" s="410" t="s">
        <v>560</v>
      </c>
      <c r="C41" s="318">
        <v>6495</v>
      </c>
      <c r="D41" s="318">
        <v>228</v>
      </c>
      <c r="E41" s="318">
        <v>89</v>
      </c>
      <c r="F41" s="318">
        <v>6178</v>
      </c>
      <c r="G41" s="318">
        <v>606</v>
      </c>
      <c r="H41" s="318">
        <v>5572</v>
      </c>
      <c r="I41" s="318">
        <v>5490</v>
      </c>
      <c r="J41" s="318">
        <v>4535</v>
      </c>
      <c r="K41" s="318">
        <v>955</v>
      </c>
      <c r="L41" s="318">
        <v>82</v>
      </c>
      <c r="M41" s="319">
        <v>4.4416026697485483E-2</v>
      </c>
      <c r="N41" s="319">
        <v>4.224822370085686E-2</v>
      </c>
      <c r="O41" s="318">
        <v>146231</v>
      </c>
      <c r="P41" s="100">
        <f t="shared" si="8"/>
        <v>4.4416026697485483E-2</v>
      </c>
      <c r="Q41" s="100">
        <f t="shared" si="9"/>
        <v>1.5591769187108069E-3</v>
      </c>
      <c r="R41" s="100">
        <f t="shared" si="10"/>
        <v>6.0862607791781491E-4</v>
      </c>
      <c r="S41" s="100">
        <f t="shared" si="11"/>
        <v>4.224822370085686E-2</v>
      </c>
      <c r="T41" s="100">
        <f t="shared" si="12"/>
        <v>4.1441281260471445E-3</v>
      </c>
      <c r="U41" s="100">
        <f t="shared" si="13"/>
        <v>3.8104095574809718E-2</v>
      </c>
      <c r="V41" s="100">
        <f t="shared" si="14"/>
        <v>3.7543338963694425E-2</v>
      </c>
      <c r="W41" s="100">
        <f t="shared" si="7"/>
        <v>5.6075661111529024E-4</v>
      </c>
    </row>
    <row r="42" spans="1:23">
      <c r="A42" s="315" t="s">
        <v>307</v>
      </c>
      <c r="B42" s="28" t="s">
        <v>561</v>
      </c>
      <c r="C42" s="25">
        <v>62</v>
      </c>
      <c r="D42" s="25">
        <v>2</v>
      </c>
      <c r="E42" s="25">
        <v>1</v>
      </c>
      <c r="F42" s="25">
        <v>59</v>
      </c>
      <c r="G42" s="25">
        <v>6</v>
      </c>
      <c r="H42" s="25">
        <v>53</v>
      </c>
      <c r="I42" s="25">
        <v>52</v>
      </c>
      <c r="J42" s="25">
        <v>47</v>
      </c>
      <c r="K42" s="25">
        <v>5</v>
      </c>
      <c r="L42" s="25">
        <v>1</v>
      </c>
      <c r="M42" s="316">
        <v>4.438081603435934E-3</v>
      </c>
      <c r="N42" s="316">
        <v>4.2233357193987115E-3</v>
      </c>
      <c r="O42" s="25">
        <v>13970</v>
      </c>
      <c r="P42" s="99">
        <f t="shared" si="8"/>
        <v>4.438081603435934E-3</v>
      </c>
      <c r="Q42" s="99">
        <f t="shared" si="9"/>
        <v>1.4316392269148176E-4</v>
      </c>
      <c r="R42" s="99">
        <f t="shared" si="10"/>
        <v>7.1581961345740878E-5</v>
      </c>
      <c r="S42" s="99">
        <f t="shared" si="11"/>
        <v>4.2233357193987115E-3</v>
      </c>
      <c r="T42" s="99">
        <f t="shared" si="12"/>
        <v>4.2949176807444524E-4</v>
      </c>
      <c r="U42" s="99">
        <f t="shared" si="13"/>
        <v>3.7938439513242662E-3</v>
      </c>
      <c r="V42" s="99">
        <f t="shared" si="14"/>
        <v>3.7222619899785255E-3</v>
      </c>
      <c r="W42" s="99">
        <f t="shared" si="7"/>
        <v>7.1581961345740878E-5</v>
      </c>
    </row>
    <row r="43" spans="1:23">
      <c r="A43" s="315" t="s">
        <v>308</v>
      </c>
      <c r="B43" s="28" t="s">
        <v>562</v>
      </c>
      <c r="C43" s="25">
        <v>974</v>
      </c>
      <c r="D43" s="25">
        <v>16</v>
      </c>
      <c r="E43" s="25">
        <v>6</v>
      </c>
      <c r="F43" s="25">
        <v>952</v>
      </c>
      <c r="G43" s="25">
        <v>57</v>
      </c>
      <c r="H43" s="25">
        <v>895</v>
      </c>
      <c r="I43" s="25">
        <v>872</v>
      </c>
      <c r="J43" s="25">
        <v>819</v>
      </c>
      <c r="K43" s="25">
        <v>53</v>
      </c>
      <c r="L43" s="25">
        <v>23</v>
      </c>
      <c r="M43" s="316">
        <v>1.6989359846502704E-2</v>
      </c>
      <c r="N43" s="316">
        <v>1.6605616605616606E-2</v>
      </c>
      <c r="O43" s="25">
        <v>57330</v>
      </c>
      <c r="P43" s="99">
        <f t="shared" si="8"/>
        <v>1.6989359846502704E-2</v>
      </c>
      <c r="Q43" s="99">
        <f t="shared" si="9"/>
        <v>2.7908599337170763E-4</v>
      </c>
      <c r="R43" s="99">
        <f t="shared" si="10"/>
        <v>1.0465724751439037E-4</v>
      </c>
      <c r="S43" s="99">
        <f t="shared" si="11"/>
        <v>1.6605616605616606E-2</v>
      </c>
      <c r="T43" s="99">
        <f t="shared" si="12"/>
        <v>9.9424385138670844E-4</v>
      </c>
      <c r="U43" s="99">
        <f t="shared" si="13"/>
        <v>1.5611372754229897E-2</v>
      </c>
      <c r="V43" s="99">
        <f t="shared" si="14"/>
        <v>1.5210186638758068E-2</v>
      </c>
      <c r="W43" s="99">
        <f t="shared" si="7"/>
        <v>4.0118611547182973E-4</v>
      </c>
    </row>
    <row r="44" spans="1:23">
      <c r="A44" s="315" t="s">
        <v>309</v>
      </c>
      <c r="B44" s="28" t="s">
        <v>781</v>
      </c>
      <c r="C44" s="25">
        <v>2339</v>
      </c>
      <c r="D44" s="25">
        <v>24</v>
      </c>
      <c r="E44" s="25">
        <v>9</v>
      </c>
      <c r="F44" s="25">
        <v>2306</v>
      </c>
      <c r="G44" s="25">
        <v>126</v>
      </c>
      <c r="H44" s="25">
        <v>2180</v>
      </c>
      <c r="I44" s="25">
        <v>2161</v>
      </c>
      <c r="J44" s="25">
        <v>1908</v>
      </c>
      <c r="K44" s="25">
        <v>253</v>
      </c>
      <c r="L44" s="25">
        <v>19</v>
      </c>
      <c r="M44" s="316">
        <v>2.8659649810691926E-2</v>
      </c>
      <c r="N44" s="316">
        <v>2.8255302464068224E-2</v>
      </c>
      <c r="O44" s="25">
        <v>81613</v>
      </c>
      <c r="P44" s="99">
        <f t="shared" si="8"/>
        <v>2.8659649810691926E-2</v>
      </c>
      <c r="Q44" s="99">
        <f t="shared" si="9"/>
        <v>2.9407079754450885E-4</v>
      </c>
      <c r="R44" s="99">
        <f t="shared" si="10"/>
        <v>1.1027654907919082E-4</v>
      </c>
      <c r="S44" s="99">
        <f t="shared" si="11"/>
        <v>2.8255302464068224E-2</v>
      </c>
      <c r="T44" s="99">
        <f t="shared" si="12"/>
        <v>1.5438716871086714E-3</v>
      </c>
      <c r="U44" s="99">
        <f t="shared" si="13"/>
        <v>2.6711430776959554E-2</v>
      </c>
      <c r="V44" s="99">
        <f t="shared" si="14"/>
        <v>2.6478624728903482E-2</v>
      </c>
      <c r="W44" s="99">
        <f t="shared" si="7"/>
        <v>2.3280604805606949E-4</v>
      </c>
    </row>
    <row r="45" spans="1:23">
      <c r="A45" s="315" t="s">
        <v>310</v>
      </c>
      <c r="B45" s="28" t="s">
        <v>780</v>
      </c>
      <c r="C45" s="25">
        <v>968</v>
      </c>
      <c r="D45" s="25">
        <v>15</v>
      </c>
      <c r="E45" s="25">
        <v>7</v>
      </c>
      <c r="F45" s="25">
        <v>946</v>
      </c>
      <c r="G45" s="25">
        <v>55</v>
      </c>
      <c r="H45" s="25">
        <v>891</v>
      </c>
      <c r="I45" s="25">
        <v>881</v>
      </c>
      <c r="J45" s="25">
        <v>809</v>
      </c>
      <c r="K45" s="25">
        <v>72</v>
      </c>
      <c r="L45" s="25">
        <v>10</v>
      </c>
      <c r="M45" s="316">
        <v>1.3870181974494914E-2</v>
      </c>
      <c r="N45" s="316">
        <v>1.3554950565983666E-2</v>
      </c>
      <c r="O45" s="25">
        <v>69790</v>
      </c>
      <c r="P45" s="99">
        <f t="shared" si="8"/>
        <v>1.3870181974494914E-2</v>
      </c>
      <c r="Q45" s="99">
        <f t="shared" si="9"/>
        <v>2.1493050580312365E-4</v>
      </c>
      <c r="R45" s="99">
        <f t="shared" si="10"/>
        <v>1.0030090270812437E-4</v>
      </c>
      <c r="S45" s="99">
        <f t="shared" si="11"/>
        <v>1.3554950565983666E-2</v>
      </c>
      <c r="T45" s="99">
        <f t="shared" si="12"/>
        <v>7.8807852127812006E-4</v>
      </c>
      <c r="U45" s="99">
        <f t="shared" si="13"/>
        <v>1.2766872044705545E-2</v>
      </c>
      <c r="V45" s="99">
        <f t="shared" si="14"/>
        <v>1.2623585040836795E-2</v>
      </c>
      <c r="W45" s="99">
        <f t="shared" si="7"/>
        <v>1.432870038687491E-4</v>
      </c>
    </row>
    <row r="46" spans="1:23">
      <c r="A46" s="317" t="s">
        <v>311</v>
      </c>
      <c r="B46" s="410" t="s">
        <v>565</v>
      </c>
      <c r="C46" s="318">
        <v>770</v>
      </c>
      <c r="D46" s="318">
        <v>6</v>
      </c>
      <c r="E46" s="318">
        <v>3</v>
      </c>
      <c r="F46" s="318">
        <v>761</v>
      </c>
      <c r="G46" s="318">
        <v>47</v>
      </c>
      <c r="H46" s="318">
        <v>714</v>
      </c>
      <c r="I46" s="318">
        <v>691</v>
      </c>
      <c r="J46" s="318">
        <v>540</v>
      </c>
      <c r="K46" s="318">
        <v>151</v>
      </c>
      <c r="L46" s="318">
        <v>23</v>
      </c>
      <c r="M46" s="319">
        <v>3.8203919622922348E-2</v>
      </c>
      <c r="N46" s="319">
        <v>3.7757380302654429E-2</v>
      </c>
      <c r="O46" s="318">
        <v>20155</v>
      </c>
      <c r="P46" s="100">
        <f t="shared" si="8"/>
        <v>3.8203919622922348E-2</v>
      </c>
      <c r="Q46" s="100">
        <f t="shared" si="9"/>
        <v>2.9769288017861571E-4</v>
      </c>
      <c r="R46" s="100">
        <f t="shared" si="10"/>
        <v>1.4884644008930786E-4</v>
      </c>
      <c r="S46" s="100">
        <f t="shared" si="11"/>
        <v>3.7757380302654429E-2</v>
      </c>
      <c r="T46" s="100">
        <f t="shared" si="12"/>
        <v>2.3319275613991565E-3</v>
      </c>
      <c r="U46" s="100">
        <f t="shared" si="13"/>
        <v>3.5425452741255269E-2</v>
      </c>
      <c r="V46" s="100">
        <f t="shared" si="14"/>
        <v>3.428429670057058E-2</v>
      </c>
      <c r="W46" s="100">
        <f t="shared" si="7"/>
        <v>1.1411560406846936E-3</v>
      </c>
    </row>
    <row r="47" spans="1:23">
      <c r="A47" s="315" t="s">
        <v>312</v>
      </c>
      <c r="B47" s="28" t="s">
        <v>566</v>
      </c>
      <c r="C47" s="25">
        <v>3506</v>
      </c>
      <c r="D47" s="25">
        <v>40</v>
      </c>
      <c r="E47" s="25">
        <v>7</v>
      </c>
      <c r="F47" s="25">
        <v>3459</v>
      </c>
      <c r="G47" s="25">
        <v>153</v>
      </c>
      <c r="H47" s="25">
        <v>3306</v>
      </c>
      <c r="I47" s="25">
        <v>3129</v>
      </c>
      <c r="J47" s="25">
        <v>2532</v>
      </c>
      <c r="K47" s="25">
        <v>597</v>
      </c>
      <c r="L47" s="25">
        <v>177</v>
      </c>
      <c r="M47" s="316">
        <v>5.4280008050657212E-2</v>
      </c>
      <c r="N47" s="316">
        <v>5.3552352494929636E-2</v>
      </c>
      <c r="O47" s="25">
        <v>64591</v>
      </c>
      <c r="P47" s="99">
        <f t="shared" si="8"/>
        <v>5.4280008050657212E-2</v>
      </c>
      <c r="Q47" s="99">
        <f t="shared" si="9"/>
        <v>6.1928132402347077E-4</v>
      </c>
      <c r="R47" s="99">
        <f t="shared" si="10"/>
        <v>1.0837423170410739E-4</v>
      </c>
      <c r="S47" s="99">
        <f t="shared" si="11"/>
        <v>5.3552352494929636E-2</v>
      </c>
      <c r="T47" s="99">
        <f t="shared" si="12"/>
        <v>2.3687510643897757E-3</v>
      </c>
      <c r="U47" s="99">
        <f t="shared" si="13"/>
        <v>5.1183601430539856E-2</v>
      </c>
      <c r="V47" s="99">
        <f t="shared" si="14"/>
        <v>4.8443281571736004E-2</v>
      </c>
      <c r="W47" s="99">
        <f t="shared" si="7"/>
        <v>2.7403198588038581E-3</v>
      </c>
    </row>
    <row r="48" spans="1:23">
      <c r="A48" s="315" t="s">
        <v>313</v>
      </c>
      <c r="B48" s="28" t="s">
        <v>779</v>
      </c>
      <c r="C48" s="25">
        <v>6667</v>
      </c>
      <c r="D48" s="25">
        <v>255</v>
      </c>
      <c r="E48" s="25">
        <v>77</v>
      </c>
      <c r="F48" s="25">
        <v>6335</v>
      </c>
      <c r="G48" s="25">
        <v>564</v>
      </c>
      <c r="H48" s="25">
        <v>5771</v>
      </c>
      <c r="I48" s="25">
        <v>5561</v>
      </c>
      <c r="J48" s="25">
        <v>4723</v>
      </c>
      <c r="K48" s="25">
        <v>838</v>
      </c>
      <c r="L48" s="25">
        <v>210</v>
      </c>
      <c r="M48" s="316">
        <v>6.7526916571289661E-2</v>
      </c>
      <c r="N48" s="316">
        <v>6.4164244259655029E-2</v>
      </c>
      <c r="O48" s="25">
        <v>98731</v>
      </c>
      <c r="P48" s="99">
        <f t="shared" si="8"/>
        <v>6.7526916571289661E-2</v>
      </c>
      <c r="Q48" s="99">
        <f t="shared" si="9"/>
        <v>2.5827754200808259E-3</v>
      </c>
      <c r="R48" s="99">
        <f t="shared" si="10"/>
        <v>7.7989689155381794E-4</v>
      </c>
      <c r="S48" s="99">
        <f t="shared" si="11"/>
        <v>6.4164244259655029E-2</v>
      </c>
      <c r="T48" s="99">
        <f t="shared" si="12"/>
        <v>5.7124915173552377E-3</v>
      </c>
      <c r="U48" s="99">
        <f t="shared" si="13"/>
        <v>5.8451752742299787E-2</v>
      </c>
      <c r="V48" s="99">
        <f t="shared" si="14"/>
        <v>5.6324761219880282E-2</v>
      </c>
      <c r="W48" s="99">
        <f t="shared" si="7"/>
        <v>2.1269915224195034E-3</v>
      </c>
    </row>
    <row r="49" spans="1:23">
      <c r="A49" s="315" t="s">
        <v>314</v>
      </c>
      <c r="B49" s="28" t="s">
        <v>778</v>
      </c>
      <c r="C49" s="25">
        <v>14345</v>
      </c>
      <c r="D49" s="25">
        <v>537</v>
      </c>
      <c r="E49" s="25">
        <v>156</v>
      </c>
      <c r="F49" s="25">
        <v>13652</v>
      </c>
      <c r="G49" s="25">
        <v>1180</v>
      </c>
      <c r="H49" s="25">
        <v>12472</v>
      </c>
      <c r="I49" s="25">
        <v>12042</v>
      </c>
      <c r="J49" s="25">
        <v>9374</v>
      </c>
      <c r="K49" s="25">
        <v>2668</v>
      </c>
      <c r="L49" s="25">
        <v>430</v>
      </c>
      <c r="M49" s="316">
        <v>4.1967759866592548E-2</v>
      </c>
      <c r="N49" s="316">
        <v>3.9940317720370967E-2</v>
      </c>
      <c r="O49" s="25">
        <v>341810</v>
      </c>
      <c r="P49" s="99">
        <f t="shared" si="8"/>
        <v>4.1967759866592548E-2</v>
      </c>
      <c r="Q49" s="99">
        <f t="shared" si="9"/>
        <v>1.5710482431760334E-3</v>
      </c>
      <c r="R49" s="99">
        <f t="shared" si="10"/>
        <v>4.5639390304555162E-4</v>
      </c>
      <c r="S49" s="99">
        <f t="shared" si="11"/>
        <v>3.9940317720370967E-2</v>
      </c>
      <c r="T49" s="99">
        <f t="shared" si="12"/>
        <v>3.452210292267634E-3</v>
      </c>
      <c r="U49" s="99">
        <f t="shared" si="13"/>
        <v>3.6488107428103329E-2</v>
      </c>
      <c r="V49" s="99">
        <f t="shared" si="14"/>
        <v>3.5230098592785468E-2</v>
      </c>
      <c r="W49" s="99">
        <f t="shared" si="7"/>
        <v>1.2580088353178667E-3</v>
      </c>
    </row>
    <row r="50" spans="1:23">
      <c r="A50" s="315" t="s">
        <v>315</v>
      </c>
      <c r="B50" s="28" t="s">
        <v>569</v>
      </c>
      <c r="C50" s="25">
        <v>11521</v>
      </c>
      <c r="D50" s="25">
        <v>142</v>
      </c>
      <c r="E50" s="25">
        <v>45</v>
      </c>
      <c r="F50" s="25">
        <v>11334</v>
      </c>
      <c r="G50" s="25">
        <v>662</v>
      </c>
      <c r="H50" s="25">
        <v>10672</v>
      </c>
      <c r="I50" s="25">
        <v>10274</v>
      </c>
      <c r="J50" s="25">
        <v>7986</v>
      </c>
      <c r="K50" s="25">
        <v>2288</v>
      </c>
      <c r="L50" s="25">
        <v>398</v>
      </c>
      <c r="M50" s="316">
        <v>4.4808220350189408E-2</v>
      </c>
      <c r="N50" s="316">
        <v>4.4080927823022892E-2</v>
      </c>
      <c r="O50" s="25">
        <v>257118</v>
      </c>
      <c r="P50" s="99">
        <f t="shared" si="8"/>
        <v>4.4808220350189408E-2</v>
      </c>
      <c r="Q50" s="99">
        <f t="shared" si="9"/>
        <v>5.5227560886441241E-4</v>
      </c>
      <c r="R50" s="99">
        <f t="shared" si="10"/>
        <v>1.7501691830210252E-4</v>
      </c>
      <c r="S50" s="99">
        <f t="shared" si="11"/>
        <v>4.4080927823022892E-2</v>
      </c>
      <c r="T50" s="99">
        <f t="shared" si="12"/>
        <v>2.5746933314664861E-3</v>
      </c>
      <c r="U50" s="99">
        <f t="shared" si="13"/>
        <v>4.1506234491556403E-2</v>
      </c>
      <c r="V50" s="99">
        <f t="shared" si="14"/>
        <v>3.9958307080795591E-2</v>
      </c>
      <c r="W50" s="99">
        <f t="shared" si="7"/>
        <v>1.5479274107608181E-3</v>
      </c>
    </row>
    <row r="51" spans="1:23">
      <c r="A51" s="317" t="s">
        <v>316</v>
      </c>
      <c r="B51" s="410" t="s">
        <v>570</v>
      </c>
      <c r="C51" s="318">
        <v>16909</v>
      </c>
      <c r="D51" s="318">
        <v>351</v>
      </c>
      <c r="E51" s="318">
        <v>79</v>
      </c>
      <c r="F51" s="318">
        <v>16479</v>
      </c>
      <c r="G51" s="318">
        <v>1638</v>
      </c>
      <c r="H51" s="318">
        <v>14841</v>
      </c>
      <c r="I51" s="318">
        <v>14553</v>
      </c>
      <c r="J51" s="318">
        <v>12553</v>
      </c>
      <c r="K51" s="318">
        <v>2000</v>
      </c>
      <c r="L51" s="318">
        <v>288</v>
      </c>
      <c r="M51" s="319">
        <v>3.7552690139781554E-2</v>
      </c>
      <c r="N51" s="319">
        <v>3.659771605733398E-2</v>
      </c>
      <c r="O51" s="318">
        <v>450274</v>
      </c>
      <c r="P51" s="100">
        <f t="shared" si="8"/>
        <v>3.7552690139781554E-2</v>
      </c>
      <c r="Q51" s="100">
        <f t="shared" si="9"/>
        <v>7.7952535567232394E-4</v>
      </c>
      <c r="R51" s="100">
        <f t="shared" si="10"/>
        <v>1.754487267752524E-4</v>
      </c>
      <c r="S51" s="100">
        <f t="shared" si="11"/>
        <v>3.659771605733398E-2</v>
      </c>
      <c r="T51" s="100">
        <f t="shared" si="12"/>
        <v>3.6377849931375117E-3</v>
      </c>
      <c r="U51" s="100">
        <f t="shared" si="13"/>
        <v>3.2959931064196465E-2</v>
      </c>
      <c r="V51" s="100">
        <f t="shared" si="14"/>
        <v>3.2320320515952509E-2</v>
      </c>
      <c r="W51" s="100">
        <f t="shared" si="7"/>
        <v>6.3961054824395814E-4</v>
      </c>
    </row>
    <row r="52" spans="1:23">
      <c r="A52" s="315" t="s">
        <v>317</v>
      </c>
      <c r="B52" s="28" t="s">
        <v>571</v>
      </c>
      <c r="C52" s="25">
        <v>3075</v>
      </c>
      <c r="D52" s="25">
        <v>16</v>
      </c>
      <c r="E52" s="25">
        <v>8</v>
      </c>
      <c r="F52" s="25">
        <v>3051</v>
      </c>
      <c r="G52" s="25">
        <v>141</v>
      </c>
      <c r="H52" s="25">
        <v>2910</v>
      </c>
      <c r="I52" s="25">
        <v>2838</v>
      </c>
      <c r="J52" s="25">
        <v>2006</v>
      </c>
      <c r="K52" s="25">
        <v>832</v>
      </c>
      <c r="L52" s="25">
        <v>72</v>
      </c>
      <c r="M52" s="316">
        <v>5.3490354340981441E-2</v>
      </c>
      <c r="N52" s="316">
        <v>5.3072868648564024E-2</v>
      </c>
      <c r="O52" s="25">
        <v>57487</v>
      </c>
      <c r="P52" s="99">
        <f t="shared" si="8"/>
        <v>5.3490354340981441E-2</v>
      </c>
      <c r="Q52" s="99">
        <f t="shared" si="9"/>
        <v>2.783237949449441E-4</v>
      </c>
      <c r="R52" s="99">
        <f t="shared" si="10"/>
        <v>1.3916189747247205E-4</v>
      </c>
      <c r="S52" s="99">
        <f t="shared" si="11"/>
        <v>5.3072868648564024E-2</v>
      </c>
      <c r="T52" s="99">
        <f t="shared" si="12"/>
        <v>2.4527284429523197E-3</v>
      </c>
      <c r="U52" s="99">
        <f t="shared" si="13"/>
        <v>5.0620140205611702E-2</v>
      </c>
      <c r="V52" s="99">
        <f t="shared" si="14"/>
        <v>4.9367683128359457E-2</v>
      </c>
      <c r="W52" s="99">
        <f t="shared" si="7"/>
        <v>1.2524570772522484E-3</v>
      </c>
    </row>
    <row r="53" spans="1:23">
      <c r="A53" s="315" t="s">
        <v>318</v>
      </c>
      <c r="B53" s="28" t="s">
        <v>572</v>
      </c>
      <c r="C53" s="25">
        <v>164</v>
      </c>
      <c r="D53" s="25">
        <v>1</v>
      </c>
      <c r="E53" s="25">
        <v>2</v>
      </c>
      <c r="F53" s="25">
        <v>161</v>
      </c>
      <c r="G53" s="25">
        <v>10</v>
      </c>
      <c r="H53" s="25">
        <v>151</v>
      </c>
      <c r="I53" s="25">
        <v>151</v>
      </c>
      <c r="J53" s="25">
        <v>134</v>
      </c>
      <c r="K53" s="25">
        <v>17</v>
      </c>
      <c r="L53" s="25">
        <v>0</v>
      </c>
      <c r="M53" s="316">
        <v>9.46335833814195E-2</v>
      </c>
      <c r="N53" s="316">
        <v>9.290248124639354E-2</v>
      </c>
      <c r="O53" s="25">
        <v>1733</v>
      </c>
      <c r="P53" s="99">
        <f t="shared" si="8"/>
        <v>9.46335833814195E-2</v>
      </c>
      <c r="Q53" s="99">
        <f t="shared" si="9"/>
        <v>5.7703404500865547E-4</v>
      </c>
      <c r="R53" s="99">
        <f t="shared" si="10"/>
        <v>1.1540680900173109E-3</v>
      </c>
      <c r="S53" s="99">
        <f t="shared" si="11"/>
        <v>9.290248124639354E-2</v>
      </c>
      <c r="T53" s="99">
        <f t="shared" si="12"/>
        <v>5.7703404500865554E-3</v>
      </c>
      <c r="U53" s="99">
        <f t="shared" si="13"/>
        <v>8.7132140796306976E-2</v>
      </c>
      <c r="V53" s="99">
        <f t="shared" si="14"/>
        <v>8.7132140796306976E-2</v>
      </c>
      <c r="W53" s="99">
        <f t="shared" si="7"/>
        <v>0</v>
      </c>
    </row>
    <row r="54" spans="1:23">
      <c r="A54" s="315" t="s">
        <v>319</v>
      </c>
      <c r="B54" s="28" t="s">
        <v>573</v>
      </c>
      <c r="C54" s="25">
        <v>7437</v>
      </c>
      <c r="D54" s="25">
        <v>26</v>
      </c>
      <c r="E54" s="25">
        <v>8</v>
      </c>
      <c r="F54" s="25">
        <v>7403</v>
      </c>
      <c r="G54" s="25">
        <v>167</v>
      </c>
      <c r="H54" s="25">
        <v>7236</v>
      </c>
      <c r="I54" s="25">
        <v>6753</v>
      </c>
      <c r="J54" s="25">
        <v>5634</v>
      </c>
      <c r="K54" s="25">
        <v>1119</v>
      </c>
      <c r="L54" s="25">
        <v>483</v>
      </c>
      <c r="M54" s="316">
        <v>4.510471061298011E-2</v>
      </c>
      <c r="N54" s="316">
        <v>4.489850378753419E-2</v>
      </c>
      <c r="O54" s="25">
        <v>164883</v>
      </c>
      <c r="P54" s="99">
        <f t="shared" si="8"/>
        <v>4.510471061298011E-2</v>
      </c>
      <c r="Q54" s="99">
        <f t="shared" si="9"/>
        <v>1.576875723998229E-4</v>
      </c>
      <c r="R54" s="99">
        <f t="shared" si="10"/>
        <v>4.8519253046099354E-5</v>
      </c>
      <c r="S54" s="99">
        <f t="shared" si="11"/>
        <v>4.489850378753419E-2</v>
      </c>
      <c r="T54" s="99">
        <f t="shared" si="12"/>
        <v>1.012839407337324E-3</v>
      </c>
      <c r="U54" s="99">
        <f t="shared" si="13"/>
        <v>4.3885664380196865E-2</v>
      </c>
      <c r="V54" s="99">
        <f t="shared" si="14"/>
        <v>4.095631447753862E-2</v>
      </c>
      <c r="W54" s="99">
        <f t="shared" si="7"/>
        <v>2.9293499026582484E-3</v>
      </c>
    </row>
    <row r="55" spans="1:23">
      <c r="A55" s="315" t="s">
        <v>320</v>
      </c>
      <c r="B55" s="28" t="s">
        <v>574</v>
      </c>
      <c r="C55" s="25">
        <v>5947</v>
      </c>
      <c r="D55" s="25">
        <v>54</v>
      </c>
      <c r="E55" s="25">
        <v>5</v>
      </c>
      <c r="F55" s="25">
        <v>5888</v>
      </c>
      <c r="G55" s="25">
        <v>323</v>
      </c>
      <c r="H55" s="25">
        <v>5565</v>
      </c>
      <c r="I55" s="25">
        <v>5379</v>
      </c>
      <c r="J55" s="25">
        <v>3804</v>
      </c>
      <c r="K55" s="25">
        <v>1575</v>
      </c>
      <c r="L55" s="25">
        <v>186</v>
      </c>
      <c r="M55" s="316">
        <v>3.4061100356246925E-2</v>
      </c>
      <c r="N55" s="316">
        <v>3.3723181250644337E-2</v>
      </c>
      <c r="O55" s="25">
        <v>174598</v>
      </c>
      <c r="P55" s="99">
        <f t="shared" si="8"/>
        <v>3.4061100356246925E-2</v>
      </c>
      <c r="Q55" s="99">
        <f t="shared" si="9"/>
        <v>3.0928189326338216E-4</v>
      </c>
      <c r="R55" s="99">
        <f t="shared" si="10"/>
        <v>2.8637212339202052E-5</v>
      </c>
      <c r="S55" s="99">
        <f t="shared" si="11"/>
        <v>3.3723181250644337E-2</v>
      </c>
      <c r="T55" s="99">
        <f t="shared" si="12"/>
        <v>1.8499639171124526E-3</v>
      </c>
      <c r="U55" s="99">
        <f t="shared" si="13"/>
        <v>3.1873217333531885E-2</v>
      </c>
      <c r="V55" s="99">
        <f t="shared" si="14"/>
        <v>3.0807913034513568E-2</v>
      </c>
      <c r="W55" s="99">
        <f t="shared" si="7"/>
        <v>1.0653042990183164E-3</v>
      </c>
    </row>
    <row r="56" spans="1:23">
      <c r="A56" s="317" t="s">
        <v>321</v>
      </c>
      <c r="B56" s="410" t="s">
        <v>575</v>
      </c>
      <c r="C56" s="318">
        <v>2590</v>
      </c>
      <c r="D56" s="318">
        <v>8</v>
      </c>
      <c r="E56" s="318">
        <v>2</v>
      </c>
      <c r="F56" s="318">
        <v>2580</v>
      </c>
      <c r="G56" s="318">
        <v>58</v>
      </c>
      <c r="H56" s="318">
        <v>2522</v>
      </c>
      <c r="I56" s="318">
        <v>2514</v>
      </c>
      <c r="J56" s="318">
        <v>1858</v>
      </c>
      <c r="K56" s="318">
        <v>656</v>
      </c>
      <c r="L56" s="318">
        <v>8</v>
      </c>
      <c r="M56" s="319">
        <v>3.1471760474385144E-2</v>
      </c>
      <c r="N56" s="319">
        <v>3.1350247885680957E-2</v>
      </c>
      <c r="O56" s="318">
        <v>82296</v>
      </c>
      <c r="P56" s="100">
        <f t="shared" si="8"/>
        <v>3.1471760474385144E-2</v>
      </c>
      <c r="Q56" s="100">
        <f t="shared" si="9"/>
        <v>9.7210070963351798E-5</v>
      </c>
      <c r="R56" s="100">
        <f t="shared" si="10"/>
        <v>2.430251774083795E-5</v>
      </c>
      <c r="S56" s="100">
        <f t="shared" si="11"/>
        <v>3.1350247885680957E-2</v>
      </c>
      <c r="T56" s="100">
        <f t="shared" si="12"/>
        <v>7.047730144843006E-4</v>
      </c>
      <c r="U56" s="100">
        <f t="shared" si="13"/>
        <v>3.0645474871196655E-2</v>
      </c>
      <c r="V56" s="100">
        <f t="shared" si="14"/>
        <v>3.0548264800233305E-2</v>
      </c>
      <c r="W56" s="100">
        <f t="shared" si="7"/>
        <v>9.7210070963351798E-5</v>
      </c>
    </row>
    <row r="57" spans="1:23">
      <c r="A57" s="315" t="s">
        <v>322</v>
      </c>
      <c r="B57" s="28" t="s">
        <v>576</v>
      </c>
      <c r="C57" s="25">
        <v>760</v>
      </c>
      <c r="D57" s="25">
        <v>2</v>
      </c>
      <c r="E57" s="25">
        <v>0</v>
      </c>
      <c r="F57" s="25">
        <v>758</v>
      </c>
      <c r="G57" s="25">
        <v>24</v>
      </c>
      <c r="H57" s="25">
        <v>734</v>
      </c>
      <c r="I57" s="25">
        <v>729</v>
      </c>
      <c r="J57" s="25">
        <v>365</v>
      </c>
      <c r="K57" s="25">
        <v>364</v>
      </c>
      <c r="L57" s="25">
        <v>5</v>
      </c>
      <c r="M57" s="316">
        <v>0.21205357142857142</v>
      </c>
      <c r="N57" s="316">
        <v>0.21149553571428573</v>
      </c>
      <c r="O57" s="25">
        <v>3584</v>
      </c>
      <c r="P57" s="99">
        <f t="shared" si="8"/>
        <v>0.21205357142857142</v>
      </c>
      <c r="Q57" s="99">
        <f t="shared" si="9"/>
        <v>5.5803571428571425E-4</v>
      </c>
      <c r="R57" s="99">
        <f t="shared" si="10"/>
        <v>0</v>
      </c>
      <c r="S57" s="99">
        <f t="shared" si="11"/>
        <v>0.21149553571428573</v>
      </c>
      <c r="T57" s="99">
        <f t="shared" si="12"/>
        <v>6.6964285714285711E-3</v>
      </c>
      <c r="U57" s="99">
        <f t="shared" si="13"/>
        <v>0.20479910714285715</v>
      </c>
      <c r="V57" s="99">
        <f t="shared" si="14"/>
        <v>0.20340401785714285</v>
      </c>
      <c r="W57" s="99">
        <f t="shared" si="7"/>
        <v>1.3950892857142857E-3</v>
      </c>
    </row>
    <row r="58" spans="1:23">
      <c r="A58" s="315" t="s">
        <v>323</v>
      </c>
      <c r="B58" s="28" t="s">
        <v>577</v>
      </c>
      <c r="C58" s="25">
        <v>1073</v>
      </c>
      <c r="D58" s="25">
        <v>7</v>
      </c>
      <c r="E58" s="25">
        <v>1</v>
      </c>
      <c r="F58" s="25">
        <v>1065</v>
      </c>
      <c r="G58" s="25">
        <v>34</v>
      </c>
      <c r="H58" s="25">
        <v>1031</v>
      </c>
      <c r="I58" s="25">
        <v>1028</v>
      </c>
      <c r="J58" s="25">
        <v>834</v>
      </c>
      <c r="K58" s="25">
        <v>194</v>
      </c>
      <c r="L58" s="25">
        <v>3</v>
      </c>
      <c r="M58" s="316">
        <v>5.5780827614888749E-2</v>
      </c>
      <c r="N58" s="316">
        <v>5.5364940736119778E-2</v>
      </c>
      <c r="O58" s="25">
        <v>19236</v>
      </c>
      <c r="P58" s="99">
        <f t="shared" si="8"/>
        <v>5.5780827614888749E-2</v>
      </c>
      <c r="Q58" s="99">
        <f t="shared" si="9"/>
        <v>3.63901018922853E-4</v>
      </c>
      <c r="R58" s="99">
        <f t="shared" si="10"/>
        <v>5.1985859846121852E-5</v>
      </c>
      <c r="S58" s="99">
        <f t="shared" si="11"/>
        <v>5.5364940736119778E-2</v>
      </c>
      <c r="T58" s="99">
        <f t="shared" si="12"/>
        <v>1.767519234768143E-3</v>
      </c>
      <c r="U58" s="99">
        <f t="shared" si="13"/>
        <v>5.3597421501351633E-2</v>
      </c>
      <c r="V58" s="99">
        <f t="shared" si="14"/>
        <v>5.3441463921813266E-2</v>
      </c>
      <c r="W58" s="99">
        <f t="shared" si="7"/>
        <v>1.5595757953836556E-4</v>
      </c>
    </row>
    <row r="59" spans="1:23">
      <c r="A59" s="315" t="s">
        <v>324</v>
      </c>
      <c r="B59" s="28" t="s">
        <v>578</v>
      </c>
      <c r="C59" s="25">
        <v>673</v>
      </c>
      <c r="D59" s="25">
        <v>2</v>
      </c>
      <c r="E59" s="25">
        <v>0</v>
      </c>
      <c r="F59" s="25">
        <v>671</v>
      </c>
      <c r="G59" s="25">
        <v>13</v>
      </c>
      <c r="H59" s="25">
        <v>658</v>
      </c>
      <c r="I59" s="25">
        <v>657</v>
      </c>
      <c r="J59" s="25">
        <v>533</v>
      </c>
      <c r="K59" s="25">
        <v>124</v>
      </c>
      <c r="L59" s="25">
        <v>1</v>
      </c>
      <c r="M59" s="316">
        <v>6.5864161284008613E-2</v>
      </c>
      <c r="N59" s="316">
        <v>6.5668428263848111E-2</v>
      </c>
      <c r="O59" s="25">
        <v>10218</v>
      </c>
      <c r="P59" s="99">
        <f t="shared" si="8"/>
        <v>6.5864161284008613E-2</v>
      </c>
      <c r="Q59" s="99">
        <f t="shared" si="9"/>
        <v>1.9573302016050108E-4</v>
      </c>
      <c r="R59" s="99">
        <f t="shared" si="10"/>
        <v>0</v>
      </c>
      <c r="S59" s="99">
        <f t="shared" si="11"/>
        <v>6.5668428263848111E-2</v>
      </c>
      <c r="T59" s="99">
        <f t="shared" si="12"/>
        <v>1.2722646310432571E-3</v>
      </c>
      <c r="U59" s="99">
        <f t="shared" si="13"/>
        <v>6.4396163632804856E-2</v>
      </c>
      <c r="V59" s="99">
        <f t="shared" si="14"/>
        <v>6.4298297122724599E-2</v>
      </c>
      <c r="W59" s="99">
        <f t="shared" si="7"/>
        <v>9.786651008025054E-5</v>
      </c>
    </row>
    <row r="60" spans="1:23">
      <c r="A60" s="315" t="s">
        <v>325</v>
      </c>
      <c r="B60" s="28" t="s">
        <v>579</v>
      </c>
      <c r="C60" s="25">
        <v>39</v>
      </c>
      <c r="D60" s="25">
        <v>1</v>
      </c>
      <c r="E60" s="25">
        <v>0</v>
      </c>
      <c r="F60" s="25">
        <v>38</v>
      </c>
      <c r="G60" s="25">
        <v>7</v>
      </c>
      <c r="H60" s="25">
        <v>31</v>
      </c>
      <c r="I60" s="25">
        <v>31</v>
      </c>
      <c r="J60" s="25">
        <v>18</v>
      </c>
      <c r="K60" s="25">
        <v>13</v>
      </c>
      <c r="L60" s="25">
        <v>0</v>
      </c>
      <c r="M60" s="316">
        <v>1.9316493313521546E-2</v>
      </c>
      <c r="N60" s="316">
        <v>1.8821198613174838E-2</v>
      </c>
      <c r="O60" s="25">
        <v>2019</v>
      </c>
      <c r="P60" s="99">
        <f t="shared" si="8"/>
        <v>1.9316493313521546E-2</v>
      </c>
      <c r="Q60" s="99">
        <f t="shared" si="9"/>
        <v>4.9529470034670627E-4</v>
      </c>
      <c r="R60" s="99">
        <f t="shared" si="10"/>
        <v>0</v>
      </c>
      <c r="S60" s="99">
        <f t="shared" si="11"/>
        <v>1.8821198613174838E-2</v>
      </c>
      <c r="T60" s="99">
        <f t="shared" si="12"/>
        <v>3.4670629024269439E-3</v>
      </c>
      <c r="U60" s="99">
        <f t="shared" si="13"/>
        <v>1.5354135710747894E-2</v>
      </c>
      <c r="V60" s="99">
        <f t="shared" si="14"/>
        <v>1.5354135710747894E-2</v>
      </c>
      <c r="W60" s="99">
        <f t="shared" si="7"/>
        <v>0</v>
      </c>
    </row>
    <row r="61" spans="1:23">
      <c r="A61" s="317" t="s">
        <v>326</v>
      </c>
      <c r="B61" s="410" t="s">
        <v>580</v>
      </c>
      <c r="C61" s="318">
        <v>0</v>
      </c>
      <c r="D61" s="318">
        <v>0</v>
      </c>
      <c r="E61" s="318">
        <v>0</v>
      </c>
      <c r="F61" s="318">
        <v>0</v>
      </c>
      <c r="G61" s="318">
        <v>0</v>
      </c>
      <c r="H61" s="318">
        <v>0</v>
      </c>
      <c r="I61" s="318">
        <v>0</v>
      </c>
      <c r="J61" s="318">
        <v>0</v>
      </c>
      <c r="K61" s="318">
        <v>0</v>
      </c>
      <c r="L61" s="318">
        <v>0</v>
      </c>
      <c r="M61" s="319">
        <v>0</v>
      </c>
      <c r="N61" s="319">
        <v>0</v>
      </c>
      <c r="O61" s="318">
        <v>0</v>
      </c>
      <c r="P61" s="100">
        <f t="shared" si="8"/>
        <v>0</v>
      </c>
      <c r="Q61" s="100">
        <f t="shared" si="9"/>
        <v>0</v>
      </c>
      <c r="R61" s="100">
        <f t="shared" si="10"/>
        <v>0</v>
      </c>
      <c r="S61" s="100">
        <f t="shared" si="11"/>
        <v>0</v>
      </c>
      <c r="T61" s="100">
        <f t="shared" si="12"/>
        <v>0</v>
      </c>
      <c r="U61" s="100">
        <f t="shared" si="13"/>
        <v>0</v>
      </c>
      <c r="V61" s="100">
        <f t="shared" si="14"/>
        <v>0</v>
      </c>
      <c r="W61" s="100">
        <f t="shared" si="7"/>
        <v>0</v>
      </c>
    </row>
    <row r="62" spans="1:23">
      <c r="A62" s="315" t="s">
        <v>327</v>
      </c>
      <c r="B62" s="28" t="s">
        <v>581</v>
      </c>
      <c r="C62" s="25">
        <v>2044</v>
      </c>
      <c r="D62" s="25">
        <v>11</v>
      </c>
      <c r="E62" s="25">
        <v>3</v>
      </c>
      <c r="F62" s="25">
        <v>2030</v>
      </c>
      <c r="G62" s="25">
        <v>54</v>
      </c>
      <c r="H62" s="25">
        <v>1976</v>
      </c>
      <c r="I62" s="25">
        <v>1941</v>
      </c>
      <c r="J62" s="25">
        <v>1328</v>
      </c>
      <c r="K62" s="25">
        <v>613</v>
      </c>
      <c r="L62" s="25">
        <v>35</v>
      </c>
      <c r="M62" s="316">
        <v>1.4144937164369152E-2</v>
      </c>
      <c r="N62" s="316">
        <v>1.404805403310635E-2</v>
      </c>
      <c r="O62" s="25">
        <v>144504</v>
      </c>
      <c r="P62" s="99">
        <f t="shared" si="8"/>
        <v>1.4144937164369152E-2</v>
      </c>
      <c r="Q62" s="99">
        <f t="shared" si="9"/>
        <v>7.6122460277916178E-5</v>
      </c>
      <c r="R62" s="99">
        <f t="shared" si="10"/>
        <v>2.0760670984886232E-5</v>
      </c>
      <c r="S62" s="99">
        <f t="shared" si="11"/>
        <v>1.404805403310635E-2</v>
      </c>
      <c r="T62" s="99">
        <f t="shared" si="12"/>
        <v>3.7369207772795218E-4</v>
      </c>
      <c r="U62" s="99">
        <f t="shared" si="13"/>
        <v>1.3674361955378397E-2</v>
      </c>
      <c r="V62" s="99">
        <f t="shared" si="14"/>
        <v>1.3432154127221391E-2</v>
      </c>
      <c r="W62" s="99">
        <f t="shared" si="7"/>
        <v>2.4220782815700603E-4</v>
      </c>
    </row>
    <row r="63" spans="1:23">
      <c r="A63" s="315" t="s">
        <v>328</v>
      </c>
      <c r="B63" s="28" t="s">
        <v>582</v>
      </c>
      <c r="C63" s="25">
        <v>18159</v>
      </c>
      <c r="D63" s="25">
        <v>95</v>
      </c>
      <c r="E63" s="25">
        <v>23</v>
      </c>
      <c r="F63" s="25">
        <v>18041</v>
      </c>
      <c r="G63" s="25">
        <v>463</v>
      </c>
      <c r="H63" s="25">
        <v>17578</v>
      </c>
      <c r="I63" s="25">
        <v>17232</v>
      </c>
      <c r="J63" s="25">
        <v>13702</v>
      </c>
      <c r="K63" s="25">
        <v>3530</v>
      </c>
      <c r="L63" s="25">
        <v>346</v>
      </c>
      <c r="M63" s="316">
        <v>3.2190530215738068E-2</v>
      </c>
      <c r="N63" s="316">
        <v>3.1981351154916592E-2</v>
      </c>
      <c r="O63" s="25">
        <v>564110</v>
      </c>
      <c r="P63" s="99">
        <f t="shared" si="8"/>
        <v>3.2190530215738068E-2</v>
      </c>
      <c r="Q63" s="99">
        <f t="shared" si="9"/>
        <v>1.6840687100033681E-4</v>
      </c>
      <c r="R63" s="99">
        <f t="shared" si="10"/>
        <v>4.0772189821134175E-5</v>
      </c>
      <c r="S63" s="99">
        <f t="shared" si="11"/>
        <v>3.1981351154916592E-2</v>
      </c>
      <c r="T63" s="99">
        <f t="shared" si="12"/>
        <v>8.2076190813848361E-4</v>
      </c>
      <c r="U63" s="99">
        <f t="shared" si="13"/>
        <v>3.1160589246778111E-2</v>
      </c>
      <c r="V63" s="99">
        <f t="shared" si="14"/>
        <v>3.0547233695555832E-2</v>
      </c>
      <c r="W63" s="99">
        <f t="shared" si="7"/>
        <v>6.133555512222793E-4</v>
      </c>
    </row>
    <row r="64" spans="1:23">
      <c r="A64" s="315" t="s">
        <v>329</v>
      </c>
      <c r="B64" s="28" t="s">
        <v>583</v>
      </c>
      <c r="C64" s="25">
        <v>36</v>
      </c>
      <c r="D64" s="25">
        <v>0</v>
      </c>
      <c r="E64" s="25">
        <v>0</v>
      </c>
      <c r="F64" s="25">
        <v>36</v>
      </c>
      <c r="G64" s="25">
        <v>3</v>
      </c>
      <c r="H64" s="25">
        <v>33</v>
      </c>
      <c r="I64" s="25">
        <v>32</v>
      </c>
      <c r="J64" s="25">
        <v>20</v>
      </c>
      <c r="K64" s="25">
        <v>12</v>
      </c>
      <c r="L64" s="25">
        <v>1</v>
      </c>
      <c r="M64" s="316">
        <v>4.6875E-2</v>
      </c>
      <c r="N64" s="316">
        <v>4.6875E-2</v>
      </c>
      <c r="O64" s="25">
        <v>768</v>
      </c>
      <c r="P64" s="99">
        <f t="shared" si="8"/>
        <v>4.6875E-2</v>
      </c>
      <c r="Q64" s="99">
        <f t="shared" si="9"/>
        <v>0</v>
      </c>
      <c r="R64" s="99">
        <f t="shared" si="10"/>
        <v>0</v>
      </c>
      <c r="S64" s="99">
        <f t="shared" si="11"/>
        <v>4.6875E-2</v>
      </c>
      <c r="T64" s="99">
        <f t="shared" si="12"/>
        <v>3.90625E-3</v>
      </c>
      <c r="U64" s="99">
        <f t="shared" si="13"/>
        <v>4.296875E-2</v>
      </c>
      <c r="V64" s="99">
        <f t="shared" si="14"/>
        <v>4.1666666666666664E-2</v>
      </c>
      <c r="W64" s="99">
        <f t="shared" si="7"/>
        <v>1.3020833333333333E-3</v>
      </c>
    </row>
    <row r="65" spans="1:23">
      <c r="A65" s="315" t="s">
        <v>330</v>
      </c>
      <c r="B65" s="28" t="s">
        <v>584</v>
      </c>
      <c r="C65" s="25">
        <v>8844</v>
      </c>
      <c r="D65" s="25">
        <v>46</v>
      </c>
      <c r="E65" s="25">
        <v>13</v>
      </c>
      <c r="F65" s="25">
        <v>8785</v>
      </c>
      <c r="G65" s="25">
        <v>203</v>
      </c>
      <c r="H65" s="25">
        <v>8582</v>
      </c>
      <c r="I65" s="25">
        <v>8259</v>
      </c>
      <c r="J65" s="25">
        <v>7080</v>
      </c>
      <c r="K65" s="25">
        <v>1179</v>
      </c>
      <c r="L65" s="25">
        <v>323</v>
      </c>
      <c r="M65" s="316">
        <v>2.6351387589461827E-2</v>
      </c>
      <c r="N65" s="316">
        <v>2.6175592489079847E-2</v>
      </c>
      <c r="O65" s="25">
        <v>335618</v>
      </c>
      <c r="P65" s="99">
        <f t="shared" si="8"/>
        <v>2.6351387589461827E-2</v>
      </c>
      <c r="Q65" s="99">
        <f t="shared" si="9"/>
        <v>1.3706058673849437E-4</v>
      </c>
      <c r="R65" s="99">
        <f t="shared" si="10"/>
        <v>3.8734513643487537E-5</v>
      </c>
      <c r="S65" s="99">
        <f t="shared" si="11"/>
        <v>2.6175592489079847E-2</v>
      </c>
      <c r="T65" s="99">
        <f t="shared" si="12"/>
        <v>6.0485432843292077E-4</v>
      </c>
      <c r="U65" s="99">
        <f t="shared" si="13"/>
        <v>2.5570738160646925E-2</v>
      </c>
      <c r="V65" s="99">
        <f t="shared" si="14"/>
        <v>2.4608334475504888E-2</v>
      </c>
      <c r="W65" s="99">
        <f t="shared" si="7"/>
        <v>9.6240368514203644E-4</v>
      </c>
    </row>
    <row r="66" spans="1:23">
      <c r="A66" s="317" t="s">
        <v>331</v>
      </c>
      <c r="B66" s="410" t="s">
        <v>585</v>
      </c>
      <c r="C66" s="318">
        <v>4415</v>
      </c>
      <c r="D66" s="318">
        <v>325</v>
      </c>
      <c r="E66" s="318">
        <v>72</v>
      </c>
      <c r="F66" s="318">
        <v>4018</v>
      </c>
      <c r="G66" s="318">
        <v>445</v>
      </c>
      <c r="H66" s="318">
        <v>3573</v>
      </c>
      <c r="I66" s="318">
        <v>3507</v>
      </c>
      <c r="J66" s="318">
        <v>2545</v>
      </c>
      <c r="K66" s="318">
        <v>962</v>
      </c>
      <c r="L66" s="318">
        <v>66</v>
      </c>
      <c r="M66" s="319">
        <v>7.9947124438649861E-2</v>
      </c>
      <c r="N66" s="319">
        <v>7.2758221063305803E-2</v>
      </c>
      <c r="O66" s="318">
        <v>55224</v>
      </c>
      <c r="P66" s="100">
        <f t="shared" si="8"/>
        <v>7.9947124438649861E-2</v>
      </c>
      <c r="Q66" s="100">
        <f t="shared" si="9"/>
        <v>5.8851224105461392E-3</v>
      </c>
      <c r="R66" s="100">
        <f t="shared" si="10"/>
        <v>1.3037809647979139E-3</v>
      </c>
      <c r="S66" s="100">
        <f t="shared" si="11"/>
        <v>7.2758221063305803E-2</v>
      </c>
      <c r="T66" s="100">
        <f t="shared" si="12"/>
        <v>8.0580906852093289E-3</v>
      </c>
      <c r="U66" s="100">
        <f t="shared" si="13"/>
        <v>6.4700130378096479E-2</v>
      </c>
      <c r="V66" s="100">
        <f t="shared" si="14"/>
        <v>6.3504997827031728E-2</v>
      </c>
      <c r="W66" s="100">
        <f t="shared" si="7"/>
        <v>1.1951325510647544E-3</v>
      </c>
    </row>
    <row r="67" spans="1:23">
      <c r="A67" s="315" t="s">
        <v>332</v>
      </c>
      <c r="B67" s="28" t="s">
        <v>586</v>
      </c>
      <c r="C67" s="25">
        <v>452</v>
      </c>
      <c r="D67" s="25">
        <v>30</v>
      </c>
      <c r="E67" s="25">
        <v>7</v>
      </c>
      <c r="F67" s="25">
        <v>415</v>
      </c>
      <c r="G67" s="25">
        <v>51</v>
      </c>
      <c r="H67" s="25">
        <v>364</v>
      </c>
      <c r="I67" s="25">
        <v>358</v>
      </c>
      <c r="J67" s="25">
        <v>261</v>
      </c>
      <c r="K67" s="25">
        <v>97</v>
      </c>
      <c r="L67" s="25">
        <v>6</v>
      </c>
      <c r="M67" s="316">
        <v>8.0902094147127263E-2</v>
      </c>
      <c r="N67" s="316">
        <v>7.4279577590835866E-2</v>
      </c>
      <c r="O67" s="25">
        <v>5587</v>
      </c>
      <c r="P67" s="99">
        <f t="shared" si="8"/>
        <v>8.0902094147127263E-2</v>
      </c>
      <c r="Q67" s="99">
        <f t="shared" si="9"/>
        <v>5.3696080186146408E-3</v>
      </c>
      <c r="R67" s="99">
        <f t="shared" si="10"/>
        <v>1.2529085376767495E-3</v>
      </c>
      <c r="S67" s="99">
        <f t="shared" si="11"/>
        <v>7.4279577590835866E-2</v>
      </c>
      <c r="T67" s="99">
        <f t="shared" si="12"/>
        <v>9.1283336316448898E-3</v>
      </c>
      <c r="U67" s="99">
        <f t="shared" si="13"/>
        <v>6.5151243959190974E-2</v>
      </c>
      <c r="V67" s="99">
        <f t="shared" si="14"/>
        <v>6.407732235546805E-2</v>
      </c>
      <c r="W67" s="99">
        <f t="shared" si="7"/>
        <v>1.0739216037229282E-3</v>
      </c>
    </row>
    <row r="68" spans="1:23">
      <c r="A68" s="315" t="s">
        <v>333</v>
      </c>
      <c r="B68" s="28" t="s">
        <v>587</v>
      </c>
      <c r="C68" s="25">
        <v>27162</v>
      </c>
      <c r="D68" s="25">
        <v>1874</v>
      </c>
      <c r="E68" s="25">
        <v>485</v>
      </c>
      <c r="F68" s="25">
        <v>24803</v>
      </c>
      <c r="G68" s="25">
        <v>4869</v>
      </c>
      <c r="H68" s="25">
        <v>19934</v>
      </c>
      <c r="I68" s="25">
        <v>18344</v>
      </c>
      <c r="J68" s="25">
        <v>15680</v>
      </c>
      <c r="K68" s="25">
        <v>2664</v>
      </c>
      <c r="L68" s="25">
        <v>1590</v>
      </c>
      <c r="M68" s="316">
        <v>6.9229004715177775E-2</v>
      </c>
      <c r="N68" s="316">
        <v>6.3216515865936032E-2</v>
      </c>
      <c r="O68" s="25">
        <v>392350</v>
      </c>
      <c r="P68" s="99">
        <f t="shared" si="8"/>
        <v>6.9229004715177775E-2</v>
      </c>
      <c r="Q68" s="99">
        <f t="shared" si="9"/>
        <v>4.7763476487829746E-3</v>
      </c>
      <c r="R68" s="99">
        <f t="shared" si="10"/>
        <v>1.236141200458774E-3</v>
      </c>
      <c r="S68" s="99">
        <f t="shared" si="11"/>
        <v>6.3216515865936032E-2</v>
      </c>
      <c r="T68" s="99">
        <f t="shared" si="12"/>
        <v>1.2409838154708806E-2</v>
      </c>
      <c r="U68" s="99">
        <f t="shared" si="13"/>
        <v>5.0806677711227217E-2</v>
      </c>
      <c r="V68" s="99">
        <f t="shared" si="14"/>
        <v>4.6754173569517013E-2</v>
      </c>
      <c r="W68" s="99">
        <f t="shared" si="7"/>
        <v>4.052504141710208E-3</v>
      </c>
    </row>
    <row r="69" spans="1:23">
      <c r="A69" s="315" t="s">
        <v>334</v>
      </c>
      <c r="B69" s="28" t="s">
        <v>588</v>
      </c>
      <c r="C69" s="25">
        <v>7300</v>
      </c>
      <c r="D69" s="25">
        <v>479</v>
      </c>
      <c r="E69" s="25">
        <v>124</v>
      </c>
      <c r="F69" s="25">
        <v>6697</v>
      </c>
      <c r="G69" s="25">
        <v>1245</v>
      </c>
      <c r="H69" s="25">
        <v>5452</v>
      </c>
      <c r="I69" s="25">
        <v>5183</v>
      </c>
      <c r="J69" s="25">
        <v>4457</v>
      </c>
      <c r="K69" s="25">
        <v>726</v>
      </c>
      <c r="L69" s="25">
        <v>269</v>
      </c>
      <c r="M69" s="316">
        <v>6.5391092479128596E-2</v>
      </c>
      <c r="N69" s="316">
        <v>5.9989609086674549E-2</v>
      </c>
      <c r="O69" s="25">
        <v>111636</v>
      </c>
      <c r="P69" s="99">
        <f t="shared" si="8"/>
        <v>6.5391092479128596E-2</v>
      </c>
      <c r="Q69" s="99">
        <f t="shared" si="9"/>
        <v>4.2907305886989858E-3</v>
      </c>
      <c r="R69" s="99">
        <f t="shared" si="10"/>
        <v>1.110752803755061E-3</v>
      </c>
      <c r="S69" s="99">
        <f t="shared" si="11"/>
        <v>5.9989609086674549E-2</v>
      </c>
      <c r="T69" s="99">
        <f t="shared" si="12"/>
        <v>1.1152316457056864E-2</v>
      </c>
      <c r="U69" s="99">
        <f t="shared" si="13"/>
        <v>4.8837292629617689E-2</v>
      </c>
      <c r="V69" s="99">
        <f t="shared" si="14"/>
        <v>4.64276756601813E-2</v>
      </c>
      <c r="W69" s="99">
        <f t="shared" si="7"/>
        <v>2.4096169694363826E-3</v>
      </c>
    </row>
    <row r="70" spans="1:23">
      <c r="A70" s="315" t="s">
        <v>335</v>
      </c>
      <c r="B70" s="28" t="s">
        <v>589</v>
      </c>
      <c r="C70" s="25">
        <v>23116</v>
      </c>
      <c r="D70" s="25">
        <v>1572</v>
      </c>
      <c r="E70" s="25">
        <v>407</v>
      </c>
      <c r="F70" s="25">
        <v>21137</v>
      </c>
      <c r="G70" s="25">
        <v>3853</v>
      </c>
      <c r="H70" s="25">
        <v>17284</v>
      </c>
      <c r="I70" s="25">
        <v>16044</v>
      </c>
      <c r="J70" s="25">
        <v>13799</v>
      </c>
      <c r="K70" s="25">
        <v>2245</v>
      </c>
      <c r="L70" s="25">
        <v>1240</v>
      </c>
      <c r="M70" s="316">
        <v>6.688831595730213E-2</v>
      </c>
      <c r="N70" s="316">
        <v>6.1161893683573935E-2</v>
      </c>
      <c r="O70" s="25">
        <v>345591</v>
      </c>
      <c r="P70" s="99">
        <f t="shared" ref="P70:P101" si="15">IF(ISERROR(C70/$O70),0,C70/$O70)</f>
        <v>6.688831595730213E-2</v>
      </c>
      <c r="Q70" s="99">
        <f t="shared" ref="Q70:Q101" si="16">IF(ISERROR(D70/$O70),0,D70/$O70)</f>
        <v>4.5487295676102674E-3</v>
      </c>
      <c r="R70" s="99">
        <f t="shared" ref="R70:R101" si="17">IF(ISERROR(E70/$O70),0,E70/$O70)</f>
        <v>1.1776927061179256E-3</v>
      </c>
      <c r="S70" s="99">
        <f t="shared" ref="S70:S101" si="18">IF(ISERROR(F70/$O70),0,F70/$O70)</f>
        <v>6.1161893683573935E-2</v>
      </c>
      <c r="T70" s="99">
        <f t="shared" ref="T70:T101" si="19">IF(ISERROR(G70/$O70),0,G70/$O70)</f>
        <v>1.1149017190841196E-2</v>
      </c>
      <c r="U70" s="99">
        <f t="shared" ref="U70:U101" si="20">IF(ISERROR(H70/$O70),0,H70/$O70)</f>
        <v>5.0012876492732741E-2</v>
      </c>
      <c r="V70" s="99">
        <f t="shared" ref="V70:V101" si="21">IF(ISERROR(I70/$O70),0,I70/$O70)</f>
        <v>4.6424820090800976E-2</v>
      </c>
      <c r="W70" s="99">
        <f t="shared" si="7"/>
        <v>3.5880564019317631E-3</v>
      </c>
    </row>
    <row r="71" spans="1:23">
      <c r="A71" s="317" t="s">
        <v>336</v>
      </c>
      <c r="B71" s="410" t="s">
        <v>590</v>
      </c>
      <c r="C71" s="318">
        <v>5525</v>
      </c>
      <c r="D71" s="318">
        <v>381</v>
      </c>
      <c r="E71" s="318">
        <v>99</v>
      </c>
      <c r="F71" s="318">
        <v>5045</v>
      </c>
      <c r="G71" s="318">
        <v>990</v>
      </c>
      <c r="H71" s="318">
        <v>4055</v>
      </c>
      <c r="I71" s="318">
        <v>3582</v>
      </c>
      <c r="J71" s="318">
        <v>3156</v>
      </c>
      <c r="K71" s="318">
        <v>426</v>
      </c>
      <c r="L71" s="318">
        <v>473</v>
      </c>
      <c r="M71" s="319">
        <v>7.1615595997303882E-2</v>
      </c>
      <c r="N71" s="319">
        <v>6.5393788562243996E-2</v>
      </c>
      <c r="O71" s="318">
        <v>77148</v>
      </c>
      <c r="P71" s="100">
        <f t="shared" si="15"/>
        <v>7.1615595997303882E-2</v>
      </c>
      <c r="Q71" s="100">
        <f t="shared" si="16"/>
        <v>4.9385596515787835E-3</v>
      </c>
      <c r="R71" s="100">
        <f t="shared" si="17"/>
        <v>1.2832477834811013E-3</v>
      </c>
      <c r="S71" s="100">
        <f t="shared" si="18"/>
        <v>6.5393788562243996E-2</v>
      </c>
      <c r="T71" s="100">
        <f t="shared" si="19"/>
        <v>1.2832477834811012E-2</v>
      </c>
      <c r="U71" s="100">
        <f t="shared" si="20"/>
        <v>5.2561310727432989E-2</v>
      </c>
      <c r="V71" s="100">
        <f t="shared" si="21"/>
        <v>4.6430237984134391E-2</v>
      </c>
      <c r="W71" s="100">
        <f t="shared" ref="W71:W113" si="22">IF(ISERROR(L71/$O71),0,L71/$O71)</f>
        <v>6.131072743298595E-3</v>
      </c>
    </row>
    <row r="72" spans="1:23">
      <c r="A72" s="315" t="s">
        <v>337</v>
      </c>
      <c r="B72" s="28" t="s">
        <v>591</v>
      </c>
      <c r="C72" s="25">
        <v>2272</v>
      </c>
      <c r="D72" s="25">
        <v>0</v>
      </c>
      <c r="E72" s="25">
        <v>0</v>
      </c>
      <c r="F72" s="25">
        <v>2272</v>
      </c>
      <c r="G72" s="25">
        <v>2</v>
      </c>
      <c r="H72" s="25">
        <v>2270</v>
      </c>
      <c r="I72" s="25">
        <v>2221</v>
      </c>
      <c r="J72" s="25">
        <v>2127</v>
      </c>
      <c r="K72" s="25">
        <v>94</v>
      </c>
      <c r="L72" s="25">
        <v>49</v>
      </c>
      <c r="M72" s="316">
        <v>8.3427274696786652E-3</v>
      </c>
      <c r="N72" s="316">
        <v>8.3427274696786652E-3</v>
      </c>
      <c r="O72" s="25">
        <v>272333</v>
      </c>
      <c r="P72" s="99">
        <f t="shared" si="15"/>
        <v>8.3427274696786652E-3</v>
      </c>
      <c r="Q72" s="99">
        <f t="shared" si="16"/>
        <v>0</v>
      </c>
      <c r="R72" s="99">
        <f t="shared" si="17"/>
        <v>0</v>
      </c>
      <c r="S72" s="99">
        <f t="shared" si="18"/>
        <v>8.3427274696786652E-3</v>
      </c>
      <c r="T72" s="99">
        <f t="shared" si="19"/>
        <v>7.3439502373931911E-6</v>
      </c>
      <c r="U72" s="99">
        <f t="shared" si="20"/>
        <v>8.335383519441273E-3</v>
      </c>
      <c r="V72" s="99">
        <f t="shared" si="21"/>
        <v>8.1554567386251386E-3</v>
      </c>
      <c r="W72" s="99">
        <f t="shared" si="22"/>
        <v>1.799267808161332E-4</v>
      </c>
    </row>
    <row r="73" spans="1:23">
      <c r="A73" s="315" t="s">
        <v>338</v>
      </c>
      <c r="B73" s="28" t="s">
        <v>592</v>
      </c>
      <c r="C73" s="25">
        <v>278</v>
      </c>
      <c r="D73" s="25">
        <v>0</v>
      </c>
      <c r="E73" s="25">
        <v>0</v>
      </c>
      <c r="F73" s="25">
        <v>278</v>
      </c>
      <c r="G73" s="25">
        <v>9</v>
      </c>
      <c r="H73" s="25">
        <v>269</v>
      </c>
      <c r="I73" s="25">
        <v>269</v>
      </c>
      <c r="J73" s="25">
        <v>247</v>
      </c>
      <c r="K73" s="25">
        <v>22</v>
      </c>
      <c r="L73" s="25">
        <v>0</v>
      </c>
      <c r="M73" s="316">
        <v>8.1508194798721664E-3</v>
      </c>
      <c r="N73" s="316">
        <v>8.1508194798721664E-3</v>
      </c>
      <c r="O73" s="25">
        <v>34107</v>
      </c>
      <c r="P73" s="99">
        <f t="shared" si="15"/>
        <v>8.1508194798721664E-3</v>
      </c>
      <c r="Q73" s="99">
        <f t="shared" si="16"/>
        <v>0</v>
      </c>
      <c r="R73" s="99">
        <f t="shared" si="17"/>
        <v>0</v>
      </c>
      <c r="S73" s="99">
        <f t="shared" si="18"/>
        <v>8.1508194798721664E-3</v>
      </c>
      <c r="T73" s="99">
        <f t="shared" si="19"/>
        <v>2.638754507872284E-4</v>
      </c>
      <c r="U73" s="99">
        <f t="shared" si="20"/>
        <v>7.8869440290849392E-3</v>
      </c>
      <c r="V73" s="99">
        <f t="shared" si="21"/>
        <v>7.8869440290849392E-3</v>
      </c>
      <c r="W73" s="99">
        <f t="shared" si="22"/>
        <v>0</v>
      </c>
    </row>
    <row r="74" spans="1:23">
      <c r="A74" s="315" t="s">
        <v>339</v>
      </c>
      <c r="B74" s="28" t="s">
        <v>593</v>
      </c>
      <c r="C74" s="25">
        <v>1279</v>
      </c>
      <c r="D74" s="25">
        <v>0</v>
      </c>
      <c r="E74" s="25">
        <v>0</v>
      </c>
      <c r="F74" s="25">
        <v>1279</v>
      </c>
      <c r="G74" s="25">
        <v>33</v>
      </c>
      <c r="H74" s="25">
        <v>1246</v>
      </c>
      <c r="I74" s="25">
        <v>1199</v>
      </c>
      <c r="J74" s="25">
        <v>1098</v>
      </c>
      <c r="K74" s="25">
        <v>101</v>
      </c>
      <c r="L74" s="25">
        <v>47</v>
      </c>
      <c r="M74" s="316">
        <v>2.2355059164875117E-2</v>
      </c>
      <c r="N74" s="316">
        <v>2.2355059164875117E-2</v>
      </c>
      <c r="O74" s="25">
        <v>57213</v>
      </c>
      <c r="P74" s="99">
        <f t="shared" si="15"/>
        <v>2.2355059164875117E-2</v>
      </c>
      <c r="Q74" s="99">
        <f t="shared" si="16"/>
        <v>0</v>
      </c>
      <c r="R74" s="99">
        <f t="shared" si="17"/>
        <v>0</v>
      </c>
      <c r="S74" s="99">
        <f t="shared" si="18"/>
        <v>2.2355059164875117E-2</v>
      </c>
      <c r="T74" s="99">
        <f t="shared" si="19"/>
        <v>5.7679198783493267E-4</v>
      </c>
      <c r="U74" s="99">
        <f t="shared" si="20"/>
        <v>2.1778267177040182E-2</v>
      </c>
      <c r="V74" s="99">
        <f t="shared" si="21"/>
        <v>2.0956775558002551E-2</v>
      </c>
      <c r="W74" s="99">
        <f t="shared" si="22"/>
        <v>8.2149161903763131E-4</v>
      </c>
    </row>
    <row r="75" spans="1:23">
      <c r="A75" s="315" t="s">
        <v>340</v>
      </c>
      <c r="B75" s="28" t="s">
        <v>594</v>
      </c>
      <c r="C75" s="25">
        <v>5421</v>
      </c>
      <c r="D75" s="25">
        <v>22</v>
      </c>
      <c r="E75" s="25">
        <v>5</v>
      </c>
      <c r="F75" s="25">
        <v>5394</v>
      </c>
      <c r="G75" s="25">
        <v>530</v>
      </c>
      <c r="H75" s="25">
        <v>4864</v>
      </c>
      <c r="I75" s="25">
        <v>4700</v>
      </c>
      <c r="J75" s="25">
        <v>3825</v>
      </c>
      <c r="K75" s="25">
        <v>875</v>
      </c>
      <c r="L75" s="25">
        <v>164</v>
      </c>
      <c r="M75" s="316">
        <v>6.9561535204219122E-2</v>
      </c>
      <c r="N75" s="316">
        <v>6.9215074873926932E-2</v>
      </c>
      <c r="O75" s="25">
        <v>77931</v>
      </c>
      <c r="P75" s="99">
        <f t="shared" si="15"/>
        <v>6.9561535204219122E-2</v>
      </c>
      <c r="Q75" s="99">
        <f t="shared" si="16"/>
        <v>2.8230100986770349E-4</v>
      </c>
      <c r="R75" s="99">
        <f t="shared" si="17"/>
        <v>6.4159320424478068E-5</v>
      </c>
      <c r="S75" s="99">
        <f t="shared" si="18"/>
        <v>6.9215074873926932E-2</v>
      </c>
      <c r="T75" s="99">
        <f t="shared" si="19"/>
        <v>6.8008879649946747E-3</v>
      </c>
      <c r="U75" s="99">
        <f t="shared" si="20"/>
        <v>6.2414186908932259E-2</v>
      </c>
      <c r="V75" s="99">
        <f t="shared" si="21"/>
        <v>6.0309761199009382E-2</v>
      </c>
      <c r="W75" s="99">
        <f t="shared" si="22"/>
        <v>2.1044257099228805E-3</v>
      </c>
    </row>
    <row r="76" spans="1:23">
      <c r="A76" s="317" t="s">
        <v>341</v>
      </c>
      <c r="B76" s="410" t="s">
        <v>595</v>
      </c>
      <c r="C76" s="318">
        <v>163156</v>
      </c>
      <c r="D76" s="318">
        <v>9203</v>
      </c>
      <c r="E76" s="318">
        <v>3366</v>
      </c>
      <c r="F76" s="318">
        <v>150587</v>
      </c>
      <c r="G76" s="318">
        <v>14425</v>
      </c>
      <c r="H76" s="318">
        <v>136162</v>
      </c>
      <c r="I76" s="318">
        <v>130334</v>
      </c>
      <c r="J76" s="318">
        <v>65236</v>
      </c>
      <c r="K76" s="318">
        <v>65098</v>
      </c>
      <c r="L76" s="318">
        <v>5828</v>
      </c>
      <c r="M76" s="319">
        <v>0.15641738273441852</v>
      </c>
      <c r="N76" s="319">
        <v>0.14436750357834147</v>
      </c>
      <c r="O76" s="318">
        <v>1043081</v>
      </c>
      <c r="P76" s="100">
        <f t="shared" si="15"/>
        <v>0.15641738273441852</v>
      </c>
      <c r="Q76" s="100">
        <f t="shared" si="16"/>
        <v>8.8229006184562843E-3</v>
      </c>
      <c r="R76" s="100">
        <f t="shared" si="17"/>
        <v>3.2269785376207601E-3</v>
      </c>
      <c r="S76" s="100">
        <f t="shared" si="18"/>
        <v>0.14436750357834147</v>
      </c>
      <c r="T76" s="100">
        <f t="shared" si="19"/>
        <v>1.3829223233861992E-2</v>
      </c>
      <c r="U76" s="100">
        <f t="shared" si="20"/>
        <v>0.13053828034447948</v>
      </c>
      <c r="V76" s="100">
        <f t="shared" si="21"/>
        <v>0.12495098654850391</v>
      </c>
      <c r="W76" s="100">
        <f t="shared" si="22"/>
        <v>5.5872937959755764E-3</v>
      </c>
    </row>
    <row r="77" spans="1:23">
      <c r="A77" s="315" t="s">
        <v>342</v>
      </c>
      <c r="B77" s="28" t="s">
        <v>596</v>
      </c>
      <c r="C77" s="25">
        <v>22614</v>
      </c>
      <c r="D77" s="25">
        <v>111</v>
      </c>
      <c r="E77" s="25">
        <v>29</v>
      </c>
      <c r="F77" s="25">
        <v>22474</v>
      </c>
      <c r="G77" s="25">
        <v>971</v>
      </c>
      <c r="H77" s="25">
        <v>21503</v>
      </c>
      <c r="I77" s="25">
        <v>21413</v>
      </c>
      <c r="J77" s="25">
        <v>16282</v>
      </c>
      <c r="K77" s="25">
        <v>5131</v>
      </c>
      <c r="L77" s="25">
        <v>90</v>
      </c>
      <c r="M77" s="316">
        <v>4.2050965457737052E-2</v>
      </c>
      <c r="N77" s="316">
        <v>4.1790634018624852E-2</v>
      </c>
      <c r="O77" s="25">
        <v>537776</v>
      </c>
      <c r="P77" s="99">
        <f t="shared" si="15"/>
        <v>4.2050965457737052E-2</v>
      </c>
      <c r="Q77" s="99">
        <f t="shared" si="16"/>
        <v>2.064056410103835E-4</v>
      </c>
      <c r="R77" s="99">
        <f t="shared" si="17"/>
        <v>5.3925798101811909E-5</v>
      </c>
      <c r="S77" s="99">
        <f t="shared" si="18"/>
        <v>4.1790634018624852E-2</v>
      </c>
      <c r="T77" s="99">
        <f t="shared" si="19"/>
        <v>1.8055844812710125E-3</v>
      </c>
      <c r="U77" s="99">
        <f t="shared" si="20"/>
        <v>3.9985049537353844E-2</v>
      </c>
      <c r="V77" s="99">
        <f t="shared" si="21"/>
        <v>3.9817693612210291E-2</v>
      </c>
      <c r="W77" s="99">
        <f t="shared" si="22"/>
        <v>1.6735592514355418E-4</v>
      </c>
    </row>
    <row r="78" spans="1:23">
      <c r="A78" s="315" t="s">
        <v>343</v>
      </c>
      <c r="B78" s="28" t="s">
        <v>597</v>
      </c>
      <c r="C78" s="25">
        <v>5477</v>
      </c>
      <c r="D78" s="25">
        <v>507</v>
      </c>
      <c r="E78" s="25">
        <v>167</v>
      </c>
      <c r="F78" s="25">
        <v>4803</v>
      </c>
      <c r="G78" s="25">
        <v>1466</v>
      </c>
      <c r="H78" s="25">
        <v>3337</v>
      </c>
      <c r="I78" s="25">
        <v>3093</v>
      </c>
      <c r="J78" s="25">
        <v>2203</v>
      </c>
      <c r="K78" s="25">
        <v>890</v>
      </c>
      <c r="L78" s="25">
        <v>244</v>
      </c>
      <c r="M78" s="316">
        <v>4.4084740578566942E-2</v>
      </c>
      <c r="N78" s="316">
        <v>3.8659669344322994E-2</v>
      </c>
      <c r="O78" s="25">
        <v>124238</v>
      </c>
      <c r="P78" s="99">
        <f t="shared" si="15"/>
        <v>4.4084740578566942E-2</v>
      </c>
      <c r="Q78" s="99">
        <f t="shared" si="16"/>
        <v>4.0808770263526459E-3</v>
      </c>
      <c r="R78" s="99">
        <f t="shared" si="17"/>
        <v>1.3441942078913055E-3</v>
      </c>
      <c r="S78" s="99">
        <f t="shared" si="18"/>
        <v>3.8659669344322994E-2</v>
      </c>
      <c r="T78" s="99">
        <f t="shared" si="19"/>
        <v>1.179993238783625E-2</v>
      </c>
      <c r="U78" s="99">
        <f t="shared" si="20"/>
        <v>2.6859736956486743E-2</v>
      </c>
      <c r="V78" s="99">
        <f t="shared" si="21"/>
        <v>2.4895764580885077E-2</v>
      </c>
      <c r="W78" s="99">
        <f t="shared" si="22"/>
        <v>1.9639723756016679E-3</v>
      </c>
    </row>
    <row r="79" spans="1:23">
      <c r="A79" s="315" t="s">
        <v>344</v>
      </c>
      <c r="B79" s="28" t="s">
        <v>598</v>
      </c>
      <c r="C79" s="25">
        <v>1869</v>
      </c>
      <c r="D79" s="25">
        <v>527</v>
      </c>
      <c r="E79" s="25">
        <v>162</v>
      </c>
      <c r="F79" s="25">
        <v>1180</v>
      </c>
      <c r="G79" s="25">
        <v>376</v>
      </c>
      <c r="H79" s="25">
        <v>804</v>
      </c>
      <c r="I79" s="25">
        <v>756</v>
      </c>
      <c r="J79" s="25">
        <v>599</v>
      </c>
      <c r="K79" s="25">
        <v>157</v>
      </c>
      <c r="L79" s="25">
        <v>48</v>
      </c>
      <c r="M79" s="316">
        <v>2.0326706399269152E-2</v>
      </c>
      <c r="N79" s="316">
        <v>1.283334058380824E-2</v>
      </c>
      <c r="O79" s="25">
        <v>91948</v>
      </c>
      <c r="P79" s="99">
        <f t="shared" si="15"/>
        <v>2.0326706399269152E-2</v>
      </c>
      <c r="Q79" s="99">
        <f t="shared" si="16"/>
        <v>5.7315004132770693E-3</v>
      </c>
      <c r="R79" s="99">
        <f t="shared" si="17"/>
        <v>1.7618654021838431E-3</v>
      </c>
      <c r="S79" s="99">
        <f t="shared" si="18"/>
        <v>1.283334058380824E-2</v>
      </c>
      <c r="T79" s="99">
        <f t="shared" si="19"/>
        <v>4.0892678470439816E-3</v>
      </c>
      <c r="U79" s="99">
        <f t="shared" si="20"/>
        <v>8.7440727367642575E-3</v>
      </c>
      <c r="V79" s="99">
        <f t="shared" si="21"/>
        <v>8.2220385435246013E-3</v>
      </c>
      <c r="W79" s="99">
        <f t="shared" si="22"/>
        <v>5.2203419323965724E-4</v>
      </c>
    </row>
    <row r="80" spans="1:23">
      <c r="A80" s="315" t="s">
        <v>345</v>
      </c>
      <c r="B80" s="28" t="s">
        <v>599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316">
        <v>0</v>
      </c>
      <c r="N80" s="316">
        <v>0</v>
      </c>
      <c r="O80" s="25">
        <v>833098</v>
      </c>
      <c r="P80" s="99">
        <f t="shared" si="15"/>
        <v>0</v>
      </c>
      <c r="Q80" s="99">
        <f t="shared" si="16"/>
        <v>0</v>
      </c>
      <c r="R80" s="99">
        <f t="shared" si="17"/>
        <v>0</v>
      </c>
      <c r="S80" s="99">
        <f t="shared" si="18"/>
        <v>0</v>
      </c>
      <c r="T80" s="99">
        <f t="shared" si="19"/>
        <v>0</v>
      </c>
      <c r="U80" s="99">
        <f t="shared" si="20"/>
        <v>0</v>
      </c>
      <c r="V80" s="99">
        <f t="shared" si="21"/>
        <v>0</v>
      </c>
      <c r="W80" s="99">
        <f t="shared" si="22"/>
        <v>0</v>
      </c>
    </row>
    <row r="81" spans="1:23">
      <c r="A81" s="317" t="s">
        <v>346</v>
      </c>
      <c r="B81" s="410" t="s">
        <v>600</v>
      </c>
      <c r="C81" s="318">
        <v>2305</v>
      </c>
      <c r="D81" s="318">
        <v>0</v>
      </c>
      <c r="E81" s="318">
        <v>0</v>
      </c>
      <c r="F81" s="318">
        <v>2305</v>
      </c>
      <c r="G81" s="318">
        <v>44</v>
      </c>
      <c r="H81" s="318">
        <v>2261</v>
      </c>
      <c r="I81" s="318">
        <v>2088</v>
      </c>
      <c r="J81" s="318">
        <v>2045</v>
      </c>
      <c r="K81" s="318">
        <v>43</v>
      </c>
      <c r="L81" s="318">
        <v>173</v>
      </c>
      <c r="M81" s="319">
        <v>6.5755691219261711E-2</v>
      </c>
      <c r="N81" s="319">
        <v>6.5755691219261711E-2</v>
      </c>
      <c r="O81" s="318">
        <v>35054</v>
      </c>
      <c r="P81" s="100">
        <f t="shared" si="15"/>
        <v>6.5755691219261711E-2</v>
      </c>
      <c r="Q81" s="100">
        <f t="shared" si="16"/>
        <v>0</v>
      </c>
      <c r="R81" s="100">
        <f t="shared" si="17"/>
        <v>0</v>
      </c>
      <c r="S81" s="100">
        <f t="shared" si="18"/>
        <v>6.5755691219261711E-2</v>
      </c>
      <c r="T81" s="100">
        <f t="shared" si="19"/>
        <v>1.2552062532093342E-3</v>
      </c>
      <c r="U81" s="100">
        <f t="shared" si="20"/>
        <v>6.4500484966052374E-2</v>
      </c>
      <c r="V81" s="100">
        <f t="shared" si="21"/>
        <v>5.9565242197752041E-2</v>
      </c>
      <c r="W81" s="100">
        <f t="shared" si="22"/>
        <v>4.9352427683003368E-3</v>
      </c>
    </row>
    <row r="82" spans="1:23">
      <c r="A82" s="315" t="s">
        <v>347</v>
      </c>
      <c r="B82" s="28" t="s">
        <v>601</v>
      </c>
      <c r="C82" s="25">
        <v>29232</v>
      </c>
      <c r="D82" s="25">
        <v>163</v>
      </c>
      <c r="E82" s="25">
        <v>48</v>
      </c>
      <c r="F82" s="25">
        <v>29021</v>
      </c>
      <c r="G82" s="25">
        <v>1238</v>
      </c>
      <c r="H82" s="25">
        <v>27783</v>
      </c>
      <c r="I82" s="25">
        <v>26820</v>
      </c>
      <c r="J82" s="25">
        <v>21745</v>
      </c>
      <c r="K82" s="25">
        <v>5075</v>
      </c>
      <c r="L82" s="25">
        <v>963</v>
      </c>
      <c r="M82" s="316">
        <v>0.11770295626404245</v>
      </c>
      <c r="N82" s="316">
        <v>0.11685336253895649</v>
      </c>
      <c r="O82" s="25">
        <v>248354</v>
      </c>
      <c r="P82" s="99">
        <f t="shared" si="15"/>
        <v>0.11770295626404245</v>
      </c>
      <c r="Q82" s="99">
        <f t="shared" si="16"/>
        <v>6.5632121890527235E-4</v>
      </c>
      <c r="R82" s="99">
        <f t="shared" si="17"/>
        <v>1.9327250618069369E-4</v>
      </c>
      <c r="S82" s="99">
        <f t="shared" si="18"/>
        <v>0.11685336253895649</v>
      </c>
      <c r="T82" s="99">
        <f t="shared" si="19"/>
        <v>4.9848200552437246E-3</v>
      </c>
      <c r="U82" s="99">
        <f t="shared" si="20"/>
        <v>0.11186854248371277</v>
      </c>
      <c r="V82" s="99">
        <f t="shared" si="21"/>
        <v>0.1079910128284626</v>
      </c>
      <c r="W82" s="99">
        <f t="shared" si="22"/>
        <v>3.8775296552501673E-3</v>
      </c>
    </row>
    <row r="83" spans="1:23">
      <c r="A83" s="315" t="s">
        <v>348</v>
      </c>
      <c r="B83" s="28" t="s">
        <v>602</v>
      </c>
      <c r="C83" s="25">
        <v>1</v>
      </c>
      <c r="D83" s="25">
        <v>0</v>
      </c>
      <c r="E83" s="25">
        <v>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316">
        <v>4.8724395330253952E-6</v>
      </c>
      <c r="N83" s="316">
        <v>0</v>
      </c>
      <c r="O83" s="25">
        <v>205236</v>
      </c>
      <c r="P83" s="99">
        <f t="shared" si="15"/>
        <v>4.8724395330253952E-6</v>
      </c>
      <c r="Q83" s="99">
        <f t="shared" si="16"/>
        <v>0</v>
      </c>
      <c r="R83" s="99">
        <f t="shared" si="17"/>
        <v>4.8724395330253952E-6</v>
      </c>
      <c r="S83" s="99">
        <f t="shared" si="18"/>
        <v>0</v>
      </c>
      <c r="T83" s="99">
        <f t="shared" si="19"/>
        <v>0</v>
      </c>
      <c r="U83" s="99">
        <f t="shared" si="20"/>
        <v>0</v>
      </c>
      <c r="V83" s="99">
        <f t="shared" si="21"/>
        <v>0</v>
      </c>
      <c r="W83" s="99">
        <f t="shared" si="22"/>
        <v>0</v>
      </c>
    </row>
    <row r="84" spans="1:23">
      <c r="A84" s="315" t="s">
        <v>349</v>
      </c>
      <c r="B84" s="28" t="s">
        <v>603</v>
      </c>
      <c r="C84" s="25">
        <v>165</v>
      </c>
      <c r="D84" s="25">
        <v>0</v>
      </c>
      <c r="E84" s="25">
        <v>0</v>
      </c>
      <c r="F84" s="25">
        <v>165</v>
      </c>
      <c r="G84" s="25">
        <v>1</v>
      </c>
      <c r="H84" s="25">
        <v>164</v>
      </c>
      <c r="I84" s="25">
        <v>26</v>
      </c>
      <c r="J84" s="25">
        <v>16</v>
      </c>
      <c r="K84" s="25">
        <v>10</v>
      </c>
      <c r="L84" s="25">
        <v>138</v>
      </c>
      <c r="M84" s="316">
        <v>0.61567164179104472</v>
      </c>
      <c r="N84" s="316">
        <v>0.61567164179104472</v>
      </c>
      <c r="O84" s="25">
        <v>268</v>
      </c>
      <c r="P84" s="99">
        <f t="shared" si="15"/>
        <v>0.61567164179104472</v>
      </c>
      <c r="Q84" s="99">
        <f t="shared" si="16"/>
        <v>0</v>
      </c>
      <c r="R84" s="99">
        <f t="shared" si="17"/>
        <v>0</v>
      </c>
      <c r="S84" s="99">
        <f t="shared" si="18"/>
        <v>0.61567164179104472</v>
      </c>
      <c r="T84" s="99">
        <f t="shared" si="19"/>
        <v>3.7313432835820895E-3</v>
      </c>
      <c r="U84" s="99">
        <f t="shared" si="20"/>
        <v>0.61194029850746268</v>
      </c>
      <c r="V84" s="99">
        <f t="shared" si="21"/>
        <v>9.7014925373134331E-2</v>
      </c>
      <c r="W84" s="99">
        <f t="shared" si="22"/>
        <v>0.5149253731343284</v>
      </c>
    </row>
    <row r="85" spans="1:23">
      <c r="A85" s="315" t="s">
        <v>350</v>
      </c>
      <c r="B85" s="28" t="s">
        <v>604</v>
      </c>
      <c r="C85" s="25">
        <v>54</v>
      </c>
      <c r="D85" s="25">
        <v>0</v>
      </c>
      <c r="E85" s="25">
        <v>0</v>
      </c>
      <c r="F85" s="25">
        <v>54</v>
      </c>
      <c r="G85" s="25">
        <v>0</v>
      </c>
      <c r="H85" s="25">
        <v>54</v>
      </c>
      <c r="I85" s="25">
        <v>54</v>
      </c>
      <c r="J85" s="25">
        <v>54</v>
      </c>
      <c r="K85" s="25">
        <v>0</v>
      </c>
      <c r="L85" s="25">
        <v>0</v>
      </c>
      <c r="M85" s="316">
        <v>0.94736842105263153</v>
      </c>
      <c r="N85" s="316">
        <v>0.94736842105263153</v>
      </c>
      <c r="O85" s="25">
        <v>57</v>
      </c>
      <c r="P85" s="99">
        <f t="shared" si="15"/>
        <v>0.94736842105263153</v>
      </c>
      <c r="Q85" s="99">
        <f t="shared" si="16"/>
        <v>0</v>
      </c>
      <c r="R85" s="99">
        <f t="shared" si="17"/>
        <v>0</v>
      </c>
      <c r="S85" s="99">
        <f t="shared" si="18"/>
        <v>0.94736842105263153</v>
      </c>
      <c r="T85" s="99">
        <f t="shared" si="19"/>
        <v>0</v>
      </c>
      <c r="U85" s="99">
        <f t="shared" si="20"/>
        <v>0.94736842105263153</v>
      </c>
      <c r="V85" s="99">
        <f t="shared" si="21"/>
        <v>0.94736842105263153</v>
      </c>
      <c r="W85" s="99">
        <f t="shared" si="22"/>
        <v>0</v>
      </c>
    </row>
    <row r="86" spans="1:23">
      <c r="A86" s="317" t="s">
        <v>351</v>
      </c>
      <c r="B86" s="410" t="s">
        <v>605</v>
      </c>
      <c r="C86" s="318">
        <v>1050</v>
      </c>
      <c r="D86" s="318">
        <v>5</v>
      </c>
      <c r="E86" s="318">
        <v>1</v>
      </c>
      <c r="F86" s="318">
        <v>1044</v>
      </c>
      <c r="G86" s="318">
        <v>10</v>
      </c>
      <c r="H86" s="318">
        <v>1034</v>
      </c>
      <c r="I86" s="318">
        <v>1017</v>
      </c>
      <c r="J86" s="318">
        <v>769</v>
      </c>
      <c r="K86" s="318">
        <v>248</v>
      </c>
      <c r="L86" s="318">
        <v>17</v>
      </c>
      <c r="M86" s="319">
        <v>0.12721104918827236</v>
      </c>
      <c r="N86" s="319">
        <v>0.12648412890719651</v>
      </c>
      <c r="O86" s="318">
        <v>8254</v>
      </c>
      <c r="P86" s="100">
        <f t="shared" si="15"/>
        <v>0.12721104918827236</v>
      </c>
      <c r="Q86" s="100">
        <f t="shared" si="16"/>
        <v>6.0576690089653498E-4</v>
      </c>
      <c r="R86" s="100">
        <f t="shared" si="17"/>
        <v>1.2115338017930701E-4</v>
      </c>
      <c r="S86" s="100">
        <f t="shared" si="18"/>
        <v>0.12648412890719651</v>
      </c>
      <c r="T86" s="100">
        <f t="shared" si="19"/>
        <v>1.21153380179307E-3</v>
      </c>
      <c r="U86" s="100">
        <f t="shared" si="20"/>
        <v>0.12527259510540345</v>
      </c>
      <c r="V86" s="100">
        <f t="shared" si="21"/>
        <v>0.12321298764235522</v>
      </c>
      <c r="W86" s="100">
        <f t="shared" si="22"/>
        <v>2.0596074630482189E-3</v>
      </c>
    </row>
    <row r="87" spans="1:23">
      <c r="A87" s="315" t="s">
        <v>352</v>
      </c>
      <c r="B87" s="28" t="s">
        <v>606</v>
      </c>
      <c r="C87" s="25">
        <v>1586</v>
      </c>
      <c r="D87" s="25">
        <v>2</v>
      </c>
      <c r="E87" s="25">
        <v>0</v>
      </c>
      <c r="F87" s="25">
        <v>1584</v>
      </c>
      <c r="G87" s="25">
        <v>58</v>
      </c>
      <c r="H87" s="25">
        <v>1526</v>
      </c>
      <c r="I87" s="25">
        <v>1514</v>
      </c>
      <c r="J87" s="25">
        <v>755</v>
      </c>
      <c r="K87" s="25">
        <v>759</v>
      </c>
      <c r="L87" s="25">
        <v>12</v>
      </c>
      <c r="M87" s="316">
        <v>0.24577715791104912</v>
      </c>
      <c r="N87" s="316">
        <v>0.24546722454672246</v>
      </c>
      <c r="O87" s="25">
        <v>6453</v>
      </c>
      <c r="P87" s="99">
        <f t="shared" si="15"/>
        <v>0.24577715791104912</v>
      </c>
      <c r="Q87" s="99">
        <f t="shared" si="16"/>
        <v>3.0993336432666977E-4</v>
      </c>
      <c r="R87" s="99">
        <f t="shared" si="17"/>
        <v>0</v>
      </c>
      <c r="S87" s="99">
        <f t="shared" si="18"/>
        <v>0.24546722454672246</v>
      </c>
      <c r="T87" s="99">
        <f t="shared" si="19"/>
        <v>8.9880675654734239E-3</v>
      </c>
      <c r="U87" s="99">
        <f t="shared" si="20"/>
        <v>0.23647915698124902</v>
      </c>
      <c r="V87" s="99">
        <f t="shared" si="21"/>
        <v>0.23461955679528901</v>
      </c>
      <c r="W87" s="99">
        <f t="shared" si="22"/>
        <v>1.8596001859600185E-3</v>
      </c>
    </row>
    <row r="88" spans="1:23">
      <c r="A88" s="315" t="s">
        <v>353</v>
      </c>
      <c r="B88" s="28" t="s">
        <v>607</v>
      </c>
      <c r="C88" s="25">
        <v>2541</v>
      </c>
      <c r="D88" s="25">
        <v>38</v>
      </c>
      <c r="E88" s="25">
        <v>14</v>
      </c>
      <c r="F88" s="25">
        <v>2489</v>
      </c>
      <c r="G88" s="25">
        <v>80</v>
      </c>
      <c r="H88" s="25">
        <v>2409</v>
      </c>
      <c r="I88" s="25">
        <v>2321</v>
      </c>
      <c r="J88" s="25">
        <v>1350</v>
      </c>
      <c r="K88" s="25">
        <v>971</v>
      </c>
      <c r="L88" s="25">
        <v>88</v>
      </c>
      <c r="M88" s="316">
        <v>2.3212050900254865E-2</v>
      </c>
      <c r="N88" s="316">
        <v>2.2737030574865945E-2</v>
      </c>
      <c r="O88" s="25">
        <v>109469</v>
      </c>
      <c r="P88" s="99">
        <f t="shared" si="15"/>
        <v>2.3212050900254865E-2</v>
      </c>
      <c r="Q88" s="99">
        <f t="shared" si="16"/>
        <v>3.4713023778421286E-4</v>
      </c>
      <c r="R88" s="99">
        <f t="shared" si="17"/>
        <v>1.2789008760471E-4</v>
      </c>
      <c r="S88" s="99">
        <f t="shared" si="18"/>
        <v>2.2737030574865945E-2</v>
      </c>
      <c r="T88" s="99">
        <f t="shared" si="19"/>
        <v>7.3080050059834293E-4</v>
      </c>
      <c r="U88" s="99">
        <f t="shared" si="20"/>
        <v>2.2006230074267601E-2</v>
      </c>
      <c r="V88" s="99">
        <f t="shared" si="21"/>
        <v>2.1202349523609422E-2</v>
      </c>
      <c r="W88" s="99">
        <f t="shared" si="22"/>
        <v>8.0388055065817724E-4</v>
      </c>
    </row>
    <row r="89" spans="1:23">
      <c r="A89" s="315" t="s">
        <v>354</v>
      </c>
      <c r="B89" s="28" t="s">
        <v>608</v>
      </c>
      <c r="C89" s="25">
        <v>6364</v>
      </c>
      <c r="D89" s="25">
        <v>74</v>
      </c>
      <c r="E89" s="25">
        <v>21</v>
      </c>
      <c r="F89" s="25">
        <v>6269</v>
      </c>
      <c r="G89" s="25">
        <v>2</v>
      </c>
      <c r="H89" s="25">
        <v>6267</v>
      </c>
      <c r="I89" s="25">
        <v>6233</v>
      </c>
      <c r="J89" s="25">
        <v>3117</v>
      </c>
      <c r="K89" s="25">
        <v>3116</v>
      </c>
      <c r="L89" s="25">
        <v>34</v>
      </c>
      <c r="M89" s="316">
        <v>0.28966772872098318</v>
      </c>
      <c r="N89" s="316">
        <v>0.28534365043240784</v>
      </c>
      <c r="O89" s="25">
        <v>21970</v>
      </c>
      <c r="P89" s="99">
        <f t="shared" si="15"/>
        <v>0.28966772872098318</v>
      </c>
      <c r="Q89" s="99">
        <f t="shared" si="16"/>
        <v>3.3682294037323621E-3</v>
      </c>
      <c r="R89" s="99">
        <f t="shared" si="17"/>
        <v>9.558488848429677E-4</v>
      </c>
      <c r="S89" s="99">
        <f t="shared" si="18"/>
        <v>0.28534365043240784</v>
      </c>
      <c r="T89" s="99">
        <f t="shared" si="19"/>
        <v>9.1033227127901685E-5</v>
      </c>
      <c r="U89" s="99">
        <f t="shared" si="20"/>
        <v>0.28525261720527995</v>
      </c>
      <c r="V89" s="99">
        <f t="shared" si="21"/>
        <v>0.28370505234410559</v>
      </c>
      <c r="W89" s="99">
        <f t="shared" si="22"/>
        <v>1.5475648611743287E-3</v>
      </c>
    </row>
    <row r="90" spans="1:23">
      <c r="A90" s="315" t="s">
        <v>355</v>
      </c>
      <c r="B90" s="28" t="s">
        <v>609</v>
      </c>
      <c r="C90" s="25">
        <v>838</v>
      </c>
      <c r="D90" s="25">
        <v>4</v>
      </c>
      <c r="E90" s="25">
        <v>1</v>
      </c>
      <c r="F90" s="25">
        <v>833</v>
      </c>
      <c r="G90" s="25">
        <v>48</v>
      </c>
      <c r="H90" s="25">
        <v>785</v>
      </c>
      <c r="I90" s="25">
        <v>767</v>
      </c>
      <c r="J90" s="25">
        <v>583</v>
      </c>
      <c r="K90" s="25">
        <v>184</v>
      </c>
      <c r="L90" s="25">
        <v>18</v>
      </c>
      <c r="M90" s="316">
        <v>3.6023643202579259E-3</v>
      </c>
      <c r="N90" s="316">
        <v>3.5808704997313274E-3</v>
      </c>
      <c r="O90" s="25">
        <v>232625</v>
      </c>
      <c r="P90" s="99">
        <f t="shared" si="15"/>
        <v>3.6023643202579259E-3</v>
      </c>
      <c r="Q90" s="99">
        <f t="shared" si="16"/>
        <v>1.7195056421278881E-5</v>
      </c>
      <c r="R90" s="99">
        <f t="shared" si="17"/>
        <v>4.2987641053197202E-6</v>
      </c>
      <c r="S90" s="99">
        <f t="shared" si="18"/>
        <v>3.5808704997313274E-3</v>
      </c>
      <c r="T90" s="99">
        <f t="shared" si="19"/>
        <v>2.0634067705534658E-4</v>
      </c>
      <c r="U90" s="99">
        <f t="shared" si="20"/>
        <v>3.3745298226759805E-3</v>
      </c>
      <c r="V90" s="99">
        <f t="shared" si="21"/>
        <v>3.2971520687802257E-3</v>
      </c>
      <c r="W90" s="99">
        <f t="shared" si="22"/>
        <v>7.7377753895754975E-5</v>
      </c>
    </row>
    <row r="91" spans="1:23">
      <c r="A91" s="317" t="s">
        <v>356</v>
      </c>
      <c r="B91" s="410" t="s">
        <v>610</v>
      </c>
      <c r="C91" s="318">
        <v>592</v>
      </c>
      <c r="D91" s="318">
        <v>0</v>
      </c>
      <c r="E91" s="318">
        <v>0</v>
      </c>
      <c r="F91" s="318">
        <v>592</v>
      </c>
      <c r="G91" s="318">
        <v>30</v>
      </c>
      <c r="H91" s="318">
        <v>562</v>
      </c>
      <c r="I91" s="318">
        <v>546</v>
      </c>
      <c r="J91" s="318">
        <v>402</v>
      </c>
      <c r="K91" s="318">
        <v>144</v>
      </c>
      <c r="L91" s="318">
        <v>16</v>
      </c>
      <c r="M91" s="319">
        <v>1.7617474630241346E-2</v>
      </c>
      <c r="N91" s="319">
        <v>1.7617474630241346E-2</v>
      </c>
      <c r="O91" s="318">
        <v>33603</v>
      </c>
      <c r="P91" s="100">
        <f t="shared" si="15"/>
        <v>1.7617474630241346E-2</v>
      </c>
      <c r="Q91" s="100">
        <f t="shared" si="16"/>
        <v>0</v>
      </c>
      <c r="R91" s="100">
        <f t="shared" si="17"/>
        <v>0</v>
      </c>
      <c r="S91" s="100">
        <f t="shared" si="18"/>
        <v>1.7617474630241346E-2</v>
      </c>
      <c r="T91" s="100">
        <f t="shared" si="19"/>
        <v>8.9277743058655478E-4</v>
      </c>
      <c r="U91" s="100">
        <f t="shared" si="20"/>
        <v>1.6724697199654793E-2</v>
      </c>
      <c r="V91" s="100">
        <f t="shared" si="21"/>
        <v>1.6248549236675298E-2</v>
      </c>
      <c r="W91" s="100">
        <f t="shared" si="22"/>
        <v>4.761479629794959E-4</v>
      </c>
    </row>
    <row r="92" spans="1:23">
      <c r="A92" s="315" t="s">
        <v>357</v>
      </c>
      <c r="B92" s="28" t="s">
        <v>611</v>
      </c>
      <c r="C92" s="25">
        <v>3611</v>
      </c>
      <c r="D92" s="25">
        <v>14</v>
      </c>
      <c r="E92" s="25">
        <v>1</v>
      </c>
      <c r="F92" s="25">
        <v>3596</v>
      </c>
      <c r="G92" s="25">
        <v>364</v>
      </c>
      <c r="H92" s="25">
        <v>3232</v>
      </c>
      <c r="I92" s="25">
        <v>3220</v>
      </c>
      <c r="J92" s="25">
        <v>2803</v>
      </c>
      <c r="K92" s="25">
        <v>417</v>
      </c>
      <c r="L92" s="25">
        <v>12</v>
      </c>
      <c r="M92" s="316">
        <v>6.632868610054922E-2</v>
      </c>
      <c r="N92" s="316">
        <v>6.6053158465127382E-2</v>
      </c>
      <c r="O92" s="25">
        <v>54441</v>
      </c>
      <c r="P92" s="99">
        <f t="shared" si="15"/>
        <v>6.632868610054922E-2</v>
      </c>
      <c r="Q92" s="99">
        <f t="shared" si="16"/>
        <v>2.5715912639371062E-4</v>
      </c>
      <c r="R92" s="99">
        <f t="shared" si="17"/>
        <v>1.8368509028122188E-5</v>
      </c>
      <c r="S92" s="99">
        <f t="shared" si="18"/>
        <v>6.6053158465127382E-2</v>
      </c>
      <c r="T92" s="99">
        <f t="shared" si="19"/>
        <v>6.6861372862364763E-3</v>
      </c>
      <c r="U92" s="99">
        <f t="shared" si="20"/>
        <v>5.9367021178890908E-2</v>
      </c>
      <c r="V92" s="99">
        <f t="shared" si="21"/>
        <v>5.9146599070553446E-2</v>
      </c>
      <c r="W92" s="99">
        <f t="shared" si="22"/>
        <v>2.2042210833746626E-4</v>
      </c>
    </row>
    <row r="93" spans="1:23">
      <c r="A93" s="315" t="s">
        <v>358</v>
      </c>
      <c r="B93" s="28" t="s">
        <v>612</v>
      </c>
      <c r="C93" s="25">
        <v>354</v>
      </c>
      <c r="D93" s="25">
        <v>6</v>
      </c>
      <c r="E93" s="25">
        <v>0</v>
      </c>
      <c r="F93" s="25">
        <v>348</v>
      </c>
      <c r="G93" s="25">
        <v>45</v>
      </c>
      <c r="H93" s="25">
        <v>303</v>
      </c>
      <c r="I93" s="25">
        <v>302</v>
      </c>
      <c r="J93" s="25">
        <v>165</v>
      </c>
      <c r="K93" s="25">
        <v>137</v>
      </c>
      <c r="L93" s="25">
        <v>1</v>
      </c>
      <c r="M93" s="316">
        <v>3.0264170300076942E-2</v>
      </c>
      <c r="N93" s="316">
        <v>2.9751218261092588E-2</v>
      </c>
      <c r="O93" s="25">
        <v>11697</v>
      </c>
      <c r="P93" s="99">
        <f t="shared" si="15"/>
        <v>3.0264170300076942E-2</v>
      </c>
      <c r="Q93" s="99">
        <f t="shared" si="16"/>
        <v>5.1295203898435492E-4</v>
      </c>
      <c r="R93" s="99">
        <f t="shared" si="17"/>
        <v>0</v>
      </c>
      <c r="S93" s="99">
        <f t="shared" si="18"/>
        <v>2.9751218261092588E-2</v>
      </c>
      <c r="T93" s="99">
        <f t="shared" si="19"/>
        <v>3.8471402923826621E-3</v>
      </c>
      <c r="U93" s="99">
        <f t="shared" si="20"/>
        <v>2.5904077968709926E-2</v>
      </c>
      <c r="V93" s="99">
        <f t="shared" si="21"/>
        <v>2.5818585962212533E-2</v>
      </c>
      <c r="W93" s="99">
        <f t="shared" si="22"/>
        <v>8.5492006497392496E-5</v>
      </c>
    </row>
    <row r="94" spans="1:23">
      <c r="A94" s="315" t="s">
        <v>359</v>
      </c>
      <c r="B94" s="28" t="s">
        <v>613</v>
      </c>
      <c r="C94" s="25">
        <v>1220</v>
      </c>
      <c r="D94" s="25">
        <v>22</v>
      </c>
      <c r="E94" s="25">
        <v>8</v>
      </c>
      <c r="F94" s="25">
        <v>1190</v>
      </c>
      <c r="G94" s="25">
        <v>105</v>
      </c>
      <c r="H94" s="25">
        <v>1085</v>
      </c>
      <c r="I94" s="25">
        <v>1033</v>
      </c>
      <c r="J94" s="25">
        <v>834</v>
      </c>
      <c r="K94" s="25">
        <v>199</v>
      </c>
      <c r="L94" s="25">
        <v>52</v>
      </c>
      <c r="M94" s="316">
        <v>3.7940042293817637E-2</v>
      </c>
      <c r="N94" s="316">
        <v>3.7007090434133597E-2</v>
      </c>
      <c r="O94" s="25">
        <v>32156</v>
      </c>
      <c r="P94" s="99">
        <f t="shared" si="15"/>
        <v>3.7940042293817637E-2</v>
      </c>
      <c r="Q94" s="99">
        <f t="shared" si="16"/>
        <v>6.8416469710162959E-4</v>
      </c>
      <c r="R94" s="99">
        <f t="shared" si="17"/>
        <v>2.4878716258241074E-4</v>
      </c>
      <c r="S94" s="99">
        <f t="shared" si="18"/>
        <v>3.7007090434133597E-2</v>
      </c>
      <c r="T94" s="99">
        <f t="shared" si="19"/>
        <v>3.265331508894141E-3</v>
      </c>
      <c r="U94" s="99">
        <f t="shared" si="20"/>
        <v>3.3741758925239458E-2</v>
      </c>
      <c r="V94" s="99">
        <f t="shared" si="21"/>
        <v>3.212464236845379E-2</v>
      </c>
      <c r="W94" s="99">
        <f t="shared" si="22"/>
        <v>1.6171165567856699E-3</v>
      </c>
    </row>
    <row r="95" spans="1:23">
      <c r="A95" s="315" t="s">
        <v>360</v>
      </c>
      <c r="B95" s="28" t="s">
        <v>614</v>
      </c>
      <c r="C95" s="25">
        <v>26924</v>
      </c>
      <c r="D95" s="25">
        <v>0</v>
      </c>
      <c r="E95" s="25">
        <v>0</v>
      </c>
      <c r="F95" s="25">
        <v>26924</v>
      </c>
      <c r="G95" s="25">
        <v>0</v>
      </c>
      <c r="H95" s="25">
        <v>26924</v>
      </c>
      <c r="I95" s="25">
        <v>26402</v>
      </c>
      <c r="J95" s="25">
        <v>23299</v>
      </c>
      <c r="K95" s="25">
        <v>3103</v>
      </c>
      <c r="L95" s="25">
        <v>522</v>
      </c>
      <c r="M95" s="316">
        <v>4.9479276739557508E-2</v>
      </c>
      <c r="N95" s="316">
        <v>4.9479276739557508E-2</v>
      </c>
      <c r="O95" s="25">
        <v>544147</v>
      </c>
      <c r="P95" s="99">
        <f t="shared" si="15"/>
        <v>4.9479276739557508E-2</v>
      </c>
      <c r="Q95" s="99">
        <f t="shared" si="16"/>
        <v>0</v>
      </c>
      <c r="R95" s="99">
        <f t="shared" si="17"/>
        <v>0</v>
      </c>
      <c r="S95" s="99">
        <f t="shared" si="18"/>
        <v>4.9479276739557508E-2</v>
      </c>
      <c r="T95" s="99">
        <f t="shared" si="19"/>
        <v>0</v>
      </c>
      <c r="U95" s="99">
        <f t="shared" si="20"/>
        <v>4.9479276739557508E-2</v>
      </c>
      <c r="V95" s="99">
        <f t="shared" si="21"/>
        <v>4.8519977138530582E-2</v>
      </c>
      <c r="W95" s="99">
        <f t="shared" si="22"/>
        <v>9.5929960102692836E-4</v>
      </c>
    </row>
    <row r="96" spans="1:23">
      <c r="A96" s="317" t="s">
        <v>361</v>
      </c>
      <c r="B96" s="410" t="s">
        <v>615</v>
      </c>
      <c r="C96" s="318">
        <v>34613</v>
      </c>
      <c r="D96" s="318">
        <v>6</v>
      </c>
      <c r="E96" s="318">
        <v>1</v>
      </c>
      <c r="F96" s="318">
        <v>34606</v>
      </c>
      <c r="G96" s="318">
        <v>184</v>
      </c>
      <c r="H96" s="318">
        <v>34422</v>
      </c>
      <c r="I96" s="318">
        <v>32821</v>
      </c>
      <c r="J96" s="318">
        <v>23895</v>
      </c>
      <c r="K96" s="318">
        <v>8926</v>
      </c>
      <c r="L96" s="318">
        <v>1601</v>
      </c>
      <c r="M96" s="319">
        <v>9.2867204164039555E-2</v>
      </c>
      <c r="N96" s="319">
        <v>9.2848423057832391E-2</v>
      </c>
      <c r="O96" s="318">
        <v>372715</v>
      </c>
      <c r="P96" s="100">
        <f t="shared" si="15"/>
        <v>9.2867204164039555E-2</v>
      </c>
      <c r="Q96" s="100">
        <f t="shared" si="16"/>
        <v>1.6098091034704803E-5</v>
      </c>
      <c r="R96" s="100">
        <f t="shared" si="17"/>
        <v>2.6830151724508002E-6</v>
      </c>
      <c r="S96" s="100">
        <f t="shared" si="18"/>
        <v>9.2848423057832391E-2</v>
      </c>
      <c r="T96" s="100">
        <f t="shared" si="19"/>
        <v>4.9367479173094723E-4</v>
      </c>
      <c r="U96" s="100">
        <f t="shared" si="20"/>
        <v>9.2354748266101447E-2</v>
      </c>
      <c r="V96" s="100">
        <f t="shared" si="21"/>
        <v>8.805924097500771E-2</v>
      </c>
      <c r="W96" s="100">
        <f t="shared" si="22"/>
        <v>4.2955072910937312E-3</v>
      </c>
    </row>
    <row r="97" spans="1:23">
      <c r="A97" s="315" t="s">
        <v>362</v>
      </c>
      <c r="B97" s="28" t="s">
        <v>777</v>
      </c>
      <c r="C97" s="25">
        <v>9866</v>
      </c>
      <c r="D97" s="25">
        <v>8</v>
      </c>
      <c r="E97" s="25">
        <v>0</v>
      </c>
      <c r="F97" s="25">
        <v>9858</v>
      </c>
      <c r="G97" s="25">
        <v>194</v>
      </c>
      <c r="H97" s="25">
        <v>9664</v>
      </c>
      <c r="I97" s="25">
        <v>9347</v>
      </c>
      <c r="J97" s="25">
        <v>6789</v>
      </c>
      <c r="K97" s="25">
        <v>2558</v>
      </c>
      <c r="L97" s="25">
        <v>317</v>
      </c>
      <c r="M97" s="316">
        <v>3.9457686770116782E-2</v>
      </c>
      <c r="N97" s="316">
        <v>3.9425691889297711E-2</v>
      </c>
      <c r="O97" s="25">
        <v>250040</v>
      </c>
      <c r="P97" s="99">
        <f t="shared" si="15"/>
        <v>3.9457686770116782E-2</v>
      </c>
      <c r="Q97" s="99">
        <f t="shared" si="16"/>
        <v>3.1994880819068947E-5</v>
      </c>
      <c r="R97" s="99">
        <f t="shared" si="17"/>
        <v>0</v>
      </c>
      <c r="S97" s="99">
        <f t="shared" si="18"/>
        <v>3.9425691889297711E-2</v>
      </c>
      <c r="T97" s="99">
        <f t="shared" si="19"/>
        <v>7.7587585986242202E-4</v>
      </c>
      <c r="U97" s="99">
        <f t="shared" si="20"/>
        <v>3.8649816029435291E-2</v>
      </c>
      <c r="V97" s="99">
        <f t="shared" si="21"/>
        <v>3.7382018876979686E-2</v>
      </c>
      <c r="W97" s="99">
        <f t="shared" si="22"/>
        <v>1.2677971524556071E-3</v>
      </c>
    </row>
    <row r="98" spans="1:23">
      <c r="A98" s="315" t="s">
        <v>363</v>
      </c>
      <c r="B98" s="28" t="s">
        <v>776</v>
      </c>
      <c r="C98" s="25">
        <v>58071</v>
      </c>
      <c r="D98" s="25">
        <v>3196</v>
      </c>
      <c r="E98" s="25">
        <v>491</v>
      </c>
      <c r="F98" s="25">
        <v>54384</v>
      </c>
      <c r="G98" s="25">
        <v>2129</v>
      </c>
      <c r="H98" s="25">
        <v>52255</v>
      </c>
      <c r="I98" s="25">
        <v>50447</v>
      </c>
      <c r="J98" s="25">
        <v>34973</v>
      </c>
      <c r="K98" s="25">
        <v>15474</v>
      </c>
      <c r="L98" s="25">
        <v>1808</v>
      </c>
      <c r="M98" s="316">
        <v>8.3255078443657191E-2</v>
      </c>
      <c r="N98" s="316">
        <v>7.7969109987426649E-2</v>
      </c>
      <c r="O98" s="25">
        <v>697507</v>
      </c>
      <c r="P98" s="99">
        <f t="shared" si="15"/>
        <v>8.3255078443657191E-2</v>
      </c>
      <c r="Q98" s="99">
        <f t="shared" si="16"/>
        <v>4.5820328684873417E-3</v>
      </c>
      <c r="R98" s="99">
        <f t="shared" si="17"/>
        <v>7.0393558774320549E-4</v>
      </c>
      <c r="S98" s="99">
        <f t="shared" si="18"/>
        <v>7.7969109987426649E-2</v>
      </c>
      <c r="T98" s="99">
        <f t="shared" si="19"/>
        <v>3.0522991167113737E-3</v>
      </c>
      <c r="U98" s="99">
        <f t="shared" si="20"/>
        <v>7.4916810870715278E-2</v>
      </c>
      <c r="V98" s="99">
        <f t="shared" si="21"/>
        <v>7.2324722189167995E-2</v>
      </c>
      <c r="W98" s="99">
        <f t="shared" si="22"/>
        <v>2.5920886815472819E-3</v>
      </c>
    </row>
    <row r="99" spans="1:23">
      <c r="A99" s="315" t="s">
        <v>364</v>
      </c>
      <c r="B99" s="28" t="s">
        <v>618</v>
      </c>
      <c r="C99" s="25">
        <v>2043</v>
      </c>
      <c r="D99" s="25">
        <v>4</v>
      </c>
      <c r="E99" s="25">
        <v>0</v>
      </c>
      <c r="F99" s="25">
        <v>2039</v>
      </c>
      <c r="G99" s="25">
        <v>19</v>
      </c>
      <c r="H99" s="25">
        <v>2020</v>
      </c>
      <c r="I99" s="25">
        <v>1668</v>
      </c>
      <c r="J99" s="25">
        <v>1185</v>
      </c>
      <c r="K99" s="25">
        <v>483</v>
      </c>
      <c r="L99" s="25">
        <v>352</v>
      </c>
      <c r="M99" s="316">
        <v>7.5487732781554837E-2</v>
      </c>
      <c r="N99" s="316">
        <v>7.5339934968962463E-2</v>
      </c>
      <c r="O99" s="25">
        <v>27064</v>
      </c>
      <c r="P99" s="99">
        <f t="shared" si="15"/>
        <v>7.5487732781554837E-2</v>
      </c>
      <c r="Q99" s="99">
        <f t="shared" si="16"/>
        <v>1.4779781259237365E-4</v>
      </c>
      <c r="R99" s="99">
        <f t="shared" si="17"/>
        <v>0</v>
      </c>
      <c r="S99" s="99">
        <f t="shared" si="18"/>
        <v>7.5339934968962463E-2</v>
      </c>
      <c r="T99" s="99">
        <f t="shared" si="19"/>
        <v>7.0203960981377479E-4</v>
      </c>
      <c r="U99" s="99">
        <f t="shared" si="20"/>
        <v>7.4637895359148679E-2</v>
      </c>
      <c r="V99" s="99">
        <f t="shared" si="21"/>
        <v>6.1631687851019808E-2</v>
      </c>
      <c r="W99" s="99">
        <f t="shared" si="22"/>
        <v>1.300620750812888E-2</v>
      </c>
    </row>
    <row r="100" spans="1:23">
      <c r="A100" s="315" t="s">
        <v>365</v>
      </c>
      <c r="B100" s="28" t="s">
        <v>619</v>
      </c>
      <c r="C100" s="25">
        <v>19909</v>
      </c>
      <c r="D100" s="25">
        <v>9</v>
      </c>
      <c r="E100" s="25">
        <v>4</v>
      </c>
      <c r="F100" s="25">
        <v>19896</v>
      </c>
      <c r="G100" s="25">
        <v>458</v>
      </c>
      <c r="H100" s="25">
        <v>19438</v>
      </c>
      <c r="I100" s="25">
        <v>18331</v>
      </c>
      <c r="J100" s="25">
        <v>9805</v>
      </c>
      <c r="K100" s="25">
        <v>8526</v>
      </c>
      <c r="L100" s="25">
        <v>1107</v>
      </c>
      <c r="M100" s="316">
        <v>0.13641627210623325</v>
      </c>
      <c r="N100" s="316">
        <v>0.13632719623414621</v>
      </c>
      <c r="O100" s="25">
        <v>145943</v>
      </c>
      <c r="P100" s="99">
        <f t="shared" si="15"/>
        <v>0.13641627210623325</v>
      </c>
      <c r="Q100" s="99">
        <f t="shared" si="16"/>
        <v>6.1667911444879169E-5</v>
      </c>
      <c r="R100" s="99">
        <f t="shared" si="17"/>
        <v>2.7407960642168518E-5</v>
      </c>
      <c r="S100" s="99">
        <f t="shared" si="18"/>
        <v>0.13632719623414621</v>
      </c>
      <c r="T100" s="99">
        <f t="shared" si="19"/>
        <v>3.1382114935282952E-3</v>
      </c>
      <c r="U100" s="99">
        <f t="shared" si="20"/>
        <v>0.13318898474061791</v>
      </c>
      <c r="V100" s="99">
        <f t="shared" si="21"/>
        <v>0.12560383163289779</v>
      </c>
      <c r="W100" s="99">
        <f t="shared" si="22"/>
        <v>7.5851531077201374E-3</v>
      </c>
    </row>
    <row r="101" spans="1:23">
      <c r="A101" s="317" t="s">
        <v>366</v>
      </c>
      <c r="B101" s="410" t="s">
        <v>620</v>
      </c>
      <c r="C101" s="318">
        <v>36154</v>
      </c>
      <c r="D101" s="318">
        <v>16</v>
      </c>
      <c r="E101" s="318">
        <v>8</v>
      </c>
      <c r="F101" s="318">
        <v>36130</v>
      </c>
      <c r="G101" s="318">
        <v>803</v>
      </c>
      <c r="H101" s="318">
        <v>35327</v>
      </c>
      <c r="I101" s="318">
        <v>33337</v>
      </c>
      <c r="J101" s="318">
        <v>17822</v>
      </c>
      <c r="K101" s="318">
        <v>15515</v>
      </c>
      <c r="L101" s="318">
        <v>1990</v>
      </c>
      <c r="M101" s="319">
        <v>0.21988274217875736</v>
      </c>
      <c r="N101" s="319">
        <v>0.21973677808592421</v>
      </c>
      <c r="O101" s="318">
        <v>164424</v>
      </c>
      <c r="P101" s="100">
        <f t="shared" si="15"/>
        <v>0.21988274217875736</v>
      </c>
      <c r="Q101" s="100">
        <f t="shared" si="16"/>
        <v>9.7309395222108688E-5</v>
      </c>
      <c r="R101" s="100">
        <f t="shared" si="17"/>
        <v>4.8654697611054344E-5</v>
      </c>
      <c r="S101" s="100">
        <f t="shared" si="18"/>
        <v>0.21973677808592421</v>
      </c>
      <c r="T101" s="100">
        <f t="shared" si="19"/>
        <v>4.88371527270958E-3</v>
      </c>
      <c r="U101" s="100">
        <f t="shared" si="20"/>
        <v>0.21485306281321462</v>
      </c>
      <c r="V101" s="100">
        <f t="shared" si="21"/>
        <v>0.20275020678246486</v>
      </c>
      <c r="W101" s="100">
        <f t="shared" si="22"/>
        <v>1.2102856030749769E-2</v>
      </c>
    </row>
    <row r="102" spans="1:23">
      <c r="A102" s="315" t="s">
        <v>367</v>
      </c>
      <c r="B102" s="28" t="s">
        <v>808</v>
      </c>
      <c r="C102" s="25">
        <v>11129</v>
      </c>
      <c r="D102" s="25">
        <v>9</v>
      </c>
      <c r="E102" s="25">
        <v>4</v>
      </c>
      <c r="F102" s="25">
        <v>11116</v>
      </c>
      <c r="G102" s="25">
        <v>1419</v>
      </c>
      <c r="H102" s="25">
        <v>9697</v>
      </c>
      <c r="I102" s="25">
        <v>9036</v>
      </c>
      <c r="J102" s="25">
        <v>6685</v>
      </c>
      <c r="K102" s="25">
        <v>2351</v>
      </c>
      <c r="L102" s="25">
        <v>661</v>
      </c>
      <c r="M102" s="316">
        <v>0.13153913434035411</v>
      </c>
      <c r="N102" s="316">
        <v>0.13138548093515826</v>
      </c>
      <c r="O102" s="25">
        <v>84606</v>
      </c>
      <c r="P102" s="99">
        <f t="shared" ref="P102:P113" si="23">IF(ISERROR(C102/$O102),0,C102/$O102)</f>
        <v>0.13153913434035411</v>
      </c>
      <c r="Q102" s="99">
        <f t="shared" ref="Q102:Q113" si="24">IF(ISERROR(D102/$O102),0,D102/$O102)</f>
        <v>1.0637543436635699E-4</v>
      </c>
      <c r="R102" s="99">
        <f t="shared" ref="R102:R113" si="25">IF(ISERROR(E102/$O102),0,E102/$O102)</f>
        <v>4.7277970829492001E-5</v>
      </c>
      <c r="S102" s="99">
        <f t="shared" ref="S102:S113" si="26">IF(ISERROR(F102/$O102),0,F102/$O102)</f>
        <v>0.13138548093515826</v>
      </c>
      <c r="T102" s="99">
        <f t="shared" ref="T102:T113" si="27">IF(ISERROR(G102/$O102),0,G102/$O102)</f>
        <v>1.6771860151762286E-2</v>
      </c>
      <c r="U102" s="99">
        <f t="shared" ref="U102:U113" si="28">IF(ISERROR(H102/$O102),0,H102/$O102)</f>
        <v>0.11461362078339597</v>
      </c>
      <c r="V102" s="99">
        <f t="shared" ref="V102:V113" si="29">IF(ISERROR(I102/$O102),0,I102/$O102)</f>
        <v>0.10680093610382242</v>
      </c>
      <c r="W102" s="99">
        <f t="shared" si="22"/>
        <v>7.8126846795735522E-3</v>
      </c>
    </row>
    <row r="103" spans="1:23">
      <c r="A103" s="315" t="s">
        <v>368</v>
      </c>
      <c r="B103" s="28" t="s">
        <v>621</v>
      </c>
      <c r="C103" s="25">
        <v>4295</v>
      </c>
      <c r="D103" s="25">
        <v>46</v>
      </c>
      <c r="E103" s="25">
        <v>20</v>
      </c>
      <c r="F103" s="25">
        <v>4229</v>
      </c>
      <c r="G103" s="25">
        <v>454</v>
      </c>
      <c r="H103" s="25">
        <v>3775</v>
      </c>
      <c r="I103" s="25">
        <v>3641</v>
      </c>
      <c r="J103" s="25">
        <v>1934</v>
      </c>
      <c r="K103" s="25">
        <v>1707</v>
      </c>
      <c r="L103" s="25">
        <v>134</v>
      </c>
      <c r="M103" s="316">
        <v>5.6923607061443039E-2</v>
      </c>
      <c r="N103" s="316">
        <v>5.6048878757355668E-2</v>
      </c>
      <c r="O103" s="25">
        <v>75452</v>
      </c>
      <c r="P103" s="99">
        <f t="shared" si="23"/>
        <v>5.6923607061443039E-2</v>
      </c>
      <c r="Q103" s="99">
        <f t="shared" si="24"/>
        <v>6.0965912103058901E-4</v>
      </c>
      <c r="R103" s="99">
        <f t="shared" si="25"/>
        <v>2.6506918305677784E-4</v>
      </c>
      <c r="S103" s="99">
        <f t="shared" si="26"/>
        <v>5.6048878757355668E-2</v>
      </c>
      <c r="T103" s="99">
        <f t="shared" si="27"/>
        <v>6.0170704553888562E-3</v>
      </c>
      <c r="U103" s="99">
        <f t="shared" si="28"/>
        <v>5.0031808301966817E-2</v>
      </c>
      <c r="V103" s="99">
        <f t="shared" si="29"/>
        <v>4.8255844775486403E-2</v>
      </c>
      <c r="W103" s="99">
        <f t="shared" si="22"/>
        <v>1.7759635264804113E-3</v>
      </c>
    </row>
    <row r="104" spans="1:23">
      <c r="A104" s="315" t="s">
        <v>369</v>
      </c>
      <c r="B104" s="28" t="s">
        <v>622</v>
      </c>
      <c r="C104" s="25">
        <v>816</v>
      </c>
      <c r="D104" s="25">
        <v>4</v>
      </c>
      <c r="E104" s="25">
        <v>0</v>
      </c>
      <c r="F104" s="25">
        <v>812</v>
      </c>
      <c r="G104" s="25">
        <v>111</v>
      </c>
      <c r="H104" s="25">
        <v>701</v>
      </c>
      <c r="I104" s="25">
        <v>657</v>
      </c>
      <c r="J104" s="25">
        <v>512</v>
      </c>
      <c r="K104" s="25">
        <v>145</v>
      </c>
      <c r="L104" s="25">
        <v>44</v>
      </c>
      <c r="M104" s="316">
        <v>3.7042080893367836E-2</v>
      </c>
      <c r="N104" s="316">
        <v>3.6860502065459169E-2</v>
      </c>
      <c r="O104" s="25">
        <v>22029</v>
      </c>
      <c r="P104" s="99">
        <f t="shared" si="23"/>
        <v>3.7042080893367836E-2</v>
      </c>
      <c r="Q104" s="99">
        <f t="shared" si="24"/>
        <v>1.8157882790866586E-4</v>
      </c>
      <c r="R104" s="99">
        <f t="shared" si="25"/>
        <v>0</v>
      </c>
      <c r="S104" s="99">
        <f t="shared" si="26"/>
        <v>3.6860502065459169E-2</v>
      </c>
      <c r="T104" s="99">
        <f t="shared" si="27"/>
        <v>5.0388124744654775E-3</v>
      </c>
      <c r="U104" s="99">
        <f t="shared" si="28"/>
        <v>3.1821689590993692E-2</v>
      </c>
      <c r="V104" s="99">
        <f t="shared" si="29"/>
        <v>2.9824322483998366E-2</v>
      </c>
      <c r="W104" s="99">
        <f t="shared" si="22"/>
        <v>1.9973671069953244E-3</v>
      </c>
    </row>
    <row r="105" spans="1:23">
      <c r="A105" s="315" t="s">
        <v>370</v>
      </c>
      <c r="B105" s="28" t="s">
        <v>623</v>
      </c>
      <c r="C105" s="25">
        <v>7362</v>
      </c>
      <c r="D105" s="25">
        <v>993</v>
      </c>
      <c r="E105" s="25">
        <v>360</v>
      </c>
      <c r="F105" s="25">
        <v>6009</v>
      </c>
      <c r="G105" s="25">
        <v>897</v>
      </c>
      <c r="H105" s="25">
        <v>5112</v>
      </c>
      <c r="I105" s="25">
        <v>4932</v>
      </c>
      <c r="J105" s="25">
        <v>4194</v>
      </c>
      <c r="K105" s="25">
        <v>738</v>
      </c>
      <c r="L105" s="25">
        <v>180</v>
      </c>
      <c r="M105" s="316">
        <v>4.3897727001693421E-2</v>
      </c>
      <c r="N105" s="316">
        <v>3.5830133326973074E-2</v>
      </c>
      <c r="O105" s="25">
        <v>167708</v>
      </c>
      <c r="P105" s="99">
        <f t="shared" si="23"/>
        <v>4.3897727001693421E-2</v>
      </c>
      <c r="Q105" s="99">
        <f t="shared" si="24"/>
        <v>5.9210055572781264E-3</v>
      </c>
      <c r="R105" s="99">
        <f t="shared" si="25"/>
        <v>2.1465881174422209E-3</v>
      </c>
      <c r="S105" s="99">
        <f t="shared" si="26"/>
        <v>3.5830133326973074E-2</v>
      </c>
      <c r="T105" s="99">
        <f t="shared" si="27"/>
        <v>5.3485820592935338E-3</v>
      </c>
      <c r="U105" s="99">
        <f t="shared" si="28"/>
        <v>3.0481551267679537E-2</v>
      </c>
      <c r="V105" s="99">
        <f t="shared" si="29"/>
        <v>2.9408257208958427E-2</v>
      </c>
      <c r="W105" s="99">
        <f t="shared" si="22"/>
        <v>1.0732940587211105E-3</v>
      </c>
    </row>
    <row r="106" spans="1:23">
      <c r="A106" s="317" t="s">
        <v>371</v>
      </c>
      <c r="B106" s="410" t="s">
        <v>624</v>
      </c>
      <c r="C106" s="318">
        <v>58167</v>
      </c>
      <c r="D106" s="318">
        <v>8613</v>
      </c>
      <c r="E106" s="318">
        <v>1333</v>
      </c>
      <c r="F106" s="318">
        <v>48221</v>
      </c>
      <c r="G106" s="318">
        <v>4323</v>
      </c>
      <c r="H106" s="318">
        <v>43898</v>
      </c>
      <c r="I106" s="318">
        <v>42234</v>
      </c>
      <c r="J106" s="318">
        <v>26426</v>
      </c>
      <c r="K106" s="318">
        <v>15808</v>
      </c>
      <c r="L106" s="318">
        <v>1664</v>
      </c>
      <c r="M106" s="319">
        <v>0.16405774047248359</v>
      </c>
      <c r="N106" s="319">
        <v>0.13600543784832692</v>
      </c>
      <c r="O106" s="318">
        <v>354552</v>
      </c>
      <c r="P106" s="100">
        <f t="shared" si="23"/>
        <v>0.16405774047248359</v>
      </c>
      <c r="Q106" s="100">
        <f t="shared" si="24"/>
        <v>2.4292628443782577E-2</v>
      </c>
      <c r="R106" s="100">
        <f t="shared" si="25"/>
        <v>3.759674180374106E-3</v>
      </c>
      <c r="S106" s="100">
        <f t="shared" si="26"/>
        <v>0.13600543784832692</v>
      </c>
      <c r="T106" s="100">
        <f t="shared" si="27"/>
        <v>1.2192851824274013E-2</v>
      </c>
      <c r="U106" s="100">
        <f t="shared" si="28"/>
        <v>0.12381258602405289</v>
      </c>
      <c r="V106" s="100">
        <f t="shared" si="29"/>
        <v>0.11911933933527381</v>
      </c>
      <c r="W106" s="100">
        <f t="shared" si="22"/>
        <v>4.6932466887790788E-3</v>
      </c>
    </row>
    <row r="107" spans="1:23">
      <c r="A107" s="315" t="s">
        <v>372</v>
      </c>
      <c r="B107" s="28" t="s">
        <v>625</v>
      </c>
      <c r="C107" s="25">
        <v>12751</v>
      </c>
      <c r="D107" s="25">
        <v>500</v>
      </c>
      <c r="E107" s="25">
        <v>338</v>
      </c>
      <c r="F107" s="25">
        <v>11913</v>
      </c>
      <c r="G107" s="25">
        <v>813</v>
      </c>
      <c r="H107" s="25">
        <v>11100</v>
      </c>
      <c r="I107" s="25">
        <v>9935</v>
      </c>
      <c r="J107" s="25">
        <v>3971</v>
      </c>
      <c r="K107" s="25">
        <v>5964</v>
      </c>
      <c r="L107" s="25">
        <v>1165</v>
      </c>
      <c r="M107" s="316">
        <v>0.12995444307422618</v>
      </c>
      <c r="N107" s="316">
        <v>0.12141379345488641</v>
      </c>
      <c r="O107" s="25">
        <v>98119</v>
      </c>
      <c r="P107" s="99">
        <f t="shared" si="23"/>
        <v>0.12995444307422618</v>
      </c>
      <c r="Q107" s="99">
        <f t="shared" si="24"/>
        <v>5.0958529948328052E-3</v>
      </c>
      <c r="R107" s="99">
        <f t="shared" si="25"/>
        <v>3.444796624506976E-3</v>
      </c>
      <c r="S107" s="99">
        <f t="shared" si="26"/>
        <v>0.12141379345488641</v>
      </c>
      <c r="T107" s="99">
        <f t="shared" si="27"/>
        <v>8.2858569695981408E-3</v>
      </c>
      <c r="U107" s="99">
        <f t="shared" si="28"/>
        <v>0.11312793648528827</v>
      </c>
      <c r="V107" s="99">
        <f t="shared" si="29"/>
        <v>0.10125459900732783</v>
      </c>
      <c r="W107" s="99">
        <f t="shared" si="22"/>
        <v>1.1873337477960436E-2</v>
      </c>
    </row>
    <row r="108" spans="1:23">
      <c r="A108" s="315" t="s">
        <v>373</v>
      </c>
      <c r="B108" s="28" t="s">
        <v>626</v>
      </c>
      <c r="C108" s="25">
        <v>74336</v>
      </c>
      <c r="D108" s="25">
        <v>8107</v>
      </c>
      <c r="E108" s="25">
        <v>2738</v>
      </c>
      <c r="F108" s="25">
        <v>63491</v>
      </c>
      <c r="G108" s="25">
        <v>2213</v>
      </c>
      <c r="H108" s="25">
        <v>61278</v>
      </c>
      <c r="I108" s="25">
        <v>53227</v>
      </c>
      <c r="J108" s="25">
        <v>11211</v>
      </c>
      <c r="K108" s="25">
        <v>42016</v>
      </c>
      <c r="L108" s="25">
        <v>8051</v>
      </c>
      <c r="M108" s="316">
        <v>0.16316675556375018</v>
      </c>
      <c r="N108" s="316">
        <v>0.13936209208859857</v>
      </c>
      <c r="O108" s="25">
        <v>455583</v>
      </c>
      <c r="P108" s="99">
        <f t="shared" si="23"/>
        <v>0.16316675556375018</v>
      </c>
      <c r="Q108" s="99">
        <f t="shared" si="24"/>
        <v>1.7794781631448056E-2</v>
      </c>
      <c r="R108" s="99">
        <f t="shared" si="25"/>
        <v>6.0098818437035626E-3</v>
      </c>
      <c r="S108" s="99">
        <f t="shared" si="26"/>
        <v>0.13936209208859857</v>
      </c>
      <c r="T108" s="99">
        <f t="shared" si="27"/>
        <v>4.857512242555144E-3</v>
      </c>
      <c r="U108" s="99">
        <f t="shared" si="28"/>
        <v>0.13450457984604341</v>
      </c>
      <c r="V108" s="99">
        <f t="shared" si="29"/>
        <v>0.11683271763871786</v>
      </c>
      <c r="W108" s="99">
        <f t="shared" si="22"/>
        <v>1.7671862207325559E-2</v>
      </c>
    </row>
    <row r="109" spans="1:23">
      <c r="A109" s="315" t="s">
        <v>374</v>
      </c>
      <c r="B109" s="28" t="s">
        <v>627</v>
      </c>
      <c r="C109" s="25">
        <v>20677</v>
      </c>
      <c r="D109" s="25">
        <v>5387</v>
      </c>
      <c r="E109" s="25">
        <v>2006</v>
      </c>
      <c r="F109" s="25">
        <v>13284</v>
      </c>
      <c r="G109" s="25">
        <v>950</v>
      </c>
      <c r="H109" s="25">
        <v>12334</v>
      </c>
      <c r="I109" s="25">
        <v>11793</v>
      </c>
      <c r="J109" s="25">
        <v>6149</v>
      </c>
      <c r="K109" s="25">
        <v>5644</v>
      </c>
      <c r="L109" s="25">
        <v>541</v>
      </c>
      <c r="M109" s="316">
        <v>0.23004606039028949</v>
      </c>
      <c r="N109" s="316">
        <v>0.14779377405932223</v>
      </c>
      <c r="O109" s="25">
        <v>89882</v>
      </c>
      <c r="P109" s="99">
        <f t="shared" si="23"/>
        <v>0.23004606039028949</v>
      </c>
      <c r="Q109" s="99">
        <f t="shared" si="24"/>
        <v>5.9934135867025659E-2</v>
      </c>
      <c r="R109" s="99">
        <f t="shared" si="25"/>
        <v>2.2318150463941613E-2</v>
      </c>
      <c r="S109" s="99">
        <f t="shared" si="26"/>
        <v>0.14779377405932223</v>
      </c>
      <c r="T109" s="99">
        <f t="shared" si="27"/>
        <v>1.0569413230680225E-2</v>
      </c>
      <c r="U109" s="99">
        <f t="shared" si="28"/>
        <v>0.13722436082864201</v>
      </c>
      <c r="V109" s="99">
        <f t="shared" si="29"/>
        <v>0.13120535813622305</v>
      </c>
      <c r="W109" s="99">
        <f t="shared" si="22"/>
        <v>6.0190026924189493E-3</v>
      </c>
    </row>
    <row r="110" spans="1:23">
      <c r="A110" s="315" t="s">
        <v>375</v>
      </c>
      <c r="B110" s="28" t="s">
        <v>628</v>
      </c>
      <c r="C110" s="25">
        <v>16228</v>
      </c>
      <c r="D110" s="25">
        <v>177</v>
      </c>
      <c r="E110" s="25">
        <v>63</v>
      </c>
      <c r="F110" s="25">
        <v>15988</v>
      </c>
      <c r="G110" s="25">
        <v>688</v>
      </c>
      <c r="H110" s="25">
        <v>15300</v>
      </c>
      <c r="I110" s="25">
        <v>13823</v>
      </c>
      <c r="J110" s="25">
        <v>5457</v>
      </c>
      <c r="K110" s="25">
        <v>8366</v>
      </c>
      <c r="L110" s="25">
        <v>1477</v>
      </c>
      <c r="M110" s="316">
        <v>0.11534989515584462</v>
      </c>
      <c r="N110" s="316">
        <v>0.11364395635639905</v>
      </c>
      <c r="O110" s="25">
        <v>140685</v>
      </c>
      <c r="P110" s="99">
        <f t="shared" si="23"/>
        <v>0.11534989515584462</v>
      </c>
      <c r="Q110" s="99">
        <f t="shared" si="24"/>
        <v>1.2581298645911079E-3</v>
      </c>
      <c r="R110" s="99">
        <f t="shared" si="25"/>
        <v>4.4780893485446208E-4</v>
      </c>
      <c r="S110" s="99">
        <f t="shared" si="26"/>
        <v>0.11364395635639905</v>
      </c>
      <c r="T110" s="99">
        <f t="shared" si="27"/>
        <v>4.8903578917439674E-3</v>
      </c>
      <c r="U110" s="99">
        <f t="shared" si="28"/>
        <v>0.10875359846465509</v>
      </c>
      <c r="V110" s="99">
        <f t="shared" si="29"/>
        <v>9.8254966769733804E-2</v>
      </c>
      <c r="W110" s="99">
        <f t="shared" si="22"/>
        <v>1.0498631694921278E-2</v>
      </c>
    </row>
    <row r="111" spans="1:23">
      <c r="A111" s="317" t="s">
        <v>376</v>
      </c>
      <c r="B111" s="410" t="s">
        <v>629</v>
      </c>
      <c r="C111" s="318">
        <v>16052</v>
      </c>
      <c r="D111" s="318">
        <v>902</v>
      </c>
      <c r="E111" s="318">
        <v>288</v>
      </c>
      <c r="F111" s="318">
        <v>14862</v>
      </c>
      <c r="G111" s="318">
        <v>1120</v>
      </c>
      <c r="H111" s="318">
        <v>13742</v>
      </c>
      <c r="I111" s="318">
        <v>12424</v>
      </c>
      <c r="J111" s="318">
        <v>5222</v>
      </c>
      <c r="K111" s="318">
        <v>7202</v>
      </c>
      <c r="L111" s="318">
        <v>1318</v>
      </c>
      <c r="M111" s="319">
        <v>0.16353393033609423</v>
      </c>
      <c r="N111" s="319">
        <v>0.15141049543078944</v>
      </c>
      <c r="O111" s="318">
        <v>98157</v>
      </c>
      <c r="P111" s="100">
        <f t="shared" si="23"/>
        <v>0.16353393033609423</v>
      </c>
      <c r="Q111" s="100">
        <f t="shared" si="24"/>
        <v>9.18935990301252E-3</v>
      </c>
      <c r="R111" s="100">
        <f t="shared" si="25"/>
        <v>2.9340750022922462E-3</v>
      </c>
      <c r="S111" s="100">
        <f t="shared" si="26"/>
        <v>0.15141049543078944</v>
      </c>
      <c r="T111" s="100">
        <f t="shared" si="27"/>
        <v>1.1410291675580957E-2</v>
      </c>
      <c r="U111" s="100">
        <f t="shared" si="28"/>
        <v>0.1400002037552085</v>
      </c>
      <c r="V111" s="100">
        <f t="shared" si="29"/>
        <v>0.12657273551555162</v>
      </c>
      <c r="W111" s="100">
        <f t="shared" si="22"/>
        <v>1.3427468239656876E-2</v>
      </c>
    </row>
    <row r="112" spans="1:23">
      <c r="A112" s="315" t="s">
        <v>377</v>
      </c>
      <c r="B112" s="28" t="s">
        <v>630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316">
        <v>0</v>
      </c>
      <c r="N112" s="316">
        <v>0</v>
      </c>
      <c r="O112" s="25">
        <v>23688</v>
      </c>
      <c r="P112" s="99">
        <f t="shared" si="23"/>
        <v>0</v>
      </c>
      <c r="Q112" s="99">
        <f t="shared" si="24"/>
        <v>0</v>
      </c>
      <c r="R112" s="99">
        <f t="shared" si="25"/>
        <v>0</v>
      </c>
      <c r="S112" s="99">
        <f t="shared" si="26"/>
        <v>0</v>
      </c>
      <c r="T112" s="99">
        <f t="shared" si="27"/>
        <v>0</v>
      </c>
      <c r="U112" s="99">
        <f t="shared" si="28"/>
        <v>0</v>
      </c>
      <c r="V112" s="99">
        <f t="shared" si="29"/>
        <v>0</v>
      </c>
      <c r="W112" s="99">
        <f t="shared" si="22"/>
        <v>0</v>
      </c>
    </row>
    <row r="113" spans="1:23">
      <c r="A113" s="315" t="s">
        <v>378</v>
      </c>
      <c r="B113" s="28" t="s">
        <v>631</v>
      </c>
      <c r="C113" s="25">
        <v>115</v>
      </c>
      <c r="D113" s="25">
        <v>10</v>
      </c>
      <c r="E113" s="25">
        <v>4</v>
      </c>
      <c r="F113" s="25">
        <v>101</v>
      </c>
      <c r="G113" s="25">
        <v>11</v>
      </c>
      <c r="H113" s="25">
        <v>90</v>
      </c>
      <c r="I113" s="25">
        <v>86</v>
      </c>
      <c r="J113" s="25">
        <v>56</v>
      </c>
      <c r="K113" s="25">
        <v>30</v>
      </c>
      <c r="L113" s="25">
        <v>4</v>
      </c>
      <c r="M113" s="316">
        <v>1.8315310006529807E-3</v>
      </c>
      <c r="N113" s="316">
        <v>1.6085620092691395E-3</v>
      </c>
      <c r="O113" s="25">
        <v>62789</v>
      </c>
      <c r="P113" s="99">
        <f t="shared" si="23"/>
        <v>1.8315310006529807E-3</v>
      </c>
      <c r="Q113" s="99">
        <f t="shared" si="24"/>
        <v>1.5926356527417223E-4</v>
      </c>
      <c r="R113" s="99">
        <f t="shared" si="25"/>
        <v>6.3705426109668886E-5</v>
      </c>
      <c r="S113" s="99">
        <f t="shared" si="26"/>
        <v>1.6085620092691395E-3</v>
      </c>
      <c r="T113" s="99">
        <f t="shared" si="27"/>
        <v>1.7518992180158945E-4</v>
      </c>
      <c r="U113" s="99">
        <f t="shared" si="28"/>
        <v>1.4333720874675499E-3</v>
      </c>
      <c r="V113" s="99">
        <f t="shared" si="29"/>
        <v>1.3696666613578811E-3</v>
      </c>
      <c r="W113" s="99">
        <f t="shared" si="22"/>
        <v>6.3705426109668886E-5</v>
      </c>
    </row>
    <row r="114" spans="1:23">
      <c r="A114" s="320" t="s">
        <v>379</v>
      </c>
      <c r="B114" s="18" t="s">
        <v>111</v>
      </c>
      <c r="C114" s="29">
        <v>979695</v>
      </c>
      <c r="D114" s="29">
        <v>62871</v>
      </c>
      <c r="E114" s="29">
        <v>24504</v>
      </c>
      <c r="F114" s="29">
        <v>892320</v>
      </c>
      <c r="G114" s="29">
        <v>63928</v>
      </c>
      <c r="H114" s="29">
        <v>828392</v>
      </c>
      <c r="I114" s="29">
        <v>787681</v>
      </c>
      <c r="J114" s="29">
        <v>502827</v>
      </c>
      <c r="K114" s="29">
        <v>284854</v>
      </c>
      <c r="L114" s="29">
        <v>40711</v>
      </c>
      <c r="M114" s="29">
        <v>6.7878490161829744E-2</v>
      </c>
      <c r="N114" s="29">
        <v>6.1824684561219478E-2</v>
      </c>
      <c r="O114" s="29">
        <v>14433070</v>
      </c>
      <c r="P114" s="29"/>
      <c r="Q114" s="29"/>
      <c r="R114" s="29"/>
      <c r="S114" s="29"/>
      <c r="T114" s="29"/>
      <c r="U114" s="29"/>
      <c r="V114" s="29"/>
      <c r="W114" s="29"/>
    </row>
    <row r="115" spans="1:23" s="31" customFormat="1">
      <c r="A115" s="30"/>
      <c r="B115" s="28"/>
      <c r="P115" s="28"/>
      <c r="Q115" s="28"/>
      <c r="R115" s="28"/>
      <c r="S115" s="28"/>
      <c r="T115" s="28"/>
      <c r="U115" s="28"/>
      <c r="V115" s="28"/>
      <c r="W115" s="28"/>
    </row>
    <row r="116" spans="1:23" s="31" customFormat="1">
      <c r="A116" s="30"/>
      <c r="B116" s="28"/>
    </row>
    <row r="117" spans="1:23" s="31" customFormat="1">
      <c r="A117" s="30"/>
      <c r="B117" s="28"/>
    </row>
    <row r="118" spans="1:23">
      <c r="A118" s="30"/>
      <c r="B118" s="28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23">
      <c r="A119" s="30"/>
      <c r="B119" s="28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23">
      <c r="A120" s="30"/>
      <c r="B120" s="28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</sheetData>
  <mergeCells count="8">
    <mergeCell ref="U5:U6"/>
    <mergeCell ref="V5:V6"/>
    <mergeCell ref="W5:W6"/>
    <mergeCell ref="P4:P5"/>
    <mergeCell ref="Q4:Q5"/>
    <mergeCell ref="R4:R5"/>
    <mergeCell ref="S4:S6"/>
    <mergeCell ref="T5:T6"/>
  </mergeCells>
  <phoneticPr fontId="3"/>
  <pageMargins left="0.7" right="0.7" top="0.75" bottom="0.75" header="0.3" footer="0.3"/>
  <pageSetup paperSize="9" scale="49" fitToWidth="0" orientation="portrait" cellComments="asDisplayed" r:id="rId1"/>
  <headerFooter scaleWithDoc="0">
    <oddHeader>&amp;L&amp;A</oddHeader>
    <oddFooter>&amp;R&amp;F&amp;A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46</vt:i4>
      </vt:variant>
    </vt:vector>
  </HeadingPairs>
  <TitlesOfParts>
    <vt:vector size="65" baseType="lpstr">
      <vt:lpstr>与件データ</vt:lpstr>
      <vt:lpstr>分析結果総括表１</vt:lpstr>
      <vt:lpstr>分析結果総括表２</vt:lpstr>
      <vt:lpstr>分析結果総括表３</vt:lpstr>
      <vt:lpstr>購入者価格から生産者価格への変換（分析年価格）</vt:lpstr>
      <vt:lpstr>与件データ（生産者価格表示）（分析年価格）</vt:lpstr>
      <vt:lpstr>県産品需要額</vt:lpstr>
      <vt:lpstr>波及効果（総括表）</vt:lpstr>
      <vt:lpstr>波及効果（粗付加価値部門等内訳）</vt:lpstr>
      <vt:lpstr>就業誘発効果</vt:lpstr>
      <vt:lpstr>価格評価選択</vt:lpstr>
      <vt:lpstr>統合中分類 自給率対角行列(I-M)</vt:lpstr>
      <vt:lpstr>デフレータ</vt:lpstr>
      <vt:lpstr>3-2 統合中分類 投入係数表</vt:lpstr>
      <vt:lpstr>3-3 統合中分類 逆行列係数表(I-(I-M)A)-1</vt:lpstr>
      <vt:lpstr>統合中分類 賃金・俸給率対角行列</vt:lpstr>
      <vt:lpstr>消費転換率</vt:lpstr>
      <vt:lpstr>統合中分類 家計消費支出</vt:lpstr>
      <vt:lpstr>5-3 雇用表 統合中分類・県内生産額 労働力投入係数</vt:lpstr>
      <vt:lpstr>A</vt:lpstr>
      <vt:lpstr>A_V</vt:lpstr>
      <vt:lpstr>I_M</vt:lpstr>
      <vt:lpstr>minv_I_I_M_A</vt:lpstr>
      <vt:lpstr>'3-2 統合中分類 投入係数表'!Print_Area</vt:lpstr>
      <vt:lpstr>'3-3 統合中分類 逆行列係数表(I-(I-M)A)-1'!Print_Area</vt:lpstr>
      <vt:lpstr>'5-3 雇用表 統合中分類・県内生産額 労働力投入係数'!Print_Area</vt:lpstr>
      <vt:lpstr>デフレータ!Print_Area</vt:lpstr>
      <vt:lpstr>価格評価選択!Print_Area</vt:lpstr>
      <vt:lpstr>県産品需要額!Print_Area</vt:lpstr>
      <vt:lpstr>'購入者価格から生産者価格への変換（分析年価格）'!Print_Area</vt:lpstr>
      <vt:lpstr>就業誘発効果!Print_Area</vt:lpstr>
      <vt:lpstr>消費転換率!Print_Area</vt:lpstr>
      <vt:lpstr>'統合中分類 家計消費支出'!Print_Area</vt:lpstr>
      <vt:lpstr>'統合中分類 自給率対角行列(I-M)'!Print_Area</vt:lpstr>
      <vt:lpstr>'統合中分類 賃金・俸給率対角行列'!Print_Area</vt:lpstr>
      <vt:lpstr>'波及効果（粗付加価値部門等内訳）'!Print_Area</vt:lpstr>
      <vt:lpstr>'波及効果（総括表）'!Print_Area</vt:lpstr>
      <vt:lpstr>分析結果総括表１!Print_Area</vt:lpstr>
      <vt:lpstr>分析結果総括表２!Print_Area</vt:lpstr>
      <vt:lpstr>分析結果総括表３!Print_Area</vt:lpstr>
      <vt:lpstr>与件データ!Print_Area</vt:lpstr>
      <vt:lpstr>'与件データ（生産者価格表示）（分析年価格）'!Print_Area</vt:lpstr>
      <vt:lpstr>'3-2 統合中分類 投入係数表'!Print_Titles</vt:lpstr>
      <vt:lpstr>'3-3 統合中分類 逆行列係数表(I-(I-M)A)-1'!Print_Titles</vt:lpstr>
      <vt:lpstr>'5-3 雇用表 統合中分類・県内生産額 労働力投入係数'!Print_Titles</vt:lpstr>
      <vt:lpstr>デフレータ!Print_Titles</vt:lpstr>
      <vt:lpstr>価格評価選択!Print_Titles</vt:lpstr>
      <vt:lpstr>県産品需要額!Print_Titles</vt:lpstr>
      <vt:lpstr>'購入者価格から生産者価格への変換（分析年価格）'!Print_Titles</vt:lpstr>
      <vt:lpstr>就業誘発効果!Print_Titles</vt:lpstr>
      <vt:lpstr>消費転換率!Print_Titles</vt:lpstr>
      <vt:lpstr>'統合中分類 家計消費支出'!Print_Titles</vt:lpstr>
      <vt:lpstr>'統合中分類 自給率対角行列(I-M)'!Print_Titles</vt:lpstr>
      <vt:lpstr>'統合中分類 賃金・俸給率対角行列'!Print_Titles</vt:lpstr>
      <vt:lpstr>'波及効果（粗付加価値部門等内訳）'!Print_Titles</vt:lpstr>
      <vt:lpstr>'波及効果（総括表）'!Print_Titles</vt:lpstr>
      <vt:lpstr>分析結果総括表１!Print_Titles</vt:lpstr>
      <vt:lpstr>分析結果総括表２!Print_Titles</vt:lpstr>
      <vt:lpstr>分析結果総括表３!Print_Titles</vt:lpstr>
      <vt:lpstr>与件データ!Print_Titles</vt:lpstr>
      <vt:lpstr>'与件データ（生産者価格表示）（分析年価格）'!Print_Titles</vt:lpstr>
      <vt:lpstr>w</vt:lpstr>
      <vt:lpstr>価格評価</vt:lpstr>
      <vt:lpstr>価格評価選択</vt:lpstr>
      <vt:lpstr>価格評価年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2021-09-30T00:06:34Z</cp:lastPrinted>
  <dcterms:created xsi:type="dcterms:W3CDTF">2010-01-26T23:11:00Z</dcterms:created>
  <dcterms:modified xsi:type="dcterms:W3CDTF">2022-09-30T06:55:12Z</dcterms:modified>
</cp:coreProperties>
</file>