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201700011\keiri\02 決算（資産振替、固定資産新規取得・除却、決算統計、経営分析含む）\経営比較分析表の分析\H29決算分\回答\"/>
    </mc:Choice>
  </mc:AlternateContent>
  <workbookProtection workbookAlgorithmName="SHA-512" workbookHashValue="y9t5m+PQvkUaZr+mN44sP6zpZK4hwep+Lxpq4u5wSiWyPUQK+lfPxnJVBHX3nXcMpO++CyXWK9bB/82W4kNyug==" workbookSaltValue="UHhynPCqEzoYGi32jeOp5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<sst xmlns="http://schemas.openxmlformats.org/spreadsheetml/2006/main" count="232" uniqueCount="119">
  <si>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</si>
  <si>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</si>
  <si>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</si>
  <si>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</si>
  <si>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</si>
  <si>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</si>
  <si>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</si>
  <si>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</si>
  <si>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</si>
  <si>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</si>
  <si>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</si>
  <si>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</si>
  <si>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</si>
  <si>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</si>
  <si>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</si>
  <si>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</si>
  <si>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</si>
  <si>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</si>
  <si>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</si>
  <si>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</si>
  <si>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</si>
  <si>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</si>
  <si>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</si>
  <si>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</si>
  <si>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</si>
  <si>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</si>
  <si>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</si>
  <si>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</si>
  <si>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</si>
  <si>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</si>
  <si>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</si>
  <si>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</si>
  <si>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</si>
  <si>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</si>
  <si>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</si>
  <si>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</si>
  <si>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</si>
  <si>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</si>
  <si>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</si>
  <si>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</si>
  <si>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</si>
  <si>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</si>
  <si>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</si>
  <si>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</si>
  <si>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</si>
  <si>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</si>
  <si>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</si>
  <si>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</si>
  <si>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</si>
  <si>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</si>
  <si>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</si>
  <si>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</si>
  <si>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</si>
  <si>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</si>
  <si>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</si>
  <si>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</si>
  <si>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</si>
  <si>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</si>
  <si>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</si>
  <si>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</si>
  <si>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</si>
  <si>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</si>
  <si>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</si>
  <si>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</si>
  <si>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</si>
  <si>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</si>
  <si>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</si>
  <si>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</si>
  <si>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</si>
  <si>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</si>
  <si>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</si>
  <si>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</si>
  <si>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</si>
  <si>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</si>
  <si>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</si>
  <si>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</si>
  <si>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</si>
  <si>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</si>
  <si>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</si>
  <si>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</si>
  <si>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</si>
  <si>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</si>
  <si>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</si>
  <si>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</si>
  <si>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</si>
  <si>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</si>
  <si>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</si>
  <si>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</si>
  <si>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</si>
  <si>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</si>
  <si>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</si>
  <si>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</si>
  <si>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</si>
  <si>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</si>
  <si>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</si>
  <si>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</si>
  <si>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</si>
  <si>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</si>
  <si>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</si>
  <si>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</si>
  <si>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</si>
  <si>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</si>
  <si>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</si>
  <si>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</si>
  <si>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</si>
  <si>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</si>
  <si>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</si>
  <si>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</si>
  <si>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</si>
  <si>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</si>
  <si>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</si>
  <si>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</si>
  <si>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</si>
  <si>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</si>
  <si>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</si>
  <si>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</si>
  <si>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当水道事業は、現状では経営の健全性を確保していますが、今後は、人口減少による給水収益の減少が見込まれます。そのため、現在、既存施設のダウンサイジングや、長寿命化計画を推進し、収益の減少に対応しているところです。
  また、基盤強化、合理化対策として、受水市町と共同での施設整備や、応急給水体制の整備など、広域連携を実施しています。
　今後も、平成28年度に策定した経営戦略に基づき、引き続き、経営の健全性を確保するとともに、施設更新や大規模地震対策等のための設備投資を計画的に実施し、水道水の安定供給を行っていきます。</t>
    <phoneticPr fontId="16"/>
  </si>
  <si>
    <t>●経常収支比率
　単年度収支は黒字を確保しています。また、施設更新等に充てる資金も確保できています。
●流動比率
　短期的な債務に対する支払能力に問題はない状態です。一般的に必要とされる100％を大きく上回っており、引き続き、効率的な資金運用を行っていきます。
●企業債残高対給水収益比率
　平均値と比較して約1/2となっています。従来から設備投資に係る利子負担の軽減のため、自己資金を活用し、起債を抑制する方針としていますが、今後も起債の抑制に努めていきます。
●料金回収率
　給水に係る費用は全額給水収益で賄えています。
●給水原価
　平均値と比較して、3.98円低くなっています。引き続き、維持管理費の削減等に努めていきます。
●施設利用率
　平均値と比較して、0.56％低くなっています。遊休施設はありませんが、施設建設時の水需要の見込みと比較して、実際の水需要が少ないことが要因です。
●有収率
　ほぼ100％であり、特に問題はありません。</t>
    <rPh sb="284" eb="285">
      <t>ヒク</t>
    </rPh>
    <phoneticPr fontId="16"/>
  </si>
  <si>
    <t>●有形固定資産減価償却率
　平均値とほぼ同率です。給水開始から40年以上経過しているため、施設の老朽化が進み、比率は増加傾向です。平成28年度に策定した長寿命化計画に基づき、計画的に設備更新を進めていきます。
●管路経年化率
　平均値と比較して、8.25％低くなっています。今後は、耐用年数を経過する管路が増大していきますが、長寿命化計画に基づき、管路の優先度を考慮した更新を行っていきます。
●管路更新率
　法定耐用年数は経過していますが、施設の状況を考慮すると、更なる使用が可能な状態です。劣化状況を判断したうえで、優先度の高いところから既設管路の複線化を進め、計画的な管路更新を行っていきます。</t>
    <rPh sb="128" eb="129">
      <t>ヒク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</si>
</sst>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9-4DA9-B97A-A6165325E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0.13</c:v>
                </c:pt>
                <c:pt idx="2">
                  <c:v>0.26</c:v>
                </c:pt>
                <c:pt idx="3">
                  <c:v>0.24</c:v>
                </c:pt>
                <c:pt idx="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9-4DA9-B97A-A6165325E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131.55000000000001</c:v>
                </c:pt>
                <c:pt idx="1">
                  <c:v>120.68</c:v>
                </c:pt>
                <c:pt idx="2">
                  <c:v>125.06</c:v>
                </c:pt>
                <c:pt idx="3">
                  <c:v>134.94</c:v>
                </c:pt>
                <c:pt idx="4">
                  <c:v>135.44999999999999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4-47A3-94DF-E414833C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113.47</c:v>
                </c:pt>
                <c:pt idx="2">
                  <c:v>113.33</c:v>
                </c:pt>
                <c:pt idx="3">
                  <c:v>114.05</c:v>
                </c:pt>
                <c:pt idx="4">
                  <c:v>114.26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4-47A3-94DF-E414833C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47.54</c:v>
                </c:pt>
                <c:pt idx="1">
                  <c:v>52.83</c:v>
                </c:pt>
                <c:pt idx="2">
                  <c:v>54.67</c:v>
                </c:pt>
                <c:pt idx="3">
                  <c:v>55.08</c:v>
                </c:pt>
                <c:pt idx="4">
                  <c:v>54.11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4-429F-9BCE-AE0F6E9D8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39.81</c:v>
                </c:pt>
                <c:pt idx="1">
                  <c:v>51.44</c:v>
                </c:pt>
                <c:pt idx="2">
                  <c:v>52.4</c:v>
                </c:pt>
                <c:pt idx="3">
                  <c:v>53.56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4-429F-9BCE-AE0F6E9D8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8.08</c:v>
                </c:pt>
                <c:pt idx="1">
                  <c:v>8.32</c:v>
                </c:pt>
                <c:pt idx="2">
                  <c:v>8.32</c:v>
                </c:pt>
                <c:pt idx="3">
                  <c:v>14.43</c:v>
                </c:pt>
                <c:pt idx="4">
                  <c:v>14.21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4-410D-ACC8-0790E87B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13.72</c:v>
                </c:pt>
                <c:pt idx="1">
                  <c:v>16.77</c:v>
                </c:pt>
                <c:pt idx="2">
                  <c:v>18.05</c:v>
                </c:pt>
                <c:pt idx="3">
                  <c:v>19.440000000000001</c:v>
                </c:pt>
                <c:pt idx="4">
                  <c:v>22.46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4-410D-ACC8-0790E87B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E-4946-A7EB-E48A5D434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21.34</c:v>
                </c:pt>
                <c:pt idx="1">
                  <c:v>16.89</c:v>
                </c:pt>
                <c:pt idx="2">
                  <c:v>17.39</c:v>
                </c:pt>
                <c:pt idx="3">
                  <c:v>12.65</c:v>
                </c:pt>
                <c:pt idx="4">
                  <c:v>10.58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E-4946-A7EB-E48A5D434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1476.21</c:v>
                </c:pt>
                <c:pt idx="1">
                  <c:v>857.46</c:v>
                </c:pt>
                <c:pt idx="2">
                  <c:v>983.31</c:v>
                </c:pt>
                <c:pt idx="3">
                  <c:v>1169.1099999999999</c:v>
                </c:pt>
                <c:pt idx="4">
                  <c:v>944.63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D-40B4-B22A-BCDF2D76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634.53</c:v>
                </c:pt>
                <c:pt idx="1">
                  <c:v>200.22</c:v>
                </c:pt>
                <c:pt idx="2">
                  <c:v>212.95</c:v>
                </c:pt>
                <c:pt idx="3">
                  <c:v>224.41</c:v>
                </c:pt>
                <c:pt idx="4">
                  <c:v>243.44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D-40B4-B22A-BCDF2D768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169.46</c:v>
                </c:pt>
                <c:pt idx="1">
                  <c:v>176.78</c:v>
                </c:pt>
                <c:pt idx="2">
                  <c:v>164.4</c:v>
                </c:pt>
                <c:pt idx="3">
                  <c:v>151.49</c:v>
                </c:pt>
                <c:pt idx="4">
                  <c:v>136.38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6-42BA-8E5F-3C5D7750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368.94</c:v>
                </c:pt>
                <c:pt idx="1">
                  <c:v>351.06</c:v>
                </c:pt>
                <c:pt idx="2">
                  <c:v>333.48</c:v>
                </c:pt>
                <c:pt idx="3">
                  <c:v>320.31</c:v>
                </c:pt>
                <c:pt idx="4">
                  <c:v>303.26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F6-42BA-8E5F-3C5D77503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130.58000000000001</c:v>
                </c:pt>
                <c:pt idx="1">
                  <c:v>121.02</c:v>
                </c:pt>
                <c:pt idx="2">
                  <c:v>125.26</c:v>
                </c:pt>
                <c:pt idx="3">
                  <c:v>135.44</c:v>
                </c:pt>
                <c:pt idx="4">
                  <c:v>136.27000000000001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B-48E5-9CAD-6FF68B044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111.12</c:v>
                </c:pt>
                <c:pt idx="1">
                  <c:v>112.92</c:v>
                </c:pt>
                <c:pt idx="2">
                  <c:v>112.81</c:v>
                </c:pt>
                <c:pt idx="3">
                  <c:v>113.88</c:v>
                </c:pt>
                <c:pt idx="4">
                  <c:v>114.14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B-48E5-9CAD-6FF68B044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81.31</c:v>
                </c:pt>
                <c:pt idx="1">
                  <c:v>79.17</c:v>
                </c:pt>
                <c:pt idx="2">
                  <c:v>76.150000000000006</c:v>
                </c:pt>
                <c:pt idx="3">
                  <c:v>70.239999999999995</c:v>
                </c:pt>
                <c:pt idx="4">
                  <c:v>69.05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7-47F6-A37B-FE4A557EB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75.3</c:v>
                </c:pt>
                <c:pt idx="2">
                  <c:v>75.3</c:v>
                </c:pt>
                <c:pt idx="3">
                  <c:v>74.02</c:v>
                </c:pt>
                <c:pt idx="4">
                  <c:v>73.03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7-47F6-A37B-FE4A557EB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55.55</c:v>
                </c:pt>
                <c:pt idx="1">
                  <c:v>55.41</c:v>
                </c:pt>
                <c:pt idx="2">
                  <c:v>55.64</c:v>
                </c:pt>
                <c:pt idx="3">
                  <c:v>57.65</c:v>
                </c:pt>
                <c:pt idx="4">
                  <c:v>61.63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4-4F0A-9210-20435B960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62.69</c:v>
                </c:pt>
                <c:pt idx="2">
                  <c:v>61.82</c:v>
                </c:pt>
                <c:pt idx="3">
                  <c:v>61.66</c:v>
                </c:pt>
                <c:pt idx="4">
                  <c:v>62.19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4-4F0A-9210-20435B960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99.55</c:v>
                </c:pt>
                <c:pt idx="1">
                  <c:v>99.53</c:v>
                </c:pt>
                <c:pt idx="2">
                  <c:v>99.51</c:v>
                </c:pt>
                <c:pt idx="3">
                  <c:v>99.47</c:v>
                </c:pt>
                <c:pt idx="4">
                  <c:v>99.45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4-457F-B0FC-FF09EE3D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100.12</c:v>
                </c:pt>
                <c:pt idx="2">
                  <c:v>100.03</c:v>
                </c:pt>
                <c:pt idx="3">
                  <c:v>100.05</c:v>
                </c:pt>
                <c:pt idx="4">
                  <c:v>100.05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4-457F-B0FC-FF09EE3D2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O12" zoomScaleNormal="100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15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15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8" t="str">
        <f>データ!H6</f>
        <v>岐阜県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9"/>
      <c r="AE6" s="79"/>
      <c r="AF6" s="79"/>
      <c r="AG6" s="79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70"/>
      <c r="D7" s="70"/>
      <c r="E7" s="70"/>
      <c r="F7" s="70"/>
      <c r="G7" s="70"/>
      <c r="H7" s="70"/>
      <c r="I7" s="69" t="s">
        <v>2</v>
      </c>
      <c r="J7" s="70"/>
      <c r="K7" s="70"/>
      <c r="L7" s="70"/>
      <c r="M7" s="70"/>
      <c r="N7" s="70"/>
      <c r="O7" s="71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4"/>
      <c r="AL7" s="72" t="s">
        <v>6</v>
      </c>
      <c r="AM7" s="72"/>
      <c r="AN7" s="72"/>
      <c r="AO7" s="72"/>
      <c r="AP7" s="72"/>
      <c r="AQ7" s="72"/>
      <c r="AR7" s="72"/>
      <c r="AS7" s="72"/>
      <c r="AT7" s="69" t="s">
        <v>7</v>
      </c>
      <c r="AU7" s="70"/>
      <c r="AV7" s="70"/>
      <c r="AW7" s="70"/>
      <c r="AX7" s="70"/>
      <c r="AY7" s="70"/>
      <c r="AZ7" s="70"/>
      <c r="BA7" s="70"/>
      <c r="BB7" s="72" t="s">
        <v>8</v>
      </c>
      <c r="BC7" s="72"/>
      <c r="BD7" s="72"/>
      <c r="BE7" s="72"/>
      <c r="BF7" s="72"/>
      <c r="BG7" s="72"/>
      <c r="BH7" s="72"/>
      <c r="BI7" s="72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用水供給事業</v>
      </c>
      <c r="Q8" s="76"/>
      <c r="R8" s="76"/>
      <c r="S8" s="76"/>
      <c r="T8" s="76"/>
      <c r="U8" s="76"/>
      <c r="V8" s="76"/>
      <c r="W8" s="76" t="str">
        <f>データ!$L$6</f>
        <v>B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4"/>
      <c r="AL8" s="64">
        <f>データ!$R$6</f>
        <v>2054349</v>
      </c>
      <c r="AM8" s="64"/>
      <c r="AN8" s="64"/>
      <c r="AO8" s="64"/>
      <c r="AP8" s="64"/>
      <c r="AQ8" s="64"/>
      <c r="AR8" s="64"/>
      <c r="AS8" s="64"/>
      <c r="AT8" s="60">
        <f>データ!$S$6</f>
        <v>10621.29</v>
      </c>
      <c r="AU8" s="61"/>
      <c r="AV8" s="61"/>
      <c r="AW8" s="61"/>
      <c r="AX8" s="61"/>
      <c r="AY8" s="61"/>
      <c r="AZ8" s="61"/>
      <c r="BA8" s="61"/>
      <c r="BB8" s="63">
        <f>データ!$T$6</f>
        <v>193.42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10</v>
      </c>
      <c r="BM8" s="6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69" t="s">
        <v>12</v>
      </c>
      <c r="C9" s="70"/>
      <c r="D9" s="70"/>
      <c r="E9" s="70"/>
      <c r="F9" s="70"/>
      <c r="G9" s="70"/>
      <c r="H9" s="70"/>
      <c r="I9" s="69" t="s">
        <v>13</v>
      </c>
      <c r="J9" s="70"/>
      <c r="K9" s="70"/>
      <c r="L9" s="70"/>
      <c r="M9" s="70"/>
      <c r="N9" s="70"/>
      <c r="O9" s="71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4"/>
      <c r="AJ9" s="4"/>
      <c r="AK9" s="4"/>
      <c r="AL9" s="72" t="s">
        <v>16</v>
      </c>
      <c r="AM9" s="72"/>
      <c r="AN9" s="72"/>
      <c r="AO9" s="72"/>
      <c r="AP9" s="72"/>
      <c r="AQ9" s="72"/>
      <c r="AR9" s="72"/>
      <c r="AS9" s="72"/>
      <c r="AT9" s="69" t="s">
        <v>17</v>
      </c>
      <c r="AU9" s="70"/>
      <c r="AV9" s="70"/>
      <c r="AW9" s="70"/>
      <c r="AX9" s="70"/>
      <c r="AY9" s="70"/>
      <c r="AZ9" s="70"/>
      <c r="BA9" s="70"/>
      <c r="BB9" s="72" t="s">
        <v>18</v>
      </c>
      <c r="BC9" s="72"/>
      <c r="BD9" s="72"/>
      <c r="BE9" s="72"/>
      <c r="BF9" s="72"/>
      <c r="BG9" s="72"/>
      <c r="BH9" s="72"/>
      <c r="BI9" s="72"/>
      <c r="BJ9" s="3"/>
      <c r="BK9" s="3"/>
      <c r="BL9" s="58" t="s">
        <v>19</v>
      </c>
      <c r="BM9" s="59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0" t="str">
        <f>データ!$N$6</f>
        <v>-</v>
      </c>
      <c r="C10" s="61"/>
      <c r="D10" s="61"/>
      <c r="E10" s="61"/>
      <c r="F10" s="61"/>
      <c r="G10" s="61"/>
      <c r="H10" s="61"/>
      <c r="I10" s="60">
        <f>データ!$O$6</f>
        <v>81.42</v>
      </c>
      <c r="J10" s="61"/>
      <c r="K10" s="61"/>
      <c r="L10" s="61"/>
      <c r="M10" s="61"/>
      <c r="N10" s="61"/>
      <c r="O10" s="62"/>
      <c r="P10" s="63">
        <f>データ!$P$6</f>
        <v>91.39</v>
      </c>
      <c r="Q10" s="63"/>
      <c r="R10" s="63"/>
      <c r="S10" s="63"/>
      <c r="T10" s="63"/>
      <c r="U10" s="63"/>
      <c r="V10" s="63"/>
      <c r="W10" s="64">
        <f>データ!$Q$6</f>
        <v>0</v>
      </c>
      <c r="X10" s="64"/>
      <c r="Y10" s="64"/>
      <c r="Z10" s="64"/>
      <c r="AA10" s="64"/>
      <c r="AB10" s="64"/>
      <c r="AC10" s="64"/>
      <c r="AD10" s="2"/>
      <c r="AE10" s="2"/>
      <c r="AF10" s="2"/>
      <c r="AG10" s="2"/>
      <c r="AH10" s="4"/>
      <c r="AI10" s="4"/>
      <c r="AJ10" s="4"/>
      <c r="AK10" s="4"/>
      <c r="AL10" s="64">
        <f>データ!$U$6</f>
        <v>491796</v>
      </c>
      <c r="AM10" s="64"/>
      <c r="AN10" s="64"/>
      <c r="AO10" s="64"/>
      <c r="AP10" s="64"/>
      <c r="AQ10" s="64"/>
      <c r="AR10" s="64"/>
      <c r="AS10" s="64"/>
      <c r="AT10" s="60">
        <f>データ!$V$6</f>
        <v>454.04</v>
      </c>
      <c r="AU10" s="61"/>
      <c r="AV10" s="61"/>
      <c r="AW10" s="61"/>
      <c r="AX10" s="61"/>
      <c r="AY10" s="61"/>
      <c r="AZ10" s="61"/>
      <c r="BA10" s="61"/>
      <c r="BB10" s="63">
        <f>データ!$W$6</f>
        <v>1083.1600000000001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23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24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88" t="s">
        <v>117</v>
      </c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90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88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88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88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90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88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90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88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90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88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88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88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88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90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88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88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88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88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90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88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90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88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90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88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90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88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90"/>
    </row>
    <row r="34" spans="1:78" ht="13.5" customHeight="1" x14ac:dyDescent="0.15">
      <c r="A34" s="2"/>
      <c r="B34" s="17"/>
      <c r="C34" s="49" t="s">
        <v>26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19"/>
      <c r="R34" s="49" t="s">
        <v>27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19"/>
      <c r="AG34" s="49" t="s">
        <v>28</v>
      </c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19"/>
      <c r="AV34" s="49" t="s">
        <v>29</v>
      </c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18"/>
      <c r="BK34" s="2"/>
      <c r="BL34" s="88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90"/>
    </row>
    <row r="35" spans="1:78" ht="13.5" customHeight="1" x14ac:dyDescent="0.15">
      <c r="A35" s="2"/>
      <c r="B35" s="17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1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1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1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18"/>
      <c r="BK35" s="2"/>
      <c r="BL35" s="88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88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88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90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88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90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88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90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88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90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88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90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88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90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88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90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88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8" t="s">
        <v>118</v>
      </c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90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8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90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8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90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8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90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8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90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8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90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8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90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8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90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8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90"/>
    </row>
    <row r="56" spans="1:78" ht="13.5" customHeight="1" x14ac:dyDescent="0.15">
      <c r="A56" s="2"/>
      <c r="B56" s="17"/>
      <c r="C56" s="49" t="s">
        <v>31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19"/>
      <c r="R56" s="49" t="s">
        <v>32</v>
      </c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19"/>
      <c r="AG56" s="49" t="s">
        <v>33</v>
      </c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19"/>
      <c r="AV56" s="49" t="s">
        <v>34</v>
      </c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18"/>
      <c r="BK56" s="2"/>
      <c r="BL56" s="88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90"/>
    </row>
    <row r="57" spans="1:78" ht="13.5" customHeight="1" x14ac:dyDescent="0.15">
      <c r="A57" s="2"/>
      <c r="B57" s="17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1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1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1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18"/>
      <c r="BK57" s="2"/>
      <c r="BL57" s="88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90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8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9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8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90"/>
    </row>
    <row r="60" spans="1:78" ht="13.5" customHeight="1" x14ac:dyDescent="0.15">
      <c r="A60" s="2"/>
      <c r="B60" s="50" t="s">
        <v>35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2"/>
      <c r="BK60" s="2"/>
      <c r="BL60" s="88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90"/>
    </row>
    <row r="61" spans="1:78" ht="13.5" customHeight="1" x14ac:dyDescent="0.15">
      <c r="A61" s="2"/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2"/>
      <c r="BK61" s="2"/>
      <c r="BL61" s="88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90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8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90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8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90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88" t="s">
        <v>116</v>
      </c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90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88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90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88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90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88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90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88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90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88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90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88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90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88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90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88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90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88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90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88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90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88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90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88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90"/>
    </row>
    <row r="79" spans="1:78" ht="13.5" customHeight="1" x14ac:dyDescent="0.15">
      <c r="A79" s="2"/>
      <c r="B79" s="17"/>
      <c r="C79" s="49" t="s">
        <v>37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19"/>
      <c r="V79" s="19"/>
      <c r="W79" s="49" t="s">
        <v>38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19"/>
      <c r="AP79" s="19"/>
      <c r="AQ79" s="49" t="s">
        <v>39</v>
      </c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"/>
      <c r="BJ79" s="18"/>
      <c r="BK79" s="2"/>
      <c r="BL79" s="88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90"/>
    </row>
    <row r="80" spans="1:78" ht="13.5" customHeight="1" x14ac:dyDescent="0.15">
      <c r="A80" s="2"/>
      <c r="B80" s="17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19"/>
      <c r="V80" s="1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19"/>
      <c r="AP80" s="1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"/>
      <c r="BJ80" s="18"/>
      <c r="BK80" s="2"/>
      <c r="BL80" s="88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90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88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9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91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【114.26】</v>
      </c>
      <c r="F85" s="26" t="str">
        <f>データ!AS6</f>
        <v>【10.58】</v>
      </c>
      <c r="G85" s="26" t="str">
        <f>データ!BD6</f>
        <v>【243.44】</v>
      </c>
      <c r="H85" s="26" t="str">
        <f>データ!BO6</f>
        <v>【303.26】</v>
      </c>
      <c r="I85" s="26" t="str">
        <f>データ!BZ6</f>
        <v>【114.14】</v>
      </c>
      <c r="J85" s="26" t="str">
        <f>データ!CK6</f>
        <v>【73.03】</v>
      </c>
      <c r="K85" s="26" t="str">
        <f>データ!CV6</f>
        <v>【62.19】</v>
      </c>
      <c r="L85" s="26" t="str">
        <f>データ!DG6</f>
        <v>【100.05】</v>
      </c>
      <c r="M85" s="26" t="str">
        <f>データ!DR6</f>
        <v>【54.73】</v>
      </c>
      <c r="N85" s="26" t="str">
        <f>データ!EC6</f>
        <v>【22.46】</v>
      </c>
      <c r="O85" s="26" t="str">
        <f>データ!EN6</f>
        <v>【0.27】</v>
      </c>
    </row>
  </sheetData>
  <sheetProtection algorithmName="SHA-512" hashValue="hdSbZy5ct3i9nI7SXtrP3OFsSehflePcDdGvjU5PWcexqHVM18fC777+o5rzQBRIEi8p8d3R5B+1ZyWA6LMFsA==" saltValue="GaGp4ivUDziSoeFqwN0C8w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1" t="s">
        <v>62</v>
      </c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7" t="s">
        <v>63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35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 x14ac:dyDescent="0.15">
      <c r="A4" s="28" t="s">
        <v>64</v>
      </c>
      <c r="B4" s="30"/>
      <c r="C4" s="30"/>
      <c r="D4" s="30"/>
      <c r="E4" s="30"/>
      <c r="F4" s="30"/>
      <c r="G4" s="30"/>
      <c r="H4" s="84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80" t="s">
        <v>65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66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67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68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69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70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71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72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73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74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75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 x14ac:dyDescent="0.15">
      <c r="A5" s="28" t="s">
        <v>76</v>
      </c>
      <c r="B5" s="31"/>
      <c r="C5" s="31"/>
      <c r="D5" s="31"/>
      <c r="E5" s="31"/>
      <c r="F5" s="31"/>
      <c r="G5" s="31"/>
      <c r="H5" s="32" t="s">
        <v>77</v>
      </c>
      <c r="I5" s="32" t="s">
        <v>78</v>
      </c>
      <c r="J5" s="32" t="s">
        <v>79</v>
      </c>
      <c r="K5" s="32" t="s">
        <v>80</v>
      </c>
      <c r="L5" s="32" t="s">
        <v>81</v>
      </c>
      <c r="M5" s="32" t="s">
        <v>5</v>
      </c>
      <c r="N5" s="32" t="s">
        <v>82</v>
      </c>
      <c r="O5" s="32" t="s">
        <v>83</v>
      </c>
      <c r="P5" s="32" t="s">
        <v>84</v>
      </c>
      <c r="Q5" s="32" t="s">
        <v>85</v>
      </c>
      <c r="R5" s="32" t="s">
        <v>86</v>
      </c>
      <c r="S5" s="32" t="s">
        <v>87</v>
      </c>
      <c r="T5" s="32" t="s">
        <v>88</v>
      </c>
      <c r="U5" s="32" t="s">
        <v>89</v>
      </c>
      <c r="V5" s="32" t="s">
        <v>90</v>
      </c>
      <c r="W5" s="32" t="s">
        <v>91</v>
      </c>
      <c r="X5" s="32" t="s">
        <v>92</v>
      </c>
      <c r="Y5" s="32" t="s">
        <v>93</v>
      </c>
      <c r="Z5" s="32" t="s">
        <v>94</v>
      </c>
      <c r="AA5" s="32" t="s">
        <v>95</v>
      </c>
      <c r="AB5" s="32" t="s">
        <v>96</v>
      </c>
      <c r="AC5" s="32" t="s">
        <v>97</v>
      </c>
      <c r="AD5" s="32" t="s">
        <v>98</v>
      </c>
      <c r="AE5" s="32" t="s">
        <v>99</v>
      </c>
      <c r="AF5" s="32" t="s">
        <v>100</v>
      </c>
      <c r="AG5" s="32" t="s">
        <v>101</v>
      </c>
      <c r="AH5" s="32" t="s">
        <v>41</v>
      </c>
      <c r="AI5" s="32" t="s">
        <v>92</v>
      </c>
      <c r="AJ5" s="32" t="s">
        <v>93</v>
      </c>
      <c r="AK5" s="32" t="s">
        <v>94</v>
      </c>
      <c r="AL5" s="32" t="s">
        <v>95</v>
      </c>
      <c r="AM5" s="32" t="s">
        <v>96</v>
      </c>
      <c r="AN5" s="32" t="s">
        <v>97</v>
      </c>
      <c r="AO5" s="32" t="s">
        <v>98</v>
      </c>
      <c r="AP5" s="32" t="s">
        <v>99</v>
      </c>
      <c r="AQ5" s="32" t="s">
        <v>100</v>
      </c>
      <c r="AR5" s="32" t="s">
        <v>101</v>
      </c>
      <c r="AS5" s="32" t="s">
        <v>102</v>
      </c>
      <c r="AT5" s="32" t="s">
        <v>92</v>
      </c>
      <c r="AU5" s="32" t="s">
        <v>93</v>
      </c>
      <c r="AV5" s="32" t="s">
        <v>94</v>
      </c>
      <c r="AW5" s="32" t="s">
        <v>95</v>
      </c>
      <c r="AX5" s="32" t="s">
        <v>96</v>
      </c>
      <c r="AY5" s="32" t="s">
        <v>97</v>
      </c>
      <c r="AZ5" s="32" t="s">
        <v>98</v>
      </c>
      <c r="BA5" s="32" t="s">
        <v>99</v>
      </c>
      <c r="BB5" s="32" t="s">
        <v>100</v>
      </c>
      <c r="BC5" s="32" t="s">
        <v>101</v>
      </c>
      <c r="BD5" s="32" t="s">
        <v>102</v>
      </c>
      <c r="BE5" s="32" t="s">
        <v>92</v>
      </c>
      <c r="BF5" s="32" t="s">
        <v>93</v>
      </c>
      <c r="BG5" s="32" t="s">
        <v>94</v>
      </c>
      <c r="BH5" s="32" t="s">
        <v>95</v>
      </c>
      <c r="BI5" s="32" t="s">
        <v>96</v>
      </c>
      <c r="BJ5" s="32" t="s">
        <v>97</v>
      </c>
      <c r="BK5" s="32" t="s">
        <v>98</v>
      </c>
      <c r="BL5" s="32" t="s">
        <v>99</v>
      </c>
      <c r="BM5" s="32" t="s">
        <v>100</v>
      </c>
      <c r="BN5" s="32" t="s">
        <v>101</v>
      </c>
      <c r="BO5" s="32" t="s">
        <v>102</v>
      </c>
      <c r="BP5" s="32" t="s">
        <v>92</v>
      </c>
      <c r="BQ5" s="32" t="s">
        <v>93</v>
      </c>
      <c r="BR5" s="32" t="s">
        <v>94</v>
      </c>
      <c r="BS5" s="32" t="s">
        <v>95</v>
      </c>
      <c r="BT5" s="32" t="s">
        <v>96</v>
      </c>
      <c r="BU5" s="32" t="s">
        <v>97</v>
      </c>
      <c r="BV5" s="32" t="s">
        <v>98</v>
      </c>
      <c r="BW5" s="32" t="s">
        <v>99</v>
      </c>
      <c r="BX5" s="32" t="s">
        <v>100</v>
      </c>
      <c r="BY5" s="32" t="s">
        <v>101</v>
      </c>
      <c r="BZ5" s="32" t="s">
        <v>102</v>
      </c>
      <c r="CA5" s="32" t="s">
        <v>92</v>
      </c>
      <c r="CB5" s="32" t="s">
        <v>93</v>
      </c>
      <c r="CC5" s="32" t="s">
        <v>94</v>
      </c>
      <c r="CD5" s="32" t="s">
        <v>95</v>
      </c>
      <c r="CE5" s="32" t="s">
        <v>96</v>
      </c>
      <c r="CF5" s="32" t="s">
        <v>97</v>
      </c>
      <c r="CG5" s="32" t="s">
        <v>98</v>
      </c>
      <c r="CH5" s="32" t="s">
        <v>99</v>
      </c>
      <c r="CI5" s="32" t="s">
        <v>100</v>
      </c>
      <c r="CJ5" s="32" t="s">
        <v>101</v>
      </c>
      <c r="CK5" s="32" t="s">
        <v>102</v>
      </c>
      <c r="CL5" s="32" t="s">
        <v>92</v>
      </c>
      <c r="CM5" s="32" t="s">
        <v>93</v>
      </c>
      <c r="CN5" s="32" t="s">
        <v>94</v>
      </c>
      <c r="CO5" s="32" t="s">
        <v>95</v>
      </c>
      <c r="CP5" s="32" t="s">
        <v>96</v>
      </c>
      <c r="CQ5" s="32" t="s">
        <v>97</v>
      </c>
      <c r="CR5" s="32" t="s">
        <v>98</v>
      </c>
      <c r="CS5" s="32" t="s">
        <v>99</v>
      </c>
      <c r="CT5" s="32" t="s">
        <v>100</v>
      </c>
      <c r="CU5" s="32" t="s">
        <v>101</v>
      </c>
      <c r="CV5" s="32" t="s">
        <v>102</v>
      </c>
      <c r="CW5" s="32" t="s">
        <v>92</v>
      </c>
      <c r="CX5" s="32" t="s">
        <v>93</v>
      </c>
      <c r="CY5" s="32" t="s">
        <v>94</v>
      </c>
      <c r="CZ5" s="32" t="s">
        <v>95</v>
      </c>
      <c r="DA5" s="32" t="s">
        <v>96</v>
      </c>
      <c r="DB5" s="32" t="s">
        <v>97</v>
      </c>
      <c r="DC5" s="32" t="s">
        <v>98</v>
      </c>
      <c r="DD5" s="32" t="s">
        <v>99</v>
      </c>
      <c r="DE5" s="32" t="s">
        <v>100</v>
      </c>
      <c r="DF5" s="32" t="s">
        <v>101</v>
      </c>
      <c r="DG5" s="32" t="s">
        <v>102</v>
      </c>
      <c r="DH5" s="32" t="s">
        <v>92</v>
      </c>
      <c r="DI5" s="32" t="s">
        <v>93</v>
      </c>
      <c r="DJ5" s="32" t="s">
        <v>94</v>
      </c>
      <c r="DK5" s="32" t="s">
        <v>95</v>
      </c>
      <c r="DL5" s="32" t="s">
        <v>96</v>
      </c>
      <c r="DM5" s="32" t="s">
        <v>97</v>
      </c>
      <c r="DN5" s="32" t="s">
        <v>98</v>
      </c>
      <c r="DO5" s="32" t="s">
        <v>99</v>
      </c>
      <c r="DP5" s="32" t="s">
        <v>100</v>
      </c>
      <c r="DQ5" s="32" t="s">
        <v>101</v>
      </c>
      <c r="DR5" s="32" t="s">
        <v>102</v>
      </c>
      <c r="DS5" s="32" t="s">
        <v>92</v>
      </c>
      <c r="DT5" s="32" t="s">
        <v>93</v>
      </c>
      <c r="DU5" s="32" t="s">
        <v>94</v>
      </c>
      <c r="DV5" s="32" t="s">
        <v>95</v>
      </c>
      <c r="DW5" s="32" t="s">
        <v>96</v>
      </c>
      <c r="DX5" s="32" t="s">
        <v>97</v>
      </c>
      <c r="DY5" s="32" t="s">
        <v>98</v>
      </c>
      <c r="DZ5" s="32" t="s">
        <v>99</v>
      </c>
      <c r="EA5" s="32" t="s">
        <v>100</v>
      </c>
      <c r="EB5" s="32" t="s">
        <v>101</v>
      </c>
      <c r="EC5" s="32" t="s">
        <v>102</v>
      </c>
      <c r="ED5" s="32" t="s">
        <v>92</v>
      </c>
      <c r="EE5" s="32" t="s">
        <v>93</v>
      </c>
      <c r="EF5" s="32" t="s">
        <v>94</v>
      </c>
      <c r="EG5" s="32" t="s">
        <v>95</v>
      </c>
      <c r="EH5" s="32" t="s">
        <v>96</v>
      </c>
      <c r="EI5" s="32" t="s">
        <v>97</v>
      </c>
      <c r="EJ5" s="32" t="s">
        <v>98</v>
      </c>
      <c r="EK5" s="32" t="s">
        <v>99</v>
      </c>
      <c r="EL5" s="32" t="s">
        <v>100</v>
      </c>
      <c r="EM5" s="32" t="s">
        <v>101</v>
      </c>
      <c r="EN5" s="32" t="s">
        <v>102</v>
      </c>
    </row>
    <row r="6" spans="1:144" s="36" customFormat="1" x14ac:dyDescent="0.15">
      <c r="A6" s="28" t="s">
        <v>103</v>
      </c>
      <c r="B6" s="33">
        <f>B7</f>
        <v>2017</v>
      </c>
      <c r="C6" s="33">
        <f t="shared" ref="C6:W6" si="3">C7</f>
        <v>210005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2</v>
      </c>
      <c r="H6" s="33" t="str">
        <f t="shared" si="3"/>
        <v>岐阜県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用水供給事業</v>
      </c>
      <c r="L6" s="33" t="str">
        <f t="shared" si="3"/>
        <v>B</v>
      </c>
      <c r="M6" s="33" t="str">
        <f t="shared" si="3"/>
        <v>非設置</v>
      </c>
      <c r="N6" s="34" t="str">
        <f t="shared" si="3"/>
        <v>-</v>
      </c>
      <c r="O6" s="34">
        <f t="shared" si="3"/>
        <v>81.42</v>
      </c>
      <c r="P6" s="34">
        <f t="shared" si="3"/>
        <v>91.39</v>
      </c>
      <c r="Q6" s="34">
        <f t="shared" si="3"/>
        <v>0</v>
      </c>
      <c r="R6" s="34">
        <f t="shared" si="3"/>
        <v>2054349</v>
      </c>
      <c r="S6" s="34">
        <f t="shared" si="3"/>
        <v>10621.29</v>
      </c>
      <c r="T6" s="34">
        <f t="shared" si="3"/>
        <v>193.42</v>
      </c>
      <c r="U6" s="34">
        <f t="shared" si="3"/>
        <v>491796</v>
      </c>
      <c r="V6" s="34">
        <f t="shared" si="3"/>
        <v>454.04</v>
      </c>
      <c r="W6" s="34">
        <f t="shared" si="3"/>
        <v>1083.1600000000001</v>
      </c>
      <c r="X6" s="35">
        <f>IF(X7="",NA(),X7)</f>
        <v>131.55000000000001</v>
      </c>
      <c r="Y6" s="35">
        <f t="shared" ref="Y6:AG6" si="4">IF(Y7="",NA(),Y7)</f>
        <v>120.68</v>
      </c>
      <c r="Z6" s="35">
        <f t="shared" si="4"/>
        <v>125.06</v>
      </c>
      <c r="AA6" s="35">
        <f t="shared" si="4"/>
        <v>134.94</v>
      </c>
      <c r="AB6" s="35">
        <f t="shared" si="4"/>
        <v>135.44999999999999</v>
      </c>
      <c r="AC6" s="35">
        <f t="shared" si="4"/>
        <v>113.88</v>
      </c>
      <c r="AD6" s="35">
        <f t="shared" si="4"/>
        <v>113.47</v>
      </c>
      <c r="AE6" s="35">
        <f t="shared" si="4"/>
        <v>113.33</v>
      </c>
      <c r="AF6" s="35">
        <f t="shared" si="4"/>
        <v>114.05</v>
      </c>
      <c r="AG6" s="35">
        <f t="shared" si="4"/>
        <v>114.26</v>
      </c>
      <c r="AH6" s="34" t="str">
        <f>IF(AH7="","",IF(AH7="-","【-】","【"&amp;SUBSTITUTE(TEXT(AH7,"#,##0.00"),"-","△")&amp;"】"))</f>
        <v>【114.26】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21.34</v>
      </c>
      <c r="AO6" s="35">
        <f t="shared" si="5"/>
        <v>16.89</v>
      </c>
      <c r="AP6" s="35">
        <f t="shared" si="5"/>
        <v>17.39</v>
      </c>
      <c r="AQ6" s="35">
        <f t="shared" si="5"/>
        <v>12.65</v>
      </c>
      <c r="AR6" s="35">
        <f t="shared" si="5"/>
        <v>10.58</v>
      </c>
      <c r="AS6" s="34" t="str">
        <f>IF(AS7="","",IF(AS7="-","【-】","【"&amp;SUBSTITUTE(TEXT(AS7,"#,##0.00"),"-","△")&amp;"】"))</f>
        <v>【10.58】</v>
      </c>
      <c r="AT6" s="35">
        <f>IF(AT7="",NA(),AT7)</f>
        <v>1476.21</v>
      </c>
      <c r="AU6" s="35">
        <f t="shared" ref="AU6:BC6" si="6">IF(AU7="",NA(),AU7)</f>
        <v>857.46</v>
      </c>
      <c r="AV6" s="35">
        <f t="shared" si="6"/>
        <v>983.31</v>
      </c>
      <c r="AW6" s="35">
        <f t="shared" si="6"/>
        <v>1169.1099999999999</v>
      </c>
      <c r="AX6" s="35">
        <f t="shared" si="6"/>
        <v>944.63</v>
      </c>
      <c r="AY6" s="35">
        <f t="shared" si="6"/>
        <v>634.53</v>
      </c>
      <c r="AZ6" s="35">
        <f t="shared" si="6"/>
        <v>200.22</v>
      </c>
      <c r="BA6" s="35">
        <f t="shared" si="6"/>
        <v>212.95</v>
      </c>
      <c r="BB6" s="35">
        <f t="shared" si="6"/>
        <v>224.41</v>
      </c>
      <c r="BC6" s="35">
        <f t="shared" si="6"/>
        <v>243.44</v>
      </c>
      <c r="BD6" s="34" t="str">
        <f>IF(BD7="","",IF(BD7="-","【-】","【"&amp;SUBSTITUTE(TEXT(BD7,"#,##0.00"),"-","△")&amp;"】"))</f>
        <v>【243.44】</v>
      </c>
      <c r="BE6" s="35">
        <f>IF(BE7="",NA(),BE7)</f>
        <v>169.46</v>
      </c>
      <c r="BF6" s="35">
        <f t="shared" ref="BF6:BN6" si="7">IF(BF7="",NA(),BF7)</f>
        <v>176.78</v>
      </c>
      <c r="BG6" s="35">
        <f t="shared" si="7"/>
        <v>164.4</v>
      </c>
      <c r="BH6" s="35">
        <f t="shared" si="7"/>
        <v>151.49</v>
      </c>
      <c r="BI6" s="35">
        <f t="shared" si="7"/>
        <v>136.38</v>
      </c>
      <c r="BJ6" s="35">
        <f t="shared" si="7"/>
        <v>368.94</v>
      </c>
      <c r="BK6" s="35">
        <f t="shared" si="7"/>
        <v>351.06</v>
      </c>
      <c r="BL6" s="35">
        <f t="shared" si="7"/>
        <v>333.48</v>
      </c>
      <c r="BM6" s="35">
        <f t="shared" si="7"/>
        <v>320.31</v>
      </c>
      <c r="BN6" s="35">
        <f t="shared" si="7"/>
        <v>303.26</v>
      </c>
      <c r="BO6" s="34" t="str">
        <f>IF(BO7="","",IF(BO7="-","【-】","【"&amp;SUBSTITUTE(TEXT(BO7,"#,##0.00"),"-","△")&amp;"】"))</f>
        <v>【303.26】</v>
      </c>
      <c r="BP6" s="35">
        <f>IF(BP7="",NA(),BP7)</f>
        <v>130.58000000000001</v>
      </c>
      <c r="BQ6" s="35">
        <f t="shared" ref="BQ6:BY6" si="8">IF(BQ7="",NA(),BQ7)</f>
        <v>121.02</v>
      </c>
      <c r="BR6" s="35">
        <f t="shared" si="8"/>
        <v>125.26</v>
      </c>
      <c r="BS6" s="35">
        <f t="shared" si="8"/>
        <v>135.44</v>
      </c>
      <c r="BT6" s="35">
        <f t="shared" si="8"/>
        <v>136.27000000000001</v>
      </c>
      <c r="BU6" s="35">
        <f t="shared" si="8"/>
        <v>111.12</v>
      </c>
      <c r="BV6" s="35">
        <f t="shared" si="8"/>
        <v>112.92</v>
      </c>
      <c r="BW6" s="35">
        <f t="shared" si="8"/>
        <v>112.81</v>
      </c>
      <c r="BX6" s="35">
        <f t="shared" si="8"/>
        <v>113.88</v>
      </c>
      <c r="BY6" s="35">
        <f t="shared" si="8"/>
        <v>114.14</v>
      </c>
      <c r="BZ6" s="34" t="str">
        <f>IF(BZ7="","",IF(BZ7="-","【-】","【"&amp;SUBSTITUTE(TEXT(BZ7,"#,##0.00"),"-","△")&amp;"】"))</f>
        <v>【114.14】</v>
      </c>
      <c r="CA6" s="35">
        <f>IF(CA7="",NA(),CA7)</f>
        <v>81.31</v>
      </c>
      <c r="CB6" s="35">
        <f t="shared" ref="CB6:CJ6" si="9">IF(CB7="",NA(),CB7)</f>
        <v>79.17</v>
      </c>
      <c r="CC6" s="35">
        <f t="shared" si="9"/>
        <v>76.150000000000006</v>
      </c>
      <c r="CD6" s="35">
        <f t="shared" si="9"/>
        <v>70.239999999999995</v>
      </c>
      <c r="CE6" s="35">
        <f t="shared" si="9"/>
        <v>69.05</v>
      </c>
      <c r="CF6" s="35">
        <f t="shared" si="9"/>
        <v>75.75</v>
      </c>
      <c r="CG6" s="35">
        <f t="shared" si="9"/>
        <v>75.3</v>
      </c>
      <c r="CH6" s="35">
        <f t="shared" si="9"/>
        <v>75.3</v>
      </c>
      <c r="CI6" s="35">
        <f t="shared" si="9"/>
        <v>74.02</v>
      </c>
      <c r="CJ6" s="35">
        <f t="shared" si="9"/>
        <v>73.03</v>
      </c>
      <c r="CK6" s="34" t="str">
        <f>IF(CK7="","",IF(CK7="-","【-】","【"&amp;SUBSTITUTE(TEXT(CK7,"#,##0.00"),"-","△")&amp;"】"))</f>
        <v>【73.03】</v>
      </c>
      <c r="CL6" s="35">
        <f>IF(CL7="",NA(),CL7)</f>
        <v>55.55</v>
      </c>
      <c r="CM6" s="35">
        <f t="shared" ref="CM6:CU6" si="10">IF(CM7="",NA(),CM7)</f>
        <v>55.41</v>
      </c>
      <c r="CN6" s="35">
        <f t="shared" si="10"/>
        <v>55.64</v>
      </c>
      <c r="CO6" s="35">
        <f t="shared" si="10"/>
        <v>57.65</v>
      </c>
      <c r="CP6" s="35">
        <f t="shared" si="10"/>
        <v>61.63</v>
      </c>
      <c r="CQ6" s="35">
        <f t="shared" si="10"/>
        <v>64.12</v>
      </c>
      <c r="CR6" s="35">
        <f t="shared" si="10"/>
        <v>62.69</v>
      </c>
      <c r="CS6" s="35">
        <f t="shared" si="10"/>
        <v>61.82</v>
      </c>
      <c r="CT6" s="35">
        <f t="shared" si="10"/>
        <v>61.66</v>
      </c>
      <c r="CU6" s="35">
        <f t="shared" si="10"/>
        <v>62.19</v>
      </c>
      <c r="CV6" s="34" t="str">
        <f>IF(CV7="","",IF(CV7="-","【-】","【"&amp;SUBSTITUTE(TEXT(CV7,"#,##0.00"),"-","△")&amp;"】"))</f>
        <v>【62.19】</v>
      </c>
      <c r="CW6" s="35">
        <f>IF(CW7="",NA(),CW7)</f>
        <v>99.55</v>
      </c>
      <c r="CX6" s="35">
        <f t="shared" ref="CX6:DF6" si="11">IF(CX7="",NA(),CX7)</f>
        <v>99.53</v>
      </c>
      <c r="CY6" s="35">
        <f t="shared" si="11"/>
        <v>99.51</v>
      </c>
      <c r="CZ6" s="35">
        <f t="shared" si="11"/>
        <v>99.47</v>
      </c>
      <c r="DA6" s="35">
        <f t="shared" si="11"/>
        <v>99.45</v>
      </c>
      <c r="DB6" s="35">
        <f t="shared" si="11"/>
        <v>100.12</v>
      </c>
      <c r="DC6" s="35">
        <f t="shared" si="11"/>
        <v>100.12</v>
      </c>
      <c r="DD6" s="35">
        <f t="shared" si="11"/>
        <v>100.03</v>
      </c>
      <c r="DE6" s="35">
        <f t="shared" si="11"/>
        <v>100.05</v>
      </c>
      <c r="DF6" s="35">
        <f t="shared" si="11"/>
        <v>100.05</v>
      </c>
      <c r="DG6" s="34" t="str">
        <f>IF(DG7="","",IF(DG7="-","【-】","【"&amp;SUBSTITUTE(TEXT(DG7,"#,##0.00"),"-","△")&amp;"】"))</f>
        <v>【100.05】</v>
      </c>
      <c r="DH6" s="35">
        <f>IF(DH7="",NA(),DH7)</f>
        <v>47.54</v>
      </c>
      <c r="DI6" s="35">
        <f t="shared" ref="DI6:DQ6" si="12">IF(DI7="",NA(),DI7)</f>
        <v>52.83</v>
      </c>
      <c r="DJ6" s="35">
        <f t="shared" si="12"/>
        <v>54.67</v>
      </c>
      <c r="DK6" s="35">
        <f t="shared" si="12"/>
        <v>55.08</v>
      </c>
      <c r="DL6" s="35">
        <f t="shared" si="12"/>
        <v>54.11</v>
      </c>
      <c r="DM6" s="35">
        <f t="shared" si="12"/>
        <v>39.81</v>
      </c>
      <c r="DN6" s="35">
        <f t="shared" si="12"/>
        <v>51.44</v>
      </c>
      <c r="DO6" s="35">
        <f t="shared" si="12"/>
        <v>52.4</v>
      </c>
      <c r="DP6" s="35">
        <f t="shared" si="12"/>
        <v>53.56</v>
      </c>
      <c r="DQ6" s="35">
        <f t="shared" si="12"/>
        <v>54.73</v>
      </c>
      <c r="DR6" s="34" t="str">
        <f>IF(DR7="","",IF(DR7="-","【-】","【"&amp;SUBSTITUTE(TEXT(DR7,"#,##0.00"),"-","△")&amp;"】"))</f>
        <v>【54.73】</v>
      </c>
      <c r="DS6" s="35">
        <f>IF(DS7="",NA(),DS7)</f>
        <v>8.08</v>
      </c>
      <c r="DT6" s="35">
        <f t="shared" ref="DT6:EB6" si="13">IF(DT7="",NA(),DT7)</f>
        <v>8.32</v>
      </c>
      <c r="DU6" s="35">
        <f t="shared" si="13"/>
        <v>8.32</v>
      </c>
      <c r="DV6" s="35">
        <f t="shared" si="13"/>
        <v>14.43</v>
      </c>
      <c r="DW6" s="35">
        <f t="shared" si="13"/>
        <v>14.21</v>
      </c>
      <c r="DX6" s="35">
        <f t="shared" si="13"/>
        <v>13.72</v>
      </c>
      <c r="DY6" s="35">
        <f t="shared" si="13"/>
        <v>16.77</v>
      </c>
      <c r="DZ6" s="35">
        <f t="shared" si="13"/>
        <v>18.05</v>
      </c>
      <c r="EA6" s="35">
        <f t="shared" si="13"/>
        <v>19.440000000000001</v>
      </c>
      <c r="EB6" s="35">
        <f t="shared" si="13"/>
        <v>22.46</v>
      </c>
      <c r="EC6" s="34" t="str">
        <f>IF(EC7="","",IF(EC7="-","【-】","【"&amp;SUBSTITUTE(TEXT(EC7,"#,##0.00"),"-","△")&amp;"】"))</f>
        <v>【22.46】</v>
      </c>
      <c r="ED6" s="34">
        <f>IF(ED7="",NA(),ED7)</f>
        <v>0</v>
      </c>
      <c r="EE6" s="35">
        <f t="shared" ref="EE6:EM6" si="14">IF(EE7="",NA(),EE7)</f>
        <v>0.16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0.25</v>
      </c>
      <c r="EJ6" s="35">
        <f t="shared" si="14"/>
        <v>0.13</v>
      </c>
      <c r="EK6" s="35">
        <f t="shared" si="14"/>
        <v>0.26</v>
      </c>
      <c r="EL6" s="35">
        <f t="shared" si="14"/>
        <v>0.24</v>
      </c>
      <c r="EM6" s="35">
        <f t="shared" si="14"/>
        <v>0.27</v>
      </c>
      <c r="EN6" s="34" t="str">
        <f>IF(EN7="","",IF(EN7="-","【-】","【"&amp;SUBSTITUTE(TEXT(EN7,"#,##0.00"),"-","△")&amp;"】"))</f>
        <v>【0.27】</v>
      </c>
    </row>
    <row r="7" spans="1:144" s="36" customFormat="1" x14ac:dyDescent="0.15">
      <c r="A7" s="28"/>
      <c r="B7" s="37">
        <v>2017</v>
      </c>
      <c r="C7" s="37">
        <v>210005</v>
      </c>
      <c r="D7" s="37">
        <v>46</v>
      </c>
      <c r="E7" s="37">
        <v>1</v>
      </c>
      <c r="F7" s="37">
        <v>0</v>
      </c>
      <c r="G7" s="37">
        <v>2</v>
      </c>
      <c r="H7" s="37" t="s">
        <v>104</v>
      </c>
      <c r="I7" s="37" t="s">
        <v>105</v>
      </c>
      <c r="J7" s="37" t="s">
        <v>106</v>
      </c>
      <c r="K7" s="37" t="s">
        <v>107</v>
      </c>
      <c r="L7" s="37" t="s">
        <v>108</v>
      </c>
      <c r="M7" s="37" t="s">
        <v>109</v>
      </c>
      <c r="N7" s="38" t="s">
        <v>110</v>
      </c>
      <c r="O7" s="38">
        <v>81.42</v>
      </c>
      <c r="P7" s="38">
        <v>91.39</v>
      </c>
      <c r="Q7" s="38">
        <v>0</v>
      </c>
      <c r="R7" s="38">
        <v>2054349</v>
      </c>
      <c r="S7" s="38">
        <v>10621.29</v>
      </c>
      <c r="T7" s="38">
        <v>193.42</v>
      </c>
      <c r="U7" s="38">
        <v>491796</v>
      </c>
      <c r="V7" s="38">
        <v>454.04</v>
      </c>
      <c r="W7" s="38">
        <v>1083.1600000000001</v>
      </c>
      <c r="X7" s="38">
        <v>131.55000000000001</v>
      </c>
      <c r="Y7" s="38">
        <v>120.68</v>
      </c>
      <c r="Z7" s="38">
        <v>125.06</v>
      </c>
      <c r="AA7" s="38">
        <v>134.94</v>
      </c>
      <c r="AB7" s="38">
        <v>135.44999999999999</v>
      </c>
      <c r="AC7" s="38">
        <v>113.88</v>
      </c>
      <c r="AD7" s="38">
        <v>113.47</v>
      </c>
      <c r="AE7" s="38">
        <v>113.33</v>
      </c>
      <c r="AF7" s="38">
        <v>114.05</v>
      </c>
      <c r="AG7" s="38">
        <v>114.26</v>
      </c>
      <c r="AH7" s="38">
        <v>114.26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21.34</v>
      </c>
      <c r="AO7" s="38">
        <v>16.89</v>
      </c>
      <c r="AP7" s="38">
        <v>17.39</v>
      </c>
      <c r="AQ7" s="38">
        <v>12.65</v>
      </c>
      <c r="AR7" s="38">
        <v>10.58</v>
      </c>
      <c r="AS7" s="38">
        <v>10.58</v>
      </c>
      <c r="AT7" s="38">
        <v>1476.21</v>
      </c>
      <c r="AU7" s="38">
        <v>857.46</v>
      </c>
      <c r="AV7" s="38">
        <v>983.31</v>
      </c>
      <c r="AW7" s="38">
        <v>1169.1099999999999</v>
      </c>
      <c r="AX7" s="38">
        <v>944.63</v>
      </c>
      <c r="AY7" s="38">
        <v>634.53</v>
      </c>
      <c r="AZ7" s="38">
        <v>200.22</v>
      </c>
      <c r="BA7" s="38">
        <v>212.95</v>
      </c>
      <c r="BB7" s="38">
        <v>224.41</v>
      </c>
      <c r="BC7" s="38">
        <v>243.44</v>
      </c>
      <c r="BD7" s="38">
        <v>243.44</v>
      </c>
      <c r="BE7" s="38">
        <v>169.46</v>
      </c>
      <c r="BF7" s="38">
        <v>176.78</v>
      </c>
      <c r="BG7" s="38">
        <v>164.4</v>
      </c>
      <c r="BH7" s="38">
        <v>151.49</v>
      </c>
      <c r="BI7" s="38">
        <v>136.38</v>
      </c>
      <c r="BJ7" s="38">
        <v>368.94</v>
      </c>
      <c r="BK7" s="38">
        <v>351.06</v>
      </c>
      <c r="BL7" s="38">
        <v>333.48</v>
      </c>
      <c r="BM7" s="38">
        <v>320.31</v>
      </c>
      <c r="BN7" s="38">
        <v>303.26</v>
      </c>
      <c r="BO7" s="38">
        <v>303.26</v>
      </c>
      <c r="BP7" s="38">
        <v>130.58000000000001</v>
      </c>
      <c r="BQ7" s="38">
        <v>121.02</v>
      </c>
      <c r="BR7" s="38">
        <v>125.26</v>
      </c>
      <c r="BS7" s="38">
        <v>135.44</v>
      </c>
      <c r="BT7" s="38">
        <v>136.27000000000001</v>
      </c>
      <c r="BU7" s="38">
        <v>111.12</v>
      </c>
      <c r="BV7" s="38">
        <v>112.92</v>
      </c>
      <c r="BW7" s="38">
        <v>112.81</v>
      </c>
      <c r="BX7" s="38">
        <v>113.88</v>
      </c>
      <c r="BY7" s="38">
        <v>114.14</v>
      </c>
      <c r="BZ7" s="38">
        <v>114.14</v>
      </c>
      <c r="CA7" s="38">
        <v>81.31</v>
      </c>
      <c r="CB7" s="38">
        <v>79.17</v>
      </c>
      <c r="CC7" s="38">
        <v>76.150000000000006</v>
      </c>
      <c r="CD7" s="38">
        <v>70.239999999999995</v>
      </c>
      <c r="CE7" s="38">
        <v>69.05</v>
      </c>
      <c r="CF7" s="38">
        <v>75.75</v>
      </c>
      <c r="CG7" s="38">
        <v>75.3</v>
      </c>
      <c r="CH7" s="38">
        <v>75.3</v>
      </c>
      <c r="CI7" s="38">
        <v>74.02</v>
      </c>
      <c r="CJ7" s="38">
        <v>73.03</v>
      </c>
      <c r="CK7" s="38">
        <v>73.03</v>
      </c>
      <c r="CL7" s="38">
        <v>55.55</v>
      </c>
      <c r="CM7" s="38">
        <v>55.41</v>
      </c>
      <c r="CN7" s="38">
        <v>55.64</v>
      </c>
      <c r="CO7" s="38">
        <v>57.65</v>
      </c>
      <c r="CP7" s="38">
        <v>61.63</v>
      </c>
      <c r="CQ7" s="38">
        <v>64.12</v>
      </c>
      <c r="CR7" s="38">
        <v>62.69</v>
      </c>
      <c r="CS7" s="38">
        <v>61.82</v>
      </c>
      <c r="CT7" s="38">
        <v>61.66</v>
      </c>
      <c r="CU7" s="38">
        <v>62.19</v>
      </c>
      <c r="CV7" s="38">
        <v>62.19</v>
      </c>
      <c r="CW7" s="38">
        <v>99.55</v>
      </c>
      <c r="CX7" s="38">
        <v>99.53</v>
      </c>
      <c r="CY7" s="38">
        <v>99.51</v>
      </c>
      <c r="CZ7" s="38">
        <v>99.47</v>
      </c>
      <c r="DA7" s="38">
        <v>99.45</v>
      </c>
      <c r="DB7" s="38">
        <v>100.12</v>
      </c>
      <c r="DC7" s="38">
        <v>100.12</v>
      </c>
      <c r="DD7" s="38">
        <v>100.03</v>
      </c>
      <c r="DE7" s="38">
        <v>100.05</v>
      </c>
      <c r="DF7" s="38">
        <v>100.05</v>
      </c>
      <c r="DG7" s="38">
        <v>100.05</v>
      </c>
      <c r="DH7" s="38">
        <v>47.54</v>
      </c>
      <c r="DI7" s="38">
        <v>52.83</v>
      </c>
      <c r="DJ7" s="38">
        <v>54.67</v>
      </c>
      <c r="DK7" s="38">
        <v>55.08</v>
      </c>
      <c r="DL7" s="38">
        <v>54.11</v>
      </c>
      <c r="DM7" s="38">
        <v>39.81</v>
      </c>
      <c r="DN7" s="38">
        <v>51.44</v>
      </c>
      <c r="DO7" s="38">
        <v>52.4</v>
      </c>
      <c r="DP7" s="38">
        <v>53.56</v>
      </c>
      <c r="DQ7" s="38">
        <v>54.73</v>
      </c>
      <c r="DR7" s="38">
        <v>54.73</v>
      </c>
      <c r="DS7" s="38">
        <v>8.08</v>
      </c>
      <c r="DT7" s="38">
        <v>8.32</v>
      </c>
      <c r="DU7" s="38">
        <v>8.32</v>
      </c>
      <c r="DV7" s="38">
        <v>14.43</v>
      </c>
      <c r="DW7" s="38">
        <v>14.21</v>
      </c>
      <c r="DX7" s="38">
        <v>13.72</v>
      </c>
      <c r="DY7" s="38">
        <v>16.77</v>
      </c>
      <c r="DZ7" s="38">
        <v>18.05</v>
      </c>
      <c r="EA7" s="38">
        <v>19.440000000000001</v>
      </c>
      <c r="EB7" s="38">
        <v>22.46</v>
      </c>
      <c r="EC7" s="38">
        <v>22.46</v>
      </c>
      <c r="ED7" s="38">
        <v>0</v>
      </c>
      <c r="EE7" s="38">
        <v>0.16</v>
      </c>
      <c r="EF7" s="38">
        <v>0</v>
      </c>
      <c r="EG7" s="38">
        <v>0</v>
      </c>
      <c r="EH7" s="38">
        <v>0</v>
      </c>
      <c r="EI7" s="38">
        <v>0.25</v>
      </c>
      <c r="EJ7" s="38">
        <v>0.13</v>
      </c>
      <c r="EK7" s="38">
        <v>0.26</v>
      </c>
      <c r="EL7" s="38">
        <v>0.24</v>
      </c>
      <c r="EM7" s="38">
        <v>0.27</v>
      </c>
      <c r="EN7" s="38">
        <v>0.27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111</v>
      </c>
      <c r="C9" s="41" t="s">
        <v>112</v>
      </c>
      <c r="D9" s="41" t="s">
        <v>113</v>
      </c>
      <c r="E9" s="41" t="s">
        <v>114</v>
      </c>
      <c r="F9" s="41" t="s">
        <v>115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岐阜県</cp:lastModifiedBy>
  <cp:lastPrinted>2019-01-29T08:31:03Z</cp:lastPrinted>
  <dcterms:created xsi:type="dcterms:W3CDTF">2018-12-03T08:31:49Z</dcterms:created>
  <dcterms:modified xsi:type="dcterms:W3CDTF">2019-01-29T08:34:54Z</dcterms:modified>
  <cp:category/>
</cp:coreProperties>
</file>